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0C018A0-0354-4DC4-B1AB-79393BB4D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1" l="1"/>
  <c r="J12" i="1"/>
  <c r="C12" i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G13" i="1" s="1"/>
  <c r="D14" i="1"/>
  <c r="A13" i="1"/>
  <c r="D13" i="1" s="1"/>
  <c r="A12" i="1" l="1"/>
  <c r="D12" i="1" s="1"/>
  <c r="AC160" i="1"/>
  <c r="AB161" i="1" l="1"/>
  <c r="AD161" i="1" s="1"/>
  <c r="R12" i="1"/>
  <c r="B1" i="1"/>
  <c r="AB160" i="1"/>
  <c r="AD160" i="1" s="1"/>
  <c r="AE13" i="1"/>
  <c r="AE14" i="1" s="1"/>
  <c r="W13" i="1"/>
  <c r="W1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Y13" i="1"/>
  <c r="X13" i="1"/>
  <c r="Z14" i="1" s="1"/>
  <c r="K13" i="1"/>
  <c r="L13" i="1" s="1"/>
  <c r="M13" i="1" s="1"/>
  <c r="N13" i="1" s="1"/>
  <c r="J27" i="1"/>
  <c r="AB14" i="1" l="1"/>
  <c r="Y14" i="1" s="1"/>
  <c r="AA14" i="1"/>
  <c r="AD14" i="1" s="1"/>
  <c r="AG12" i="1"/>
  <c r="U12" i="1" s="1"/>
  <c r="U13" i="1" s="1"/>
  <c r="F12" i="1"/>
  <c r="A16" i="1"/>
  <c r="D16" i="1" s="1"/>
  <c r="E14" i="1"/>
  <c r="F14" i="1" s="1"/>
  <c r="G15" i="1" s="1"/>
  <c r="Z13" i="1"/>
  <c r="AA13" i="1" s="1"/>
  <c r="AD13" i="1" s="1"/>
  <c r="J28" i="1"/>
  <c r="G13" i="1" l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J33" i="1"/>
  <c r="G20" i="1" l="1"/>
  <c r="A22" i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J63" i="1"/>
  <c r="G50" i="1" l="1"/>
  <c r="A52" i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J86" i="1"/>
  <c r="G73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P231" i="1"/>
  <c r="J245" i="1"/>
  <c r="R230" i="1"/>
  <c r="S230" i="1" s="1"/>
  <c r="U231" i="1"/>
  <c r="T231" i="1"/>
  <c r="C218" i="1"/>
  <c r="S218" i="1" s="1"/>
  <c r="G232" i="1" l="1"/>
  <c r="O165" i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C229" i="1"/>
  <c r="S229" i="1" s="1"/>
  <c r="J502" i="1" l="1"/>
  <c r="G243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503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504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J505" i="1" l="1"/>
  <c r="G246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J506" i="1" l="1"/>
  <c r="G247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507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8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9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J510" i="1" l="1"/>
  <c r="G251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11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J512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J513" i="1" l="1"/>
  <c r="G254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J514" i="1" l="1"/>
  <c r="D256" i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A264" i="1" s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D264" i="1" l="1"/>
  <c r="E264" i="1" s="1"/>
  <c r="F264" i="1" s="1"/>
  <c r="P264" i="1"/>
  <c r="A265" i="1"/>
  <c r="G263" i="1"/>
  <c r="P263" i="1"/>
  <c r="D263" i="1"/>
  <c r="E263" i="1" s="1"/>
  <c r="F263" i="1" s="1"/>
  <c r="T263" i="1"/>
  <c r="U263" i="1"/>
  <c r="R262" i="1"/>
  <c r="S262" i="1" s="1"/>
  <c r="O195" i="1"/>
  <c r="Q194" i="1"/>
  <c r="B194" i="1" s="1"/>
  <c r="K197" i="1"/>
  <c r="L196" i="1"/>
  <c r="M196" i="1" s="1"/>
  <c r="N196" i="1" s="1"/>
  <c r="I196" i="1"/>
  <c r="H197" i="1"/>
  <c r="C249" i="1"/>
  <c r="K264" i="1" l="1"/>
  <c r="L264" i="1" s="1"/>
  <c r="U264" i="1"/>
  <c r="U265" i="1" s="1"/>
  <c r="T264" i="1"/>
  <c r="T265" i="1" s="1"/>
  <c r="H264" i="1"/>
  <c r="H265" i="1" s="1"/>
  <c r="R264" i="1"/>
  <c r="S264" i="1" s="1"/>
  <c r="D265" i="1"/>
  <c r="E265" i="1" s="1"/>
  <c r="F265" i="1" s="1"/>
  <c r="G266" i="1" s="1"/>
  <c r="P265" i="1"/>
  <c r="A266" i="1"/>
  <c r="G264" i="1"/>
  <c r="G265" i="1"/>
  <c r="R263" i="1"/>
  <c r="O196" i="1"/>
  <c r="Q195" i="1"/>
  <c r="B195" i="1" s="1"/>
  <c r="I197" i="1"/>
  <c r="H198" i="1"/>
  <c r="K198" i="1"/>
  <c r="L197" i="1"/>
  <c r="M197" i="1" s="1"/>
  <c r="N197" i="1" s="1"/>
  <c r="C250" i="1"/>
  <c r="H266" i="1" l="1"/>
  <c r="I266" i="1" s="1"/>
  <c r="K265" i="1"/>
  <c r="L265" i="1" s="1"/>
  <c r="M265" i="1" s="1"/>
  <c r="N265" i="1" s="1"/>
  <c r="I265" i="1"/>
  <c r="I264" i="1"/>
  <c r="A267" i="1"/>
  <c r="D266" i="1"/>
  <c r="E266" i="1" s="1"/>
  <c r="F266" i="1" s="1"/>
  <c r="P266" i="1"/>
  <c r="T266" i="1"/>
  <c r="R265" i="1"/>
  <c r="S265" i="1" s="1"/>
  <c r="U266" i="1"/>
  <c r="O197" i="1"/>
  <c r="Q196" i="1"/>
  <c r="B196" i="1" s="1"/>
  <c r="K199" i="1"/>
  <c r="L198" i="1"/>
  <c r="M198" i="1" s="1"/>
  <c r="N198" i="1" s="1"/>
  <c r="H199" i="1"/>
  <c r="I198" i="1"/>
  <c r="C251" i="1"/>
  <c r="H267" i="1" l="1"/>
  <c r="K266" i="1"/>
  <c r="L266" i="1" s="1"/>
  <c r="M266" i="1" s="1"/>
  <c r="N266" i="1" s="1"/>
  <c r="O266" i="1" s="1"/>
  <c r="O265" i="1"/>
  <c r="R266" i="1"/>
  <c r="S266" i="1" s="1"/>
  <c r="T267" i="1"/>
  <c r="U267" i="1"/>
  <c r="G267" i="1"/>
  <c r="D267" i="1"/>
  <c r="E267" i="1" s="1"/>
  <c r="F267" i="1" s="1"/>
  <c r="G268" i="1" s="1"/>
  <c r="A268" i="1"/>
  <c r="P267" i="1"/>
  <c r="O198" i="1"/>
  <c r="Q197" i="1"/>
  <c r="B197" i="1" s="1"/>
  <c r="H200" i="1"/>
  <c r="I199" i="1"/>
  <c r="L199" i="1"/>
  <c r="M199" i="1" s="1"/>
  <c r="N199" i="1" s="1"/>
  <c r="K200" i="1"/>
  <c r="C252" i="1"/>
  <c r="I267" i="1" l="1"/>
  <c r="K267" i="1"/>
  <c r="L267" i="1" s="1"/>
  <c r="M267" i="1" s="1"/>
  <c r="N267" i="1" s="1"/>
  <c r="T268" i="1"/>
  <c r="U268" i="1"/>
  <c r="R267" i="1"/>
  <c r="S267" i="1" s="1"/>
  <c r="A269" i="1"/>
  <c r="D268" i="1"/>
  <c r="E268" i="1" s="1"/>
  <c r="F268" i="1" s="1"/>
  <c r="P268" i="1"/>
  <c r="H268" i="1"/>
  <c r="I268" i="1" s="1"/>
  <c r="O199" i="1"/>
  <c r="Q198" i="1"/>
  <c r="B198" i="1" s="1"/>
  <c r="K201" i="1"/>
  <c r="L200" i="1"/>
  <c r="M200" i="1" s="1"/>
  <c r="N200" i="1" s="1"/>
  <c r="H201" i="1"/>
  <c r="I200" i="1"/>
  <c r="C253" i="1"/>
  <c r="O267" i="1" l="1"/>
  <c r="K268" i="1"/>
  <c r="L268" i="1" s="1"/>
  <c r="M268" i="1" s="1"/>
  <c r="N268" i="1" s="1"/>
  <c r="O268" i="1" s="1"/>
  <c r="U269" i="1"/>
  <c r="R268" i="1"/>
  <c r="S268" i="1" s="1"/>
  <c r="T269" i="1"/>
  <c r="D269" i="1"/>
  <c r="E269" i="1" s="1"/>
  <c r="F269" i="1" s="1"/>
  <c r="A270" i="1"/>
  <c r="P269" i="1"/>
  <c r="G269" i="1"/>
  <c r="H269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K269" i="1" l="1"/>
  <c r="L269" i="1" s="1"/>
  <c r="M269" i="1" s="1"/>
  <c r="N269" i="1" s="1"/>
  <c r="H270" i="1"/>
  <c r="G270" i="1"/>
  <c r="I269" i="1"/>
  <c r="U270" i="1"/>
  <c r="R269" i="1"/>
  <c r="S269" i="1" s="1"/>
  <c r="T270" i="1"/>
  <c r="A271" i="1"/>
  <c r="D270" i="1"/>
  <c r="E270" i="1" s="1"/>
  <c r="F270" i="1" s="1"/>
  <c r="G271" i="1" s="1"/>
  <c r="P270" i="1"/>
  <c r="O201" i="1"/>
  <c r="Q200" i="1"/>
  <c r="B200" i="1" s="1"/>
  <c r="L202" i="1"/>
  <c r="M202" i="1" s="1"/>
  <c r="N202" i="1" s="1"/>
  <c r="K203" i="1"/>
  <c r="H203" i="1"/>
  <c r="I202" i="1"/>
  <c r="C255" i="1"/>
  <c r="K270" i="1" l="1"/>
  <c r="L270" i="1" s="1"/>
  <c r="M270" i="1" s="1"/>
  <c r="N270" i="1" s="1"/>
  <c r="O269" i="1"/>
  <c r="I270" i="1"/>
  <c r="U271" i="1"/>
  <c r="T271" i="1"/>
  <c r="R270" i="1"/>
  <c r="S270" i="1" s="1"/>
  <c r="H271" i="1"/>
  <c r="I271" i="1" s="1"/>
  <c r="A272" i="1"/>
  <c r="P271" i="1"/>
  <c r="D271" i="1"/>
  <c r="E271" i="1" s="1"/>
  <c r="F271" i="1" s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K271" i="1" l="1"/>
  <c r="L271" i="1" s="1"/>
  <c r="M271" i="1" s="1"/>
  <c r="N271" i="1" s="1"/>
  <c r="O271" i="1" s="1"/>
  <c r="O270" i="1"/>
  <c r="U272" i="1"/>
  <c r="T272" i="1"/>
  <c r="R271" i="1"/>
  <c r="S271" i="1" s="1"/>
  <c r="H272" i="1"/>
  <c r="G272" i="1"/>
  <c r="P272" i="1"/>
  <c r="D272" i="1"/>
  <c r="E272" i="1" s="1"/>
  <c r="F272" i="1" s="1"/>
  <c r="A273" i="1"/>
  <c r="C258" i="1"/>
  <c r="C259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K272" i="1" l="1"/>
  <c r="L272" i="1" s="1"/>
  <c r="M272" i="1" s="1"/>
  <c r="N272" i="1" s="1"/>
  <c r="I272" i="1"/>
  <c r="U273" i="1"/>
  <c r="R272" i="1"/>
  <c r="S272" i="1" s="1"/>
  <c r="T273" i="1"/>
  <c r="D273" i="1"/>
  <c r="E273" i="1" s="1"/>
  <c r="F273" i="1" s="1"/>
  <c r="P273" i="1"/>
  <c r="A274" i="1"/>
  <c r="G273" i="1"/>
  <c r="H273" i="1"/>
  <c r="C260" i="1"/>
  <c r="O204" i="1"/>
  <c r="I205" i="1"/>
  <c r="H206" i="1"/>
  <c r="L205" i="1"/>
  <c r="M205" i="1" s="1"/>
  <c r="N205" i="1" s="1"/>
  <c r="K206" i="1"/>
  <c r="K273" i="1" l="1"/>
  <c r="L273" i="1" s="1"/>
  <c r="M273" i="1" s="1"/>
  <c r="N273" i="1" s="1"/>
  <c r="O272" i="1"/>
  <c r="H274" i="1"/>
  <c r="T274" i="1"/>
  <c r="R273" i="1"/>
  <c r="S273" i="1" s="1"/>
  <c r="U274" i="1"/>
  <c r="I273" i="1"/>
  <c r="D274" i="1"/>
  <c r="E274" i="1" s="1"/>
  <c r="F274" i="1" s="1"/>
  <c r="P274" i="1"/>
  <c r="A275" i="1"/>
  <c r="G274" i="1"/>
  <c r="S260" i="1"/>
  <c r="C261" i="1" s="1"/>
  <c r="O205" i="1"/>
  <c r="Q204" i="1"/>
  <c r="B204" i="1" s="1"/>
  <c r="L206" i="1"/>
  <c r="M206" i="1" s="1"/>
  <c r="N206" i="1" s="1"/>
  <c r="K207" i="1"/>
  <c r="H207" i="1"/>
  <c r="I206" i="1"/>
  <c r="O273" i="1" l="1"/>
  <c r="K274" i="1"/>
  <c r="L274" i="1" s="1"/>
  <c r="M274" i="1" s="1"/>
  <c r="N274" i="1" s="1"/>
  <c r="I274" i="1"/>
  <c r="T275" i="1"/>
  <c r="R274" i="1"/>
  <c r="S274" i="1" s="1"/>
  <c r="U275" i="1"/>
  <c r="G275" i="1"/>
  <c r="H275" i="1"/>
  <c r="A276" i="1"/>
  <c r="D275" i="1"/>
  <c r="E275" i="1" s="1"/>
  <c r="F275" i="1" s="1"/>
  <c r="G276" i="1" s="1"/>
  <c r="P275" i="1"/>
  <c r="C262" i="1"/>
  <c r="O206" i="1"/>
  <c r="Q205" i="1"/>
  <c r="B205" i="1" s="1"/>
  <c r="H208" i="1"/>
  <c r="I207" i="1"/>
  <c r="K208" i="1"/>
  <c r="L207" i="1"/>
  <c r="M207" i="1" s="1"/>
  <c r="N207" i="1" s="1"/>
  <c r="K275" i="1" l="1"/>
  <c r="L275" i="1" s="1"/>
  <c r="M275" i="1" s="1"/>
  <c r="N275" i="1" s="1"/>
  <c r="O274" i="1"/>
  <c r="H276" i="1"/>
  <c r="I276" i="1" s="1"/>
  <c r="P276" i="1"/>
  <c r="D276" i="1"/>
  <c r="E276" i="1" s="1"/>
  <c r="F276" i="1" s="1"/>
  <c r="G277" i="1" s="1"/>
  <c r="A277" i="1"/>
  <c r="U276" i="1"/>
  <c r="T276" i="1"/>
  <c r="R275" i="1"/>
  <c r="S275" i="1" s="1"/>
  <c r="I275" i="1"/>
  <c r="C263" i="1"/>
  <c r="O207" i="1"/>
  <c r="Q206" i="1"/>
  <c r="B206" i="1" s="1"/>
  <c r="L208" i="1"/>
  <c r="M208" i="1" s="1"/>
  <c r="N208" i="1" s="1"/>
  <c r="K209" i="1"/>
  <c r="H209" i="1"/>
  <c r="I208" i="1"/>
  <c r="K276" i="1" l="1"/>
  <c r="L276" i="1" s="1"/>
  <c r="M276" i="1" s="1"/>
  <c r="N276" i="1" s="1"/>
  <c r="O276" i="1" s="1"/>
  <c r="O275" i="1"/>
  <c r="A278" i="1"/>
  <c r="P277" i="1"/>
  <c r="D277" i="1"/>
  <c r="E277" i="1" s="1"/>
  <c r="F277" i="1" s="1"/>
  <c r="G278" i="1" s="1"/>
  <c r="U277" i="1"/>
  <c r="R276" i="1"/>
  <c r="S276" i="1" s="1"/>
  <c r="T277" i="1"/>
  <c r="H277" i="1"/>
  <c r="S263" i="1"/>
  <c r="C264" i="1" s="1"/>
  <c r="C265" i="1" s="1"/>
  <c r="O208" i="1"/>
  <c r="Q207" i="1"/>
  <c r="B207" i="1" s="1"/>
  <c r="H210" i="1"/>
  <c r="I209" i="1"/>
  <c r="K210" i="1"/>
  <c r="L209" i="1"/>
  <c r="M209" i="1" s="1"/>
  <c r="N209" i="1" s="1"/>
  <c r="K277" i="1" l="1"/>
  <c r="L277" i="1" s="1"/>
  <c r="M277" i="1" s="1"/>
  <c r="N277" i="1" s="1"/>
  <c r="H278" i="1"/>
  <c r="I278" i="1" s="1"/>
  <c r="P278" i="1"/>
  <c r="D278" i="1"/>
  <c r="E278" i="1" s="1"/>
  <c r="F278" i="1" s="1"/>
  <c r="G279" i="1" s="1"/>
  <c r="A279" i="1"/>
  <c r="I277" i="1"/>
  <c r="C266" i="1"/>
  <c r="Q265" i="1"/>
  <c r="B265" i="1" s="1"/>
  <c r="R277" i="1"/>
  <c r="S277" i="1" s="1"/>
  <c r="T278" i="1"/>
  <c r="U278" i="1"/>
  <c r="O209" i="1"/>
  <c r="Q208" i="1"/>
  <c r="B208" i="1" s="1"/>
  <c r="K211" i="1"/>
  <c r="L210" i="1"/>
  <c r="M210" i="1" s="1"/>
  <c r="N210" i="1" s="1"/>
  <c r="H211" i="1"/>
  <c r="I210" i="1"/>
  <c r="K278" i="1" l="1"/>
  <c r="L278" i="1" s="1"/>
  <c r="M278" i="1" s="1"/>
  <c r="N278" i="1" s="1"/>
  <c r="O278" i="1" s="1"/>
  <c r="O277" i="1"/>
  <c r="H279" i="1"/>
  <c r="I279" i="1" s="1"/>
  <c r="Q266" i="1"/>
  <c r="B266" i="1" s="1"/>
  <c r="C267" i="1"/>
  <c r="P279" i="1"/>
  <c r="D279" i="1"/>
  <c r="E279" i="1" s="1"/>
  <c r="F279" i="1" s="1"/>
  <c r="G280" i="1" s="1"/>
  <c r="A280" i="1"/>
  <c r="R278" i="1"/>
  <c r="S278" i="1" s="1"/>
  <c r="U279" i="1"/>
  <c r="T279" i="1"/>
  <c r="O210" i="1"/>
  <c r="Q209" i="1"/>
  <c r="B209" i="1" s="1"/>
  <c r="H212" i="1"/>
  <c r="I211" i="1"/>
  <c r="L211" i="1"/>
  <c r="M211" i="1" s="1"/>
  <c r="N211" i="1" s="1"/>
  <c r="K212" i="1"/>
  <c r="K279" i="1" l="1"/>
  <c r="L279" i="1" s="1"/>
  <c r="M279" i="1" s="1"/>
  <c r="N279" i="1" s="1"/>
  <c r="O279" i="1" s="1"/>
  <c r="Q267" i="1"/>
  <c r="B267" i="1" s="1"/>
  <c r="C268" i="1"/>
  <c r="U280" i="1"/>
  <c r="R279" i="1"/>
  <c r="S279" i="1" s="1"/>
  <c r="T280" i="1"/>
  <c r="A281" i="1"/>
  <c r="D280" i="1"/>
  <c r="E280" i="1" s="1"/>
  <c r="F280" i="1" s="1"/>
  <c r="G281" i="1" s="1"/>
  <c r="P280" i="1"/>
  <c r="H280" i="1"/>
  <c r="I280" i="1" s="1"/>
  <c r="O211" i="1"/>
  <c r="Q210" i="1"/>
  <c r="B210" i="1" s="1"/>
  <c r="K213" i="1"/>
  <c r="L212" i="1"/>
  <c r="M212" i="1" s="1"/>
  <c r="N212" i="1" s="1"/>
  <c r="H213" i="1"/>
  <c r="I212" i="1"/>
  <c r="K280" i="1" l="1"/>
  <c r="L280" i="1" s="1"/>
  <c r="M280" i="1" s="1"/>
  <c r="N280" i="1" s="1"/>
  <c r="O280" i="1" s="1"/>
  <c r="H281" i="1"/>
  <c r="I281" i="1" s="1"/>
  <c r="U281" i="1"/>
  <c r="R280" i="1"/>
  <c r="S280" i="1" s="1"/>
  <c r="T281" i="1"/>
  <c r="Q268" i="1"/>
  <c r="B268" i="1" s="1"/>
  <c r="C269" i="1"/>
  <c r="P281" i="1"/>
  <c r="A282" i="1"/>
  <c r="D281" i="1"/>
  <c r="E281" i="1" s="1"/>
  <c r="F281" i="1" s="1"/>
  <c r="G282" i="1" s="1"/>
  <c r="O212" i="1"/>
  <c r="Q211" i="1"/>
  <c r="B211" i="1" s="1"/>
  <c r="I213" i="1"/>
  <c r="H214" i="1"/>
  <c r="K214" i="1"/>
  <c r="L213" i="1"/>
  <c r="M213" i="1" s="1"/>
  <c r="N213" i="1" s="1"/>
  <c r="K281" i="1" l="1"/>
  <c r="L281" i="1" s="1"/>
  <c r="M281" i="1" s="1"/>
  <c r="N281" i="1" s="1"/>
  <c r="O281" i="1" s="1"/>
  <c r="D282" i="1"/>
  <c r="E282" i="1" s="1"/>
  <c r="F282" i="1" s="1"/>
  <c r="G283" i="1" s="1"/>
  <c r="P282" i="1"/>
  <c r="A283" i="1"/>
  <c r="T282" i="1"/>
  <c r="R281" i="1"/>
  <c r="S281" i="1" s="1"/>
  <c r="U282" i="1"/>
  <c r="H282" i="1"/>
  <c r="C270" i="1"/>
  <c r="Q269" i="1"/>
  <c r="B269" i="1" s="1"/>
  <c r="O213" i="1"/>
  <c r="Q212" i="1"/>
  <c r="B212" i="1" s="1"/>
  <c r="K215" i="1"/>
  <c r="L214" i="1"/>
  <c r="M214" i="1" s="1"/>
  <c r="N214" i="1" s="1"/>
  <c r="I214" i="1"/>
  <c r="H215" i="1"/>
  <c r="K282" i="1" l="1"/>
  <c r="L282" i="1" s="1"/>
  <c r="M282" i="1" s="1"/>
  <c r="N282" i="1" s="1"/>
  <c r="H283" i="1"/>
  <c r="I283" i="1" s="1"/>
  <c r="C271" i="1"/>
  <c r="Q270" i="1"/>
  <c r="B270" i="1" s="1"/>
  <c r="I282" i="1"/>
  <c r="A284" i="1"/>
  <c r="P283" i="1"/>
  <c r="D283" i="1"/>
  <c r="E283" i="1" s="1"/>
  <c r="F283" i="1" s="1"/>
  <c r="G284" i="1" s="1"/>
  <c r="R282" i="1"/>
  <c r="S282" i="1" s="1"/>
  <c r="T283" i="1"/>
  <c r="U283" i="1"/>
  <c r="O214" i="1"/>
  <c r="Q213" i="1"/>
  <c r="B213" i="1" s="1"/>
  <c r="I215" i="1"/>
  <c r="H216" i="1"/>
  <c r="L215" i="1"/>
  <c r="M215" i="1" s="1"/>
  <c r="N215" i="1" s="1"/>
  <c r="K216" i="1"/>
  <c r="K283" i="1" l="1"/>
  <c r="L283" i="1" s="1"/>
  <c r="M283" i="1" s="1"/>
  <c r="N283" i="1" s="1"/>
  <c r="O283" i="1" s="1"/>
  <c r="O282" i="1"/>
  <c r="C272" i="1"/>
  <c r="Q271" i="1"/>
  <c r="B271" i="1" s="1"/>
  <c r="T284" i="1"/>
  <c r="U284" i="1"/>
  <c r="R283" i="1"/>
  <c r="S283" i="1" s="1"/>
  <c r="K284" i="1"/>
  <c r="L284" i="1" s="1"/>
  <c r="P284" i="1"/>
  <c r="A285" i="1"/>
  <c r="D284" i="1"/>
  <c r="E284" i="1" s="1"/>
  <c r="F284" i="1" s="1"/>
  <c r="G285" i="1" s="1"/>
  <c r="H284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M284" i="1" l="1"/>
  <c r="N284" i="1" s="1"/>
  <c r="H285" i="1"/>
  <c r="I285" i="1" s="1"/>
  <c r="P285" i="1"/>
  <c r="D285" i="1"/>
  <c r="E285" i="1" s="1"/>
  <c r="F285" i="1" s="1"/>
  <c r="G286" i="1" s="1"/>
  <c r="A286" i="1"/>
  <c r="Q272" i="1"/>
  <c r="B272" i="1" s="1"/>
  <c r="C273" i="1"/>
  <c r="I284" i="1"/>
  <c r="U285" i="1"/>
  <c r="R284" i="1"/>
  <c r="S284" i="1" s="1"/>
  <c r="T285" i="1"/>
  <c r="K285" i="1"/>
  <c r="L285" i="1" s="1"/>
  <c r="M285" i="1" s="1"/>
  <c r="N285" i="1" s="1"/>
  <c r="O216" i="1"/>
  <c r="L217" i="1"/>
  <c r="M217" i="1" s="1"/>
  <c r="N217" i="1" s="1"/>
  <c r="K218" i="1"/>
  <c r="I217" i="1"/>
  <c r="H218" i="1"/>
  <c r="O284" i="1" l="1"/>
  <c r="P286" i="1"/>
  <c r="D286" i="1"/>
  <c r="E286" i="1" s="1"/>
  <c r="F286" i="1" s="1"/>
  <c r="G287" i="1" s="1"/>
  <c r="A287" i="1"/>
  <c r="U286" i="1"/>
  <c r="R285" i="1"/>
  <c r="S285" i="1" s="1"/>
  <c r="T286" i="1"/>
  <c r="K286" i="1"/>
  <c r="L286" i="1" s="1"/>
  <c r="M286" i="1" s="1"/>
  <c r="N286" i="1" s="1"/>
  <c r="H286" i="1"/>
  <c r="C274" i="1"/>
  <c r="Q273" i="1"/>
  <c r="B273" i="1" s="1"/>
  <c r="O285" i="1"/>
  <c r="O217" i="1"/>
  <c r="Q216" i="1"/>
  <c r="B216" i="1" s="1"/>
  <c r="I218" i="1"/>
  <c r="H219" i="1"/>
  <c r="L218" i="1"/>
  <c r="M218" i="1" s="1"/>
  <c r="N218" i="1" s="1"/>
  <c r="K219" i="1"/>
  <c r="H287" i="1" l="1"/>
  <c r="I287" i="1" s="1"/>
  <c r="P287" i="1"/>
  <c r="D287" i="1"/>
  <c r="E287" i="1" s="1"/>
  <c r="F287" i="1" s="1"/>
  <c r="G288" i="1" s="1"/>
  <c r="A288" i="1"/>
  <c r="I286" i="1"/>
  <c r="O286" i="1" s="1"/>
  <c r="C275" i="1"/>
  <c r="Q274" i="1"/>
  <c r="B274" i="1" s="1"/>
  <c r="R286" i="1"/>
  <c r="S286" i="1" s="1"/>
  <c r="K287" i="1"/>
  <c r="L287" i="1" s="1"/>
  <c r="M287" i="1" s="1"/>
  <c r="N287" i="1" s="1"/>
  <c r="U287" i="1"/>
  <c r="T287" i="1"/>
  <c r="O218" i="1"/>
  <c r="Q217" i="1"/>
  <c r="B217" i="1" s="1"/>
  <c r="L219" i="1"/>
  <c r="M219" i="1" s="1"/>
  <c r="N219" i="1" s="1"/>
  <c r="K220" i="1"/>
  <c r="I219" i="1"/>
  <c r="H220" i="1"/>
  <c r="H288" i="1" l="1"/>
  <c r="I288" i="1" s="1"/>
  <c r="O287" i="1"/>
  <c r="D288" i="1"/>
  <c r="E288" i="1" s="1"/>
  <c r="F288" i="1" s="1"/>
  <c r="G289" i="1" s="1"/>
  <c r="A289" i="1"/>
  <c r="P288" i="1"/>
  <c r="T288" i="1"/>
  <c r="U288" i="1"/>
  <c r="R287" i="1"/>
  <c r="S287" i="1" s="1"/>
  <c r="K288" i="1"/>
  <c r="L288" i="1" s="1"/>
  <c r="M288" i="1" s="1"/>
  <c r="N288" i="1" s="1"/>
  <c r="C276" i="1"/>
  <c r="Q275" i="1"/>
  <c r="B275" i="1" s="1"/>
  <c r="O219" i="1"/>
  <c r="Q218" i="1"/>
  <c r="B218" i="1" s="1"/>
  <c r="H221" i="1"/>
  <c r="I220" i="1"/>
  <c r="L220" i="1"/>
  <c r="M220" i="1" s="1"/>
  <c r="N220" i="1" s="1"/>
  <c r="K221" i="1"/>
  <c r="O288" i="1" l="1"/>
  <c r="U289" i="1"/>
  <c r="R288" i="1"/>
  <c r="S288" i="1" s="1"/>
  <c r="T289" i="1"/>
  <c r="K289" i="1"/>
  <c r="L289" i="1" s="1"/>
  <c r="M289" i="1" s="1"/>
  <c r="N289" i="1" s="1"/>
  <c r="C277" i="1"/>
  <c r="Q276" i="1"/>
  <c r="B276" i="1" s="1"/>
  <c r="P289" i="1"/>
  <c r="A290" i="1"/>
  <c r="D289" i="1"/>
  <c r="E289" i="1" s="1"/>
  <c r="F289" i="1" s="1"/>
  <c r="G290" i="1" s="1"/>
  <c r="H289" i="1"/>
  <c r="O220" i="1"/>
  <c r="Q219" i="1"/>
  <c r="B219" i="1" s="1"/>
  <c r="L221" i="1"/>
  <c r="M221" i="1" s="1"/>
  <c r="N221" i="1" s="1"/>
  <c r="K222" i="1"/>
  <c r="H222" i="1"/>
  <c r="I221" i="1"/>
  <c r="H290" i="1" l="1"/>
  <c r="I290" i="1" s="1"/>
  <c r="Q277" i="1"/>
  <c r="B277" i="1" s="1"/>
  <c r="C278" i="1"/>
  <c r="U290" i="1"/>
  <c r="R289" i="1"/>
  <c r="S289" i="1" s="1"/>
  <c r="T290" i="1"/>
  <c r="K290" i="1"/>
  <c r="L290" i="1" s="1"/>
  <c r="M290" i="1" s="1"/>
  <c r="N290" i="1" s="1"/>
  <c r="I289" i="1"/>
  <c r="O289" i="1" s="1"/>
  <c r="D290" i="1"/>
  <c r="E290" i="1" s="1"/>
  <c r="F290" i="1" s="1"/>
  <c r="G291" i="1" s="1"/>
  <c r="P290" i="1"/>
  <c r="A291" i="1"/>
  <c r="O221" i="1"/>
  <c r="Q220" i="1"/>
  <c r="B220" i="1" s="1"/>
  <c r="I222" i="1"/>
  <c r="H223" i="1"/>
  <c r="K223" i="1"/>
  <c r="L222" i="1"/>
  <c r="M222" i="1" s="1"/>
  <c r="N222" i="1" s="1"/>
  <c r="A292" i="1" l="1"/>
  <c r="D291" i="1"/>
  <c r="E291" i="1" s="1"/>
  <c r="F291" i="1" s="1"/>
  <c r="G292" i="1" s="1"/>
  <c r="P291" i="1"/>
  <c r="U291" i="1"/>
  <c r="T291" i="1"/>
  <c r="K291" i="1"/>
  <c r="L291" i="1" s="1"/>
  <c r="M291" i="1" s="1"/>
  <c r="N291" i="1" s="1"/>
  <c r="R290" i="1"/>
  <c r="S290" i="1" s="1"/>
  <c r="H291" i="1"/>
  <c r="O290" i="1"/>
  <c r="Q278" i="1"/>
  <c r="B278" i="1" s="1"/>
  <c r="C279" i="1"/>
  <c r="O222" i="1"/>
  <c r="Q221" i="1"/>
  <c r="B221" i="1" s="1"/>
  <c r="L223" i="1"/>
  <c r="M223" i="1" s="1"/>
  <c r="N223" i="1" s="1"/>
  <c r="K224" i="1"/>
  <c r="H224" i="1"/>
  <c r="I223" i="1"/>
  <c r="H292" i="1" l="1"/>
  <c r="A293" i="1"/>
  <c r="P292" i="1"/>
  <c r="D292" i="1"/>
  <c r="E292" i="1" s="1"/>
  <c r="F292" i="1" s="1"/>
  <c r="G293" i="1" s="1"/>
  <c r="Q279" i="1"/>
  <c r="B279" i="1" s="1"/>
  <c r="C280" i="1"/>
  <c r="K292" i="1"/>
  <c r="L292" i="1" s="1"/>
  <c r="M292" i="1" s="1"/>
  <c r="N292" i="1" s="1"/>
  <c r="R291" i="1"/>
  <c r="S291" i="1" s="1"/>
  <c r="U292" i="1"/>
  <c r="T292" i="1"/>
  <c r="I291" i="1"/>
  <c r="O291" i="1" s="1"/>
  <c r="O223" i="1"/>
  <c r="Q222" i="1"/>
  <c r="B222" i="1" s="1"/>
  <c r="I224" i="1"/>
  <c r="H225" i="1"/>
  <c r="L224" i="1"/>
  <c r="M224" i="1" s="1"/>
  <c r="N224" i="1" s="1"/>
  <c r="K225" i="1"/>
  <c r="U293" i="1" l="1"/>
  <c r="R292" i="1"/>
  <c r="S292" i="1" s="1"/>
  <c r="T293" i="1"/>
  <c r="K293" i="1"/>
  <c r="L293" i="1" s="1"/>
  <c r="M293" i="1" s="1"/>
  <c r="N293" i="1" s="1"/>
  <c r="Q280" i="1"/>
  <c r="B280" i="1" s="1"/>
  <c r="C281" i="1"/>
  <c r="D293" i="1"/>
  <c r="E293" i="1" s="1"/>
  <c r="F293" i="1" s="1"/>
  <c r="G294" i="1" s="1"/>
  <c r="A294" i="1"/>
  <c r="P293" i="1"/>
  <c r="H293" i="1"/>
  <c r="I292" i="1"/>
  <c r="O292" i="1" s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H294" i="1" l="1"/>
  <c r="I294" i="1" s="1"/>
  <c r="Q281" i="1"/>
  <c r="B281" i="1" s="1"/>
  <c r="C282" i="1"/>
  <c r="R293" i="1"/>
  <c r="S293" i="1" s="1"/>
  <c r="T294" i="1"/>
  <c r="K294" i="1"/>
  <c r="L294" i="1" s="1"/>
  <c r="M294" i="1" s="1"/>
  <c r="N294" i="1" s="1"/>
  <c r="U294" i="1"/>
  <c r="I293" i="1"/>
  <c r="O293" i="1" s="1"/>
  <c r="P294" i="1"/>
  <c r="D294" i="1"/>
  <c r="E294" i="1" s="1"/>
  <c r="F294" i="1" s="1"/>
  <c r="G295" i="1" s="1"/>
  <c r="A295" i="1"/>
  <c r="O225" i="1"/>
  <c r="I226" i="1"/>
  <c r="H227" i="1"/>
  <c r="L226" i="1"/>
  <c r="M226" i="1" s="1"/>
  <c r="N226" i="1" s="1"/>
  <c r="K227" i="1"/>
  <c r="K295" i="1" l="1"/>
  <c r="L295" i="1" s="1"/>
  <c r="M295" i="1" s="1"/>
  <c r="N295" i="1" s="1"/>
  <c r="R294" i="1"/>
  <c r="S294" i="1" s="1"/>
  <c r="U295" i="1"/>
  <c r="T295" i="1"/>
  <c r="H295" i="1"/>
  <c r="C283" i="1"/>
  <c r="Q282" i="1"/>
  <c r="B282" i="1" s="1"/>
  <c r="A296" i="1"/>
  <c r="D295" i="1"/>
  <c r="E295" i="1" s="1"/>
  <c r="F295" i="1" s="1"/>
  <c r="G296" i="1" s="1"/>
  <c r="P295" i="1"/>
  <c r="O29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A297" i="1" l="1"/>
  <c r="D296" i="1"/>
  <c r="E296" i="1" s="1"/>
  <c r="F296" i="1" s="1"/>
  <c r="G297" i="1" s="1"/>
  <c r="P296" i="1"/>
  <c r="H296" i="1"/>
  <c r="I296" i="1" s="1"/>
  <c r="T296" i="1"/>
  <c r="U296" i="1"/>
  <c r="R295" i="1"/>
  <c r="S295" i="1" s="1"/>
  <c r="K296" i="1"/>
  <c r="L296" i="1" s="1"/>
  <c r="M296" i="1" s="1"/>
  <c r="N296" i="1" s="1"/>
  <c r="C284" i="1"/>
  <c r="Q283" i="1"/>
  <c r="B283" i="1" s="1"/>
  <c r="I295" i="1"/>
  <c r="O295" i="1" s="1"/>
  <c r="O227" i="1"/>
  <c r="I228" i="1"/>
  <c r="H229" i="1"/>
  <c r="L228" i="1"/>
  <c r="M228" i="1" s="1"/>
  <c r="N228" i="1" s="1"/>
  <c r="K229" i="1"/>
  <c r="O296" i="1" l="1"/>
  <c r="H297" i="1"/>
  <c r="C285" i="1"/>
  <c r="Q284" i="1"/>
  <c r="B284" i="1" s="1"/>
  <c r="U297" i="1"/>
  <c r="R296" i="1"/>
  <c r="S296" i="1" s="1"/>
  <c r="T297" i="1"/>
  <c r="K297" i="1"/>
  <c r="L297" i="1" s="1"/>
  <c r="M297" i="1" s="1"/>
  <c r="N297" i="1" s="1"/>
  <c r="D297" i="1"/>
  <c r="E297" i="1" s="1"/>
  <c r="F297" i="1" s="1"/>
  <c r="G298" i="1" s="1"/>
  <c r="P297" i="1"/>
  <c r="A298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P298" i="1" l="1"/>
  <c r="D298" i="1"/>
  <c r="E298" i="1" s="1"/>
  <c r="F298" i="1" s="1"/>
  <c r="G299" i="1" s="1"/>
  <c r="A299" i="1"/>
  <c r="U298" i="1"/>
  <c r="T298" i="1"/>
  <c r="K298" i="1"/>
  <c r="L298" i="1" s="1"/>
  <c r="M298" i="1" s="1"/>
  <c r="N298" i="1" s="1"/>
  <c r="R297" i="1"/>
  <c r="S297" i="1" s="1"/>
  <c r="Q285" i="1"/>
  <c r="B285" i="1" s="1"/>
  <c r="C286" i="1"/>
  <c r="H298" i="1"/>
  <c r="I297" i="1"/>
  <c r="O297" i="1" s="1"/>
  <c r="O229" i="1"/>
  <c r="I230" i="1"/>
  <c r="H231" i="1"/>
  <c r="L230" i="1"/>
  <c r="M230" i="1" s="1"/>
  <c r="N230" i="1" s="1"/>
  <c r="K231" i="1"/>
  <c r="H299" i="1" l="1"/>
  <c r="I299" i="1" s="1"/>
  <c r="A300" i="1"/>
  <c r="D299" i="1"/>
  <c r="E299" i="1" s="1"/>
  <c r="F299" i="1" s="1"/>
  <c r="G300" i="1" s="1"/>
  <c r="P299" i="1"/>
  <c r="I298" i="1"/>
  <c r="O298" i="1" s="1"/>
  <c r="Q286" i="1"/>
  <c r="B286" i="1" s="1"/>
  <c r="C287" i="1"/>
  <c r="U299" i="1"/>
  <c r="T299" i="1"/>
  <c r="K299" i="1"/>
  <c r="L299" i="1" s="1"/>
  <c r="M299" i="1" s="1"/>
  <c r="N299" i="1" s="1"/>
  <c r="R298" i="1"/>
  <c r="S298" i="1" s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H300" i="1" l="1"/>
  <c r="I300" i="1" s="1"/>
  <c r="D300" i="1"/>
  <c r="E300" i="1" s="1"/>
  <c r="F300" i="1" s="1"/>
  <c r="G301" i="1" s="1"/>
  <c r="P300" i="1"/>
  <c r="A301" i="1"/>
  <c r="Q287" i="1"/>
  <c r="B287" i="1" s="1"/>
  <c r="C288" i="1"/>
  <c r="U300" i="1"/>
  <c r="T300" i="1"/>
  <c r="R299" i="1"/>
  <c r="S299" i="1" s="1"/>
  <c r="K300" i="1"/>
  <c r="L300" i="1" s="1"/>
  <c r="M300" i="1" s="1"/>
  <c r="N300" i="1" s="1"/>
  <c r="O299" i="1"/>
  <c r="O231" i="1"/>
  <c r="I232" i="1"/>
  <c r="H233" i="1"/>
  <c r="K233" i="1"/>
  <c r="L232" i="1"/>
  <c r="M232" i="1" s="1"/>
  <c r="N232" i="1" s="1"/>
  <c r="H301" i="1" l="1"/>
  <c r="I301" i="1" s="1"/>
  <c r="O300" i="1"/>
  <c r="C289" i="1"/>
  <c r="Q288" i="1"/>
  <c r="B288" i="1" s="1"/>
  <c r="D301" i="1"/>
  <c r="E301" i="1" s="1"/>
  <c r="F301" i="1" s="1"/>
  <c r="G302" i="1" s="1"/>
  <c r="A302" i="1"/>
  <c r="P301" i="1"/>
  <c r="K301" i="1"/>
  <c r="L301" i="1" s="1"/>
  <c r="M301" i="1" s="1"/>
  <c r="N301" i="1" s="1"/>
  <c r="T301" i="1"/>
  <c r="U301" i="1"/>
  <c r="R300" i="1"/>
  <c r="S300" i="1" s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O301" i="1" l="1"/>
  <c r="C290" i="1"/>
  <c r="Q289" i="1"/>
  <c r="B289" i="1" s="1"/>
  <c r="K302" i="1"/>
  <c r="L302" i="1" s="1"/>
  <c r="M302" i="1" s="1"/>
  <c r="N302" i="1" s="1"/>
  <c r="U302" i="1"/>
  <c r="R301" i="1"/>
  <c r="S301" i="1" s="1"/>
  <c r="T302" i="1"/>
  <c r="P302" i="1"/>
  <c r="A303" i="1"/>
  <c r="D302" i="1"/>
  <c r="E302" i="1" s="1"/>
  <c r="F302" i="1" s="1"/>
  <c r="G303" i="1" s="1"/>
  <c r="H302" i="1"/>
  <c r="O233" i="1"/>
  <c r="I234" i="1"/>
  <c r="H235" i="1"/>
  <c r="L234" i="1"/>
  <c r="M234" i="1" s="1"/>
  <c r="N234" i="1" s="1"/>
  <c r="K235" i="1"/>
  <c r="H303" i="1" l="1"/>
  <c r="I303" i="1" s="1"/>
  <c r="I302" i="1"/>
  <c r="O302" i="1" s="1"/>
  <c r="C291" i="1"/>
  <c r="Q290" i="1"/>
  <c r="B290" i="1" s="1"/>
  <c r="P303" i="1"/>
  <c r="A304" i="1"/>
  <c r="D303" i="1"/>
  <c r="E303" i="1" s="1"/>
  <c r="F303" i="1" s="1"/>
  <c r="G304" i="1" s="1"/>
  <c r="K303" i="1"/>
  <c r="L303" i="1" s="1"/>
  <c r="M303" i="1" s="1"/>
  <c r="N303" i="1" s="1"/>
  <c r="U303" i="1"/>
  <c r="R302" i="1"/>
  <c r="S302" i="1" s="1"/>
  <c r="T303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4" i="1" l="1"/>
  <c r="I304" i="1" s="1"/>
  <c r="O303" i="1"/>
  <c r="A305" i="1"/>
  <c r="D304" i="1"/>
  <c r="E304" i="1" s="1"/>
  <c r="F304" i="1" s="1"/>
  <c r="G305" i="1" s="1"/>
  <c r="P304" i="1"/>
  <c r="K304" i="1"/>
  <c r="L304" i="1" s="1"/>
  <c r="M304" i="1" s="1"/>
  <c r="N304" i="1" s="1"/>
  <c r="T304" i="1"/>
  <c r="U304" i="1"/>
  <c r="R303" i="1"/>
  <c r="S303" i="1" s="1"/>
  <c r="Q291" i="1"/>
  <c r="B291" i="1" s="1"/>
  <c r="C292" i="1"/>
  <c r="O235" i="1"/>
  <c r="K237" i="1"/>
  <c r="L236" i="1"/>
  <c r="M236" i="1" s="1"/>
  <c r="N236" i="1" s="1"/>
  <c r="I236" i="1"/>
  <c r="H237" i="1"/>
  <c r="H305" i="1" l="1"/>
  <c r="I305" i="1" s="1"/>
  <c r="O304" i="1"/>
  <c r="P305" i="1"/>
  <c r="A306" i="1"/>
  <c r="D305" i="1"/>
  <c r="E305" i="1" s="1"/>
  <c r="F305" i="1" s="1"/>
  <c r="G306" i="1" s="1"/>
  <c r="C293" i="1"/>
  <c r="Q292" i="1"/>
  <c r="B292" i="1" s="1"/>
  <c r="U305" i="1"/>
  <c r="R304" i="1"/>
  <c r="S304" i="1" s="1"/>
  <c r="T305" i="1"/>
  <c r="K305" i="1"/>
  <c r="L305" i="1" s="1"/>
  <c r="M305" i="1" s="1"/>
  <c r="N305" i="1" s="1"/>
  <c r="O236" i="1"/>
  <c r="Q235" i="1"/>
  <c r="B235" i="1" s="1"/>
  <c r="H238" i="1"/>
  <c r="I237" i="1"/>
  <c r="L237" i="1"/>
  <c r="M237" i="1" s="1"/>
  <c r="N237" i="1" s="1"/>
  <c r="K238" i="1"/>
  <c r="H306" i="1" l="1"/>
  <c r="I306" i="1" s="1"/>
  <c r="O305" i="1"/>
  <c r="T306" i="1"/>
  <c r="K306" i="1"/>
  <c r="L306" i="1" s="1"/>
  <c r="M306" i="1" s="1"/>
  <c r="N306" i="1" s="1"/>
  <c r="U306" i="1"/>
  <c r="R305" i="1"/>
  <c r="S305" i="1" s="1"/>
  <c r="D306" i="1"/>
  <c r="E306" i="1" s="1"/>
  <c r="F306" i="1" s="1"/>
  <c r="G307" i="1" s="1"/>
  <c r="P306" i="1"/>
  <c r="A307" i="1"/>
  <c r="Q293" i="1"/>
  <c r="B293" i="1" s="1"/>
  <c r="C294" i="1"/>
  <c r="O237" i="1"/>
  <c r="Q236" i="1"/>
  <c r="B236" i="1" s="1"/>
  <c r="L238" i="1"/>
  <c r="M238" i="1" s="1"/>
  <c r="N238" i="1" s="1"/>
  <c r="K239" i="1"/>
  <c r="I238" i="1"/>
  <c r="H239" i="1"/>
  <c r="H307" i="1" l="1"/>
  <c r="I307" i="1" s="1"/>
  <c r="O306" i="1"/>
  <c r="P307" i="1"/>
  <c r="A308" i="1"/>
  <c r="D307" i="1"/>
  <c r="E307" i="1" s="1"/>
  <c r="F307" i="1" s="1"/>
  <c r="G308" i="1" s="1"/>
  <c r="U307" i="1"/>
  <c r="R306" i="1"/>
  <c r="S306" i="1" s="1"/>
  <c r="K307" i="1"/>
  <c r="L307" i="1" s="1"/>
  <c r="M307" i="1" s="1"/>
  <c r="N307" i="1" s="1"/>
  <c r="T307" i="1"/>
  <c r="Q294" i="1"/>
  <c r="B294" i="1" s="1"/>
  <c r="C295" i="1"/>
  <c r="O238" i="1"/>
  <c r="Q237" i="1"/>
  <c r="B237" i="1" s="1"/>
  <c r="H240" i="1"/>
  <c r="I239" i="1"/>
  <c r="L239" i="1"/>
  <c r="M239" i="1" s="1"/>
  <c r="N239" i="1" s="1"/>
  <c r="K240" i="1"/>
  <c r="P308" i="1" l="1"/>
  <c r="D308" i="1"/>
  <c r="E308" i="1" s="1"/>
  <c r="F308" i="1" s="1"/>
  <c r="G309" i="1" s="1"/>
  <c r="A309" i="1"/>
  <c r="U308" i="1"/>
  <c r="K308" i="1"/>
  <c r="L308" i="1" s="1"/>
  <c r="M308" i="1" s="1"/>
  <c r="N308" i="1" s="1"/>
  <c r="T308" i="1"/>
  <c r="R307" i="1"/>
  <c r="S307" i="1" s="1"/>
  <c r="C296" i="1"/>
  <c r="Q295" i="1"/>
  <c r="B295" i="1" s="1"/>
  <c r="O307" i="1"/>
  <c r="H308" i="1"/>
  <c r="O239" i="1"/>
  <c r="Q238" i="1"/>
  <c r="B238" i="1" s="1"/>
  <c r="L240" i="1"/>
  <c r="M240" i="1" s="1"/>
  <c r="N240" i="1" s="1"/>
  <c r="K241" i="1"/>
  <c r="I240" i="1"/>
  <c r="H241" i="1"/>
  <c r="H309" i="1" l="1"/>
  <c r="I309" i="1" s="1"/>
  <c r="I308" i="1"/>
  <c r="O308" i="1" s="1"/>
  <c r="D309" i="1"/>
  <c r="E309" i="1" s="1"/>
  <c r="F309" i="1" s="1"/>
  <c r="G310" i="1" s="1"/>
  <c r="A310" i="1"/>
  <c r="P309" i="1"/>
  <c r="C297" i="1"/>
  <c r="Q296" i="1"/>
  <c r="B296" i="1" s="1"/>
  <c r="K309" i="1"/>
  <c r="L309" i="1" s="1"/>
  <c r="M309" i="1" s="1"/>
  <c r="N309" i="1" s="1"/>
  <c r="U309" i="1"/>
  <c r="R308" i="1"/>
  <c r="S308" i="1" s="1"/>
  <c r="T309" i="1"/>
  <c r="O240" i="1"/>
  <c r="Q239" i="1"/>
  <c r="B239" i="1" s="1"/>
  <c r="H242" i="1"/>
  <c r="I241" i="1"/>
  <c r="L241" i="1"/>
  <c r="M241" i="1" s="1"/>
  <c r="N241" i="1" s="1"/>
  <c r="K242" i="1"/>
  <c r="H310" i="1" l="1"/>
  <c r="I310" i="1" s="1"/>
  <c r="O309" i="1"/>
  <c r="K310" i="1"/>
  <c r="L310" i="1" s="1"/>
  <c r="M310" i="1" s="1"/>
  <c r="N310" i="1" s="1"/>
  <c r="R309" i="1"/>
  <c r="S309" i="1" s="1"/>
  <c r="U310" i="1"/>
  <c r="T310" i="1"/>
  <c r="P310" i="1"/>
  <c r="D310" i="1"/>
  <c r="E310" i="1" s="1"/>
  <c r="F310" i="1" s="1"/>
  <c r="G311" i="1" s="1"/>
  <c r="A311" i="1"/>
  <c r="C298" i="1"/>
  <c r="Q297" i="1"/>
  <c r="B297" i="1" s="1"/>
  <c r="O241" i="1"/>
  <c r="Q240" i="1"/>
  <c r="B240" i="1" s="1"/>
  <c r="L242" i="1"/>
  <c r="M242" i="1" s="1"/>
  <c r="N242" i="1" s="1"/>
  <c r="K243" i="1"/>
  <c r="I242" i="1"/>
  <c r="H243" i="1"/>
  <c r="O310" i="1" l="1"/>
  <c r="R310" i="1"/>
  <c r="S310" i="1" s="1"/>
  <c r="T311" i="1"/>
  <c r="U311" i="1"/>
  <c r="K311" i="1"/>
  <c r="L311" i="1" s="1"/>
  <c r="M311" i="1" s="1"/>
  <c r="N311" i="1" s="1"/>
  <c r="H311" i="1"/>
  <c r="C299" i="1"/>
  <c r="Q298" i="1"/>
  <c r="B298" i="1" s="1"/>
  <c r="P311" i="1"/>
  <c r="A312" i="1"/>
  <c r="D311" i="1"/>
  <c r="E311" i="1" s="1"/>
  <c r="F311" i="1" s="1"/>
  <c r="G312" i="1" s="1"/>
  <c r="O242" i="1"/>
  <c r="Q241" i="1"/>
  <c r="B241" i="1" s="1"/>
  <c r="I243" i="1"/>
  <c r="H244" i="1"/>
  <c r="L243" i="1"/>
  <c r="M243" i="1" s="1"/>
  <c r="N243" i="1" s="1"/>
  <c r="K244" i="1"/>
  <c r="H312" i="1" l="1"/>
  <c r="I312" i="1" s="1"/>
  <c r="Q299" i="1"/>
  <c r="B299" i="1" s="1"/>
  <c r="C300" i="1"/>
  <c r="D312" i="1"/>
  <c r="E312" i="1" s="1"/>
  <c r="F312" i="1" s="1"/>
  <c r="G313" i="1" s="1"/>
  <c r="A313" i="1"/>
  <c r="P312" i="1"/>
  <c r="R311" i="1"/>
  <c r="S311" i="1" s="1"/>
  <c r="U312" i="1"/>
  <c r="T312" i="1"/>
  <c r="K312" i="1"/>
  <c r="L312" i="1" s="1"/>
  <c r="M312" i="1" s="1"/>
  <c r="N312" i="1" s="1"/>
  <c r="I311" i="1"/>
  <c r="O311" i="1" s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O312" i="1" l="1"/>
  <c r="U313" i="1"/>
  <c r="R312" i="1"/>
  <c r="S312" i="1" s="1"/>
  <c r="T313" i="1"/>
  <c r="K313" i="1"/>
  <c r="L313" i="1" s="1"/>
  <c r="M313" i="1" s="1"/>
  <c r="N313" i="1" s="1"/>
  <c r="P313" i="1"/>
  <c r="D313" i="1"/>
  <c r="E313" i="1" s="1"/>
  <c r="F313" i="1" s="1"/>
  <c r="G314" i="1" s="1"/>
  <c r="A314" i="1"/>
  <c r="H313" i="1"/>
  <c r="Q300" i="1"/>
  <c r="B300" i="1" s="1"/>
  <c r="C301" i="1"/>
  <c r="O244" i="1"/>
  <c r="I245" i="1"/>
  <c r="H246" i="1"/>
  <c r="L245" i="1"/>
  <c r="M245" i="1" s="1"/>
  <c r="N245" i="1" s="1"/>
  <c r="K246" i="1"/>
  <c r="C302" i="1" l="1"/>
  <c r="Q301" i="1"/>
  <c r="B301" i="1" s="1"/>
  <c r="P314" i="1"/>
  <c r="A315" i="1"/>
  <c r="D314" i="1"/>
  <c r="E314" i="1" s="1"/>
  <c r="F314" i="1" s="1"/>
  <c r="G315" i="1" s="1"/>
  <c r="R313" i="1"/>
  <c r="S313" i="1" s="1"/>
  <c r="K314" i="1"/>
  <c r="L314" i="1" s="1"/>
  <c r="M314" i="1" s="1"/>
  <c r="N314" i="1" s="1"/>
  <c r="U314" i="1"/>
  <c r="T314" i="1"/>
  <c r="H314" i="1"/>
  <c r="I314" i="1" s="1"/>
  <c r="I313" i="1"/>
  <c r="O313" i="1" s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H315" i="1" l="1"/>
  <c r="I315" i="1" s="1"/>
  <c r="O314" i="1"/>
  <c r="A316" i="1"/>
  <c r="D315" i="1"/>
  <c r="E315" i="1" s="1"/>
  <c r="F315" i="1" s="1"/>
  <c r="G316" i="1" s="1"/>
  <c r="P315" i="1"/>
  <c r="U315" i="1"/>
  <c r="R314" i="1"/>
  <c r="S314" i="1" s="1"/>
  <c r="T315" i="1"/>
  <c r="K315" i="1"/>
  <c r="L315" i="1" s="1"/>
  <c r="M315" i="1" s="1"/>
  <c r="N315" i="1" s="1"/>
  <c r="Q302" i="1"/>
  <c r="B302" i="1" s="1"/>
  <c r="C303" i="1"/>
  <c r="O246" i="1"/>
  <c r="H248" i="1"/>
  <c r="I247" i="1"/>
  <c r="L247" i="1"/>
  <c r="M247" i="1" s="1"/>
  <c r="N247" i="1" s="1"/>
  <c r="K248" i="1"/>
  <c r="H316" i="1" l="1"/>
  <c r="I316" i="1" s="1"/>
  <c r="O315" i="1"/>
  <c r="C304" i="1"/>
  <c r="Q303" i="1"/>
  <c r="B303" i="1" s="1"/>
  <c r="P316" i="1"/>
  <c r="A317" i="1"/>
  <c r="D316" i="1"/>
  <c r="E316" i="1" s="1"/>
  <c r="F316" i="1" s="1"/>
  <c r="G317" i="1" s="1"/>
  <c r="U316" i="1"/>
  <c r="R315" i="1"/>
  <c r="S315" i="1" s="1"/>
  <c r="T316" i="1"/>
  <c r="K316" i="1"/>
  <c r="L316" i="1" s="1"/>
  <c r="M316" i="1" s="1"/>
  <c r="N316" i="1" s="1"/>
  <c r="O247" i="1"/>
  <c r="Q246" i="1"/>
  <c r="B246" i="1" s="1"/>
  <c r="L248" i="1"/>
  <c r="M248" i="1" s="1"/>
  <c r="N248" i="1" s="1"/>
  <c r="K249" i="1"/>
  <c r="I248" i="1"/>
  <c r="H249" i="1"/>
  <c r="Q304" i="1" l="1"/>
  <c r="B304" i="1" s="1"/>
  <c r="C305" i="1"/>
  <c r="D317" i="1"/>
  <c r="E317" i="1" s="1"/>
  <c r="F317" i="1" s="1"/>
  <c r="G318" i="1" s="1"/>
  <c r="P317" i="1"/>
  <c r="A318" i="1"/>
  <c r="T317" i="1"/>
  <c r="K317" i="1"/>
  <c r="L317" i="1" s="1"/>
  <c r="M317" i="1" s="1"/>
  <c r="N317" i="1" s="1"/>
  <c r="U317" i="1"/>
  <c r="R316" i="1"/>
  <c r="S316" i="1" s="1"/>
  <c r="O316" i="1"/>
  <c r="H317" i="1"/>
  <c r="I317" i="1" s="1"/>
  <c r="O248" i="1"/>
  <c r="Q247" i="1"/>
  <c r="B247" i="1" s="1"/>
  <c r="H250" i="1"/>
  <c r="I249" i="1"/>
  <c r="L249" i="1"/>
  <c r="M249" i="1" s="1"/>
  <c r="N249" i="1" s="1"/>
  <c r="K250" i="1"/>
  <c r="A319" i="1" l="1"/>
  <c r="P318" i="1"/>
  <c r="D318" i="1"/>
  <c r="E318" i="1" s="1"/>
  <c r="F318" i="1" s="1"/>
  <c r="G319" i="1" s="1"/>
  <c r="U318" i="1"/>
  <c r="R317" i="1"/>
  <c r="S317" i="1" s="1"/>
  <c r="T318" i="1"/>
  <c r="K318" i="1"/>
  <c r="L318" i="1" s="1"/>
  <c r="M318" i="1" s="1"/>
  <c r="N318" i="1" s="1"/>
  <c r="O317" i="1"/>
  <c r="H318" i="1"/>
  <c r="Q305" i="1"/>
  <c r="B305" i="1" s="1"/>
  <c r="C306" i="1"/>
  <c r="O249" i="1"/>
  <c r="Q248" i="1"/>
  <c r="B248" i="1" s="1"/>
  <c r="K251" i="1"/>
  <c r="L250" i="1"/>
  <c r="M250" i="1" s="1"/>
  <c r="N250" i="1" s="1"/>
  <c r="I250" i="1"/>
  <c r="H251" i="1"/>
  <c r="H319" i="1" l="1"/>
  <c r="I319" i="1" s="1"/>
  <c r="Q306" i="1"/>
  <c r="B306" i="1" s="1"/>
  <c r="C307" i="1"/>
  <c r="K319" i="1"/>
  <c r="L319" i="1" s="1"/>
  <c r="M319" i="1" s="1"/>
  <c r="N319" i="1" s="1"/>
  <c r="U319" i="1"/>
  <c r="T319" i="1"/>
  <c r="R318" i="1"/>
  <c r="S318" i="1" s="1"/>
  <c r="P319" i="1"/>
  <c r="A320" i="1"/>
  <c r="D319" i="1"/>
  <c r="E319" i="1" s="1"/>
  <c r="F319" i="1" s="1"/>
  <c r="G320" i="1" s="1"/>
  <c r="I318" i="1"/>
  <c r="O318" i="1" s="1"/>
  <c r="O250" i="1"/>
  <c r="Q249" i="1"/>
  <c r="B249" i="1" s="1"/>
  <c r="I251" i="1"/>
  <c r="H252" i="1"/>
  <c r="L251" i="1"/>
  <c r="M251" i="1" s="1"/>
  <c r="N251" i="1" s="1"/>
  <c r="K252" i="1"/>
  <c r="H320" i="1" l="1"/>
  <c r="I320" i="1" s="1"/>
  <c r="O319" i="1"/>
  <c r="D320" i="1"/>
  <c r="E320" i="1" s="1"/>
  <c r="F320" i="1" s="1"/>
  <c r="G321" i="1" s="1"/>
  <c r="A321" i="1"/>
  <c r="P320" i="1"/>
  <c r="U320" i="1"/>
  <c r="R319" i="1"/>
  <c r="S319" i="1" s="1"/>
  <c r="K320" i="1"/>
  <c r="L320" i="1" s="1"/>
  <c r="M320" i="1" s="1"/>
  <c r="N320" i="1" s="1"/>
  <c r="T320" i="1"/>
  <c r="C308" i="1"/>
  <c r="Q307" i="1"/>
  <c r="B307" i="1" s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O320" i="1" l="1"/>
  <c r="K321" i="1"/>
  <c r="L321" i="1" s="1"/>
  <c r="M321" i="1" s="1"/>
  <c r="N321" i="1" s="1"/>
  <c r="U321" i="1"/>
  <c r="R320" i="1"/>
  <c r="S320" i="1" s="1"/>
  <c r="T321" i="1"/>
  <c r="D321" i="1"/>
  <c r="E321" i="1" s="1"/>
  <c r="F321" i="1" s="1"/>
  <c r="G322" i="1" s="1"/>
  <c r="P321" i="1"/>
  <c r="A322" i="1"/>
  <c r="Q308" i="1"/>
  <c r="B308" i="1" s="1"/>
  <c r="C309" i="1"/>
  <c r="H321" i="1"/>
  <c r="O252" i="1"/>
  <c r="H254" i="1"/>
  <c r="I253" i="1"/>
  <c r="L253" i="1"/>
  <c r="M253" i="1" s="1"/>
  <c r="N253" i="1" s="1"/>
  <c r="K254" i="1"/>
  <c r="R321" i="1" l="1"/>
  <c r="S321" i="1" s="1"/>
  <c r="K322" i="1"/>
  <c r="L322" i="1" s="1"/>
  <c r="M322" i="1" s="1"/>
  <c r="N322" i="1" s="1"/>
  <c r="U322" i="1"/>
  <c r="T322" i="1"/>
  <c r="H322" i="1"/>
  <c r="Q309" i="1"/>
  <c r="B309" i="1" s="1"/>
  <c r="C310" i="1"/>
  <c r="A323" i="1"/>
  <c r="D322" i="1"/>
  <c r="E322" i="1" s="1"/>
  <c r="F322" i="1" s="1"/>
  <c r="G323" i="1" s="1"/>
  <c r="P322" i="1"/>
  <c r="I321" i="1"/>
  <c r="O321" i="1" s="1"/>
  <c r="O253" i="1"/>
  <c r="Q252" i="1"/>
  <c r="B252" i="1" s="1"/>
  <c r="L254" i="1"/>
  <c r="M254" i="1" s="1"/>
  <c r="N254" i="1" s="1"/>
  <c r="K255" i="1"/>
  <c r="I254" i="1"/>
  <c r="H255" i="1"/>
  <c r="H323" i="1" l="1"/>
  <c r="I322" i="1"/>
  <c r="O322" i="1" s="1"/>
  <c r="Q310" i="1"/>
  <c r="B310" i="1" s="1"/>
  <c r="C311" i="1"/>
  <c r="K323" i="1"/>
  <c r="L323" i="1" s="1"/>
  <c r="M323" i="1" s="1"/>
  <c r="N323" i="1" s="1"/>
  <c r="U323" i="1"/>
  <c r="R322" i="1"/>
  <c r="S322" i="1" s="1"/>
  <c r="T323" i="1"/>
  <c r="A324" i="1"/>
  <c r="D323" i="1"/>
  <c r="E323" i="1" s="1"/>
  <c r="F323" i="1" s="1"/>
  <c r="G324" i="1" s="1"/>
  <c r="P323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D324" i="1" l="1"/>
  <c r="E324" i="1" s="1"/>
  <c r="F324" i="1" s="1"/>
  <c r="G325" i="1" s="1"/>
  <c r="P324" i="1"/>
  <c r="A325" i="1"/>
  <c r="H324" i="1"/>
  <c r="U324" i="1"/>
  <c r="R323" i="1"/>
  <c r="S323" i="1" s="1"/>
  <c r="T324" i="1"/>
  <c r="K324" i="1"/>
  <c r="L324" i="1" s="1"/>
  <c r="M324" i="1" s="1"/>
  <c r="N324" i="1" s="1"/>
  <c r="Q311" i="1"/>
  <c r="B311" i="1" s="1"/>
  <c r="C312" i="1"/>
  <c r="I323" i="1"/>
  <c r="O323" i="1" s="1"/>
  <c r="L257" i="1"/>
  <c r="K258" i="1"/>
  <c r="H258" i="1"/>
  <c r="I257" i="1"/>
  <c r="O255" i="1"/>
  <c r="Q255" i="1" s="1"/>
  <c r="B255" i="1" s="1"/>
  <c r="Q254" i="1"/>
  <c r="B254" i="1" s="1"/>
  <c r="L256" i="1"/>
  <c r="I256" i="1"/>
  <c r="H325" i="1" l="1"/>
  <c r="I325" i="1" s="1"/>
  <c r="A326" i="1"/>
  <c r="D325" i="1"/>
  <c r="E325" i="1" s="1"/>
  <c r="F325" i="1" s="1"/>
  <c r="G326" i="1" s="1"/>
  <c r="P325" i="1"/>
  <c r="I324" i="1"/>
  <c r="O324" i="1" s="1"/>
  <c r="Q312" i="1"/>
  <c r="B312" i="1" s="1"/>
  <c r="C313" i="1"/>
  <c r="T325" i="1"/>
  <c r="K325" i="1"/>
  <c r="L325" i="1" s="1"/>
  <c r="M325" i="1" s="1"/>
  <c r="N325" i="1" s="1"/>
  <c r="U325" i="1"/>
  <c r="R324" i="1"/>
  <c r="S324" i="1" s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H326" i="1" l="1"/>
  <c r="I326" i="1" s="1"/>
  <c r="O325" i="1"/>
  <c r="C314" i="1"/>
  <c r="Q313" i="1"/>
  <c r="B313" i="1" s="1"/>
  <c r="R325" i="1"/>
  <c r="S325" i="1" s="1"/>
  <c r="T326" i="1"/>
  <c r="K326" i="1"/>
  <c r="L326" i="1" s="1"/>
  <c r="M326" i="1" s="1"/>
  <c r="N326" i="1" s="1"/>
  <c r="U326" i="1"/>
  <c r="A327" i="1"/>
  <c r="D326" i="1"/>
  <c r="E326" i="1" s="1"/>
  <c r="F326" i="1" s="1"/>
  <c r="G327" i="1" s="1"/>
  <c r="P326" i="1"/>
  <c r="O258" i="1"/>
  <c r="Q258" i="1" s="1"/>
  <c r="B258" i="1" s="1"/>
  <c r="L259" i="1"/>
  <c r="M259" i="1" s="1"/>
  <c r="N259" i="1" s="1"/>
  <c r="K260" i="1"/>
  <c r="I259" i="1"/>
  <c r="H260" i="1"/>
  <c r="K327" i="1" l="1"/>
  <c r="L327" i="1" s="1"/>
  <c r="M327" i="1" s="1"/>
  <c r="N327" i="1" s="1"/>
  <c r="U327" i="1"/>
  <c r="T327" i="1"/>
  <c r="R326" i="1"/>
  <c r="S326" i="1" s="1"/>
  <c r="C315" i="1"/>
  <c r="Q314" i="1"/>
  <c r="B314" i="1" s="1"/>
  <c r="D327" i="1"/>
  <c r="E327" i="1" s="1"/>
  <c r="F327" i="1" s="1"/>
  <c r="G328" i="1" s="1"/>
  <c r="P327" i="1"/>
  <c r="A328" i="1"/>
  <c r="O326" i="1"/>
  <c r="H327" i="1"/>
  <c r="O259" i="1"/>
  <c r="Q259" i="1" s="1"/>
  <c r="B259" i="1" s="1"/>
  <c r="H261" i="1"/>
  <c r="I260" i="1"/>
  <c r="L260" i="1"/>
  <c r="M260" i="1" s="1"/>
  <c r="N260" i="1" s="1"/>
  <c r="K261" i="1"/>
  <c r="H328" i="1" l="1"/>
  <c r="I328" i="1" s="1"/>
  <c r="Q315" i="1"/>
  <c r="B315" i="1" s="1"/>
  <c r="C316" i="1"/>
  <c r="I327" i="1"/>
  <c r="O327" i="1" s="1"/>
  <c r="D328" i="1"/>
  <c r="E328" i="1" s="1"/>
  <c r="F328" i="1" s="1"/>
  <c r="G329" i="1" s="1"/>
  <c r="A329" i="1"/>
  <c r="P328" i="1"/>
  <c r="U328" i="1"/>
  <c r="R327" i="1"/>
  <c r="S327" i="1" s="1"/>
  <c r="T328" i="1"/>
  <c r="K328" i="1"/>
  <c r="L328" i="1" s="1"/>
  <c r="M328" i="1" s="1"/>
  <c r="N328" i="1" s="1"/>
  <c r="L261" i="1"/>
  <c r="M261" i="1" s="1"/>
  <c r="N261" i="1" s="1"/>
  <c r="K262" i="1"/>
  <c r="O260" i="1"/>
  <c r="Q260" i="1" s="1"/>
  <c r="B260" i="1" s="1"/>
  <c r="H262" i="1"/>
  <c r="I261" i="1"/>
  <c r="H329" i="1" l="1"/>
  <c r="I329" i="1" s="1"/>
  <c r="O328" i="1"/>
  <c r="P329" i="1"/>
  <c r="A330" i="1"/>
  <c r="D329" i="1"/>
  <c r="E329" i="1" s="1"/>
  <c r="F329" i="1" s="1"/>
  <c r="G330" i="1" s="1"/>
  <c r="Q316" i="1"/>
  <c r="B316" i="1" s="1"/>
  <c r="C317" i="1"/>
  <c r="U329" i="1"/>
  <c r="K329" i="1"/>
  <c r="L329" i="1" s="1"/>
  <c r="M329" i="1" s="1"/>
  <c r="N329" i="1" s="1"/>
  <c r="R328" i="1"/>
  <c r="S328" i="1" s="1"/>
  <c r="T329" i="1"/>
  <c r="O261" i="1"/>
  <c r="Q261" i="1" s="1"/>
  <c r="B261" i="1" s="1"/>
  <c r="I262" i="1"/>
  <c r="H263" i="1"/>
  <c r="L262" i="1"/>
  <c r="M262" i="1" s="1"/>
  <c r="N262" i="1" s="1"/>
  <c r="K263" i="1"/>
  <c r="T330" i="1" l="1"/>
  <c r="K330" i="1"/>
  <c r="L330" i="1" s="1"/>
  <c r="M330" i="1" s="1"/>
  <c r="N330" i="1" s="1"/>
  <c r="U330" i="1"/>
  <c r="R329" i="1"/>
  <c r="S329" i="1" s="1"/>
  <c r="Q317" i="1"/>
  <c r="B317" i="1" s="1"/>
  <c r="C318" i="1"/>
  <c r="P330" i="1"/>
  <c r="A331" i="1"/>
  <c r="D330" i="1"/>
  <c r="E330" i="1" s="1"/>
  <c r="F330" i="1" s="1"/>
  <c r="G331" i="1" s="1"/>
  <c r="O329" i="1"/>
  <c r="H330" i="1"/>
  <c r="O262" i="1"/>
  <c r="Q262" i="1" s="1"/>
  <c r="B262" i="1" s="1"/>
  <c r="L263" i="1"/>
  <c r="I263" i="1"/>
  <c r="H331" i="1" l="1"/>
  <c r="I331" i="1" s="1"/>
  <c r="A332" i="1"/>
  <c r="D331" i="1"/>
  <c r="E331" i="1" s="1"/>
  <c r="F331" i="1" s="1"/>
  <c r="G332" i="1" s="1"/>
  <c r="P331" i="1"/>
  <c r="M263" i="1"/>
  <c r="N263" i="1" s="1"/>
  <c r="O263" i="1" s="1"/>
  <c r="Q263" i="1" s="1"/>
  <c r="B263" i="1" s="1"/>
  <c r="M264" i="1"/>
  <c r="N264" i="1" s="1"/>
  <c r="O264" i="1" s="1"/>
  <c r="Q264" i="1" s="1"/>
  <c r="B264" i="1" s="1"/>
  <c r="Q318" i="1"/>
  <c r="B318" i="1" s="1"/>
  <c r="C319" i="1"/>
  <c r="K331" i="1"/>
  <c r="L331" i="1" s="1"/>
  <c r="M331" i="1" s="1"/>
  <c r="N331" i="1" s="1"/>
  <c r="U331" i="1"/>
  <c r="R330" i="1"/>
  <c r="S330" i="1" s="1"/>
  <c r="T331" i="1"/>
  <c r="I330" i="1"/>
  <c r="O330" i="1" s="1"/>
  <c r="H332" i="1" l="1"/>
  <c r="I332" i="1" s="1"/>
  <c r="O331" i="1"/>
  <c r="U332" i="1"/>
  <c r="R331" i="1"/>
  <c r="S331" i="1" s="1"/>
  <c r="K332" i="1"/>
  <c r="L332" i="1" s="1"/>
  <c r="M332" i="1" s="1"/>
  <c r="N332" i="1" s="1"/>
  <c r="T332" i="1"/>
  <c r="D332" i="1"/>
  <c r="E332" i="1" s="1"/>
  <c r="F332" i="1" s="1"/>
  <c r="G333" i="1" s="1"/>
  <c r="P332" i="1"/>
  <c r="A333" i="1"/>
  <c r="Q319" i="1"/>
  <c r="B319" i="1" s="1"/>
  <c r="C320" i="1"/>
  <c r="A5" i="1"/>
  <c r="C321" i="1" l="1"/>
  <c r="Q320" i="1"/>
  <c r="B320" i="1" s="1"/>
  <c r="T333" i="1"/>
  <c r="K333" i="1"/>
  <c r="L333" i="1" s="1"/>
  <c r="M333" i="1" s="1"/>
  <c r="N333" i="1" s="1"/>
  <c r="U333" i="1"/>
  <c r="R332" i="1"/>
  <c r="S332" i="1" s="1"/>
  <c r="P333" i="1"/>
  <c r="D333" i="1"/>
  <c r="E333" i="1" s="1"/>
  <c r="F333" i="1" s="1"/>
  <c r="G334" i="1" s="1"/>
  <c r="A334" i="1"/>
  <c r="O332" i="1"/>
  <c r="H333" i="1"/>
  <c r="H334" i="1" l="1"/>
  <c r="I334" i="1" s="1"/>
  <c r="P334" i="1"/>
  <c r="A335" i="1"/>
  <c r="D334" i="1"/>
  <c r="E334" i="1" s="1"/>
  <c r="F334" i="1" s="1"/>
  <c r="G335" i="1" s="1"/>
  <c r="I333" i="1"/>
  <c r="O333" i="1" s="1"/>
  <c r="U334" i="1"/>
  <c r="K334" i="1"/>
  <c r="L334" i="1" s="1"/>
  <c r="M334" i="1" s="1"/>
  <c r="N334" i="1" s="1"/>
  <c r="T334" i="1"/>
  <c r="R333" i="1"/>
  <c r="S333" i="1" s="1"/>
  <c r="C322" i="1"/>
  <c r="Q321" i="1"/>
  <c r="B321" i="1" s="1"/>
  <c r="H335" i="1" l="1"/>
  <c r="I335" i="1" s="1"/>
  <c r="Q322" i="1"/>
  <c r="B322" i="1" s="1"/>
  <c r="C323" i="1"/>
  <c r="O334" i="1"/>
  <c r="P335" i="1"/>
  <c r="A336" i="1"/>
  <c r="D335" i="1"/>
  <c r="E335" i="1" s="1"/>
  <c r="F335" i="1" s="1"/>
  <c r="G336" i="1" s="1"/>
  <c r="T335" i="1"/>
  <c r="K335" i="1"/>
  <c r="L335" i="1" s="1"/>
  <c r="M335" i="1" s="1"/>
  <c r="N335" i="1" s="1"/>
  <c r="U335" i="1"/>
  <c r="R334" i="1"/>
  <c r="S334" i="1" s="1"/>
  <c r="T336" i="1" l="1"/>
  <c r="U336" i="1"/>
  <c r="R335" i="1"/>
  <c r="S335" i="1" s="1"/>
  <c r="K336" i="1"/>
  <c r="L336" i="1" s="1"/>
  <c r="M336" i="1" s="1"/>
  <c r="N336" i="1" s="1"/>
  <c r="O335" i="1"/>
  <c r="C324" i="1"/>
  <c r="Q323" i="1"/>
  <c r="B323" i="1" s="1"/>
  <c r="D336" i="1"/>
  <c r="E336" i="1" s="1"/>
  <c r="F336" i="1" s="1"/>
  <c r="G337" i="1" s="1"/>
  <c r="A337" i="1"/>
  <c r="P336" i="1"/>
  <c r="H336" i="1"/>
  <c r="H337" i="1" l="1"/>
  <c r="I337" i="1" s="1"/>
  <c r="I336" i="1"/>
  <c r="O336" i="1" s="1"/>
  <c r="R336" i="1"/>
  <c r="S336" i="1" s="1"/>
  <c r="T337" i="1"/>
  <c r="K337" i="1"/>
  <c r="L337" i="1" s="1"/>
  <c r="M337" i="1" s="1"/>
  <c r="N337" i="1" s="1"/>
  <c r="U337" i="1"/>
  <c r="P337" i="1"/>
  <c r="A338" i="1"/>
  <c r="D337" i="1"/>
  <c r="E337" i="1" s="1"/>
  <c r="F337" i="1" s="1"/>
  <c r="G338" i="1" s="1"/>
  <c r="Q324" i="1"/>
  <c r="B324" i="1" s="1"/>
  <c r="C325" i="1"/>
  <c r="H338" i="1" l="1"/>
  <c r="I338" i="1" s="1"/>
  <c r="C326" i="1"/>
  <c r="Q325" i="1"/>
  <c r="B325" i="1" s="1"/>
  <c r="P338" i="1"/>
  <c r="D338" i="1"/>
  <c r="E338" i="1" s="1"/>
  <c r="F338" i="1" s="1"/>
  <c r="G339" i="1" s="1"/>
  <c r="A339" i="1"/>
  <c r="K338" i="1"/>
  <c r="L338" i="1" s="1"/>
  <c r="M338" i="1" s="1"/>
  <c r="N338" i="1" s="1"/>
  <c r="U338" i="1"/>
  <c r="T338" i="1"/>
  <c r="R337" i="1"/>
  <c r="S337" i="1" s="1"/>
  <c r="O337" i="1"/>
  <c r="H339" i="1" l="1"/>
  <c r="I339" i="1" s="1"/>
  <c r="K339" i="1"/>
  <c r="L339" i="1" s="1"/>
  <c r="M339" i="1" s="1"/>
  <c r="N339" i="1" s="1"/>
  <c r="R338" i="1"/>
  <c r="S338" i="1" s="1"/>
  <c r="T339" i="1"/>
  <c r="U339" i="1"/>
  <c r="A340" i="1"/>
  <c r="D339" i="1"/>
  <c r="E339" i="1" s="1"/>
  <c r="F339" i="1" s="1"/>
  <c r="G340" i="1" s="1"/>
  <c r="P339" i="1"/>
  <c r="C327" i="1"/>
  <c r="Q326" i="1"/>
  <c r="B326" i="1" s="1"/>
  <c r="O338" i="1"/>
  <c r="H340" i="1" l="1"/>
  <c r="I340" i="1" s="1"/>
  <c r="O339" i="1"/>
  <c r="P340" i="1"/>
  <c r="A341" i="1"/>
  <c r="D340" i="1"/>
  <c r="E340" i="1" s="1"/>
  <c r="F340" i="1" s="1"/>
  <c r="G341" i="1" s="1"/>
  <c r="C328" i="1"/>
  <c r="Q327" i="1"/>
  <c r="B327" i="1" s="1"/>
  <c r="T340" i="1"/>
  <c r="U340" i="1"/>
  <c r="R339" i="1"/>
  <c r="S339" i="1" s="1"/>
  <c r="K340" i="1"/>
  <c r="L340" i="1" s="1"/>
  <c r="M340" i="1" s="1"/>
  <c r="N340" i="1" s="1"/>
  <c r="U341" i="1" l="1"/>
  <c r="R340" i="1"/>
  <c r="S340" i="1" s="1"/>
  <c r="T341" i="1"/>
  <c r="K341" i="1"/>
  <c r="L341" i="1" s="1"/>
  <c r="M341" i="1" s="1"/>
  <c r="N341" i="1" s="1"/>
  <c r="H341" i="1"/>
  <c r="I341" i="1" s="1"/>
  <c r="O340" i="1"/>
  <c r="C329" i="1"/>
  <c r="Q328" i="1"/>
  <c r="B328" i="1" s="1"/>
  <c r="A342" i="1"/>
  <c r="D341" i="1"/>
  <c r="E341" i="1" s="1"/>
  <c r="F341" i="1" s="1"/>
  <c r="G342" i="1" s="1"/>
  <c r="P341" i="1"/>
  <c r="O341" i="1" l="1"/>
  <c r="U342" i="1"/>
  <c r="R341" i="1"/>
  <c r="S341" i="1" s="1"/>
  <c r="T342" i="1"/>
  <c r="K342" i="1"/>
  <c r="L342" i="1" s="1"/>
  <c r="M342" i="1" s="1"/>
  <c r="N342" i="1" s="1"/>
  <c r="H342" i="1"/>
  <c r="P342" i="1"/>
  <c r="A343" i="1"/>
  <c r="D342" i="1"/>
  <c r="E342" i="1" s="1"/>
  <c r="F342" i="1" s="1"/>
  <c r="G343" i="1" s="1"/>
  <c r="C330" i="1"/>
  <c r="Q329" i="1"/>
  <c r="B329" i="1" s="1"/>
  <c r="H343" i="1" l="1"/>
  <c r="I343" i="1" s="1"/>
  <c r="I342" i="1"/>
  <c r="O342" i="1" s="1"/>
  <c r="A344" i="1"/>
  <c r="D343" i="1"/>
  <c r="E343" i="1" s="1"/>
  <c r="F343" i="1" s="1"/>
  <c r="G344" i="1" s="1"/>
  <c r="P343" i="1"/>
  <c r="C331" i="1"/>
  <c r="Q330" i="1"/>
  <c r="B330" i="1" s="1"/>
  <c r="K343" i="1"/>
  <c r="L343" i="1" s="1"/>
  <c r="M343" i="1" s="1"/>
  <c r="N343" i="1" s="1"/>
  <c r="R342" i="1"/>
  <c r="S342" i="1" s="1"/>
  <c r="U343" i="1"/>
  <c r="T343" i="1"/>
  <c r="K344" i="1" l="1"/>
  <c r="L344" i="1" s="1"/>
  <c r="M344" i="1" s="1"/>
  <c r="N344" i="1" s="1"/>
  <c r="R343" i="1"/>
  <c r="S343" i="1" s="1"/>
  <c r="T344" i="1"/>
  <c r="U344" i="1"/>
  <c r="D344" i="1"/>
  <c r="E344" i="1" s="1"/>
  <c r="F344" i="1" s="1"/>
  <c r="G345" i="1" s="1"/>
  <c r="P344" i="1"/>
  <c r="A345" i="1"/>
  <c r="Q331" i="1"/>
  <c r="B331" i="1" s="1"/>
  <c r="C332" i="1"/>
  <c r="H344" i="1"/>
  <c r="O343" i="1"/>
  <c r="C333" i="1" l="1"/>
  <c r="Q332" i="1"/>
  <c r="B332" i="1" s="1"/>
  <c r="H345" i="1"/>
  <c r="I344" i="1"/>
  <c r="O344" i="1" s="1"/>
  <c r="A346" i="1"/>
  <c r="P345" i="1"/>
  <c r="D345" i="1"/>
  <c r="E345" i="1" s="1"/>
  <c r="F345" i="1" s="1"/>
  <c r="G346" i="1" s="1"/>
  <c r="U345" i="1"/>
  <c r="R344" i="1"/>
  <c r="S344" i="1" s="1"/>
  <c r="T345" i="1"/>
  <c r="K345" i="1"/>
  <c r="L345" i="1" s="1"/>
  <c r="M345" i="1" s="1"/>
  <c r="N345" i="1" s="1"/>
  <c r="H346" i="1" l="1"/>
  <c r="I346" i="1" s="1"/>
  <c r="Q333" i="1"/>
  <c r="B333" i="1" s="1"/>
  <c r="C334" i="1"/>
  <c r="P346" i="1"/>
  <c r="D346" i="1"/>
  <c r="E346" i="1" s="1"/>
  <c r="F346" i="1" s="1"/>
  <c r="G347" i="1" s="1"/>
  <c r="A347" i="1"/>
  <c r="I345" i="1"/>
  <c r="O345" i="1" s="1"/>
  <c r="U346" i="1"/>
  <c r="R345" i="1"/>
  <c r="S345" i="1" s="1"/>
  <c r="T346" i="1"/>
  <c r="K346" i="1"/>
  <c r="L346" i="1" s="1"/>
  <c r="M346" i="1" s="1"/>
  <c r="N346" i="1" s="1"/>
  <c r="H347" i="1" l="1"/>
  <c r="I347" i="1" s="1"/>
  <c r="P347" i="1"/>
  <c r="D347" i="1"/>
  <c r="E347" i="1" s="1"/>
  <c r="F347" i="1" s="1"/>
  <c r="G348" i="1" s="1"/>
  <c r="A348" i="1"/>
  <c r="U347" i="1"/>
  <c r="T347" i="1"/>
  <c r="R346" i="1"/>
  <c r="S346" i="1" s="1"/>
  <c r="K347" i="1"/>
  <c r="L347" i="1" s="1"/>
  <c r="M347" i="1" s="1"/>
  <c r="N347" i="1" s="1"/>
  <c r="O346" i="1"/>
  <c r="C335" i="1"/>
  <c r="Q334" i="1"/>
  <c r="B334" i="1" s="1"/>
  <c r="O347" i="1" l="1"/>
  <c r="T348" i="1"/>
  <c r="U348" i="1"/>
  <c r="R347" i="1"/>
  <c r="S347" i="1" s="1"/>
  <c r="K348" i="1"/>
  <c r="L348" i="1" s="1"/>
  <c r="M348" i="1" s="1"/>
  <c r="N348" i="1" s="1"/>
  <c r="C336" i="1"/>
  <c r="Q335" i="1"/>
  <c r="B335" i="1" s="1"/>
  <c r="P348" i="1"/>
  <c r="A349" i="1"/>
  <c r="D348" i="1"/>
  <c r="E348" i="1" s="1"/>
  <c r="F348" i="1" s="1"/>
  <c r="G349" i="1" s="1"/>
  <c r="H348" i="1"/>
  <c r="H349" i="1" l="1"/>
  <c r="I349" i="1" s="1"/>
  <c r="D349" i="1"/>
  <c r="E349" i="1" s="1"/>
  <c r="F349" i="1" s="1"/>
  <c r="G350" i="1" s="1"/>
  <c r="P349" i="1"/>
  <c r="A350" i="1"/>
  <c r="I348" i="1"/>
  <c r="O348" i="1" s="1"/>
  <c r="U349" i="1"/>
  <c r="T349" i="1"/>
  <c r="K349" i="1"/>
  <c r="L349" i="1" s="1"/>
  <c r="M349" i="1" s="1"/>
  <c r="N349" i="1" s="1"/>
  <c r="R348" i="1"/>
  <c r="S348" i="1" s="1"/>
  <c r="Q336" i="1"/>
  <c r="B336" i="1" s="1"/>
  <c r="C337" i="1"/>
  <c r="O349" i="1" l="1"/>
  <c r="A351" i="1"/>
  <c r="P350" i="1"/>
  <c r="D350" i="1"/>
  <c r="E350" i="1" s="1"/>
  <c r="F350" i="1" s="1"/>
  <c r="G351" i="1" s="1"/>
  <c r="Q337" i="1"/>
  <c r="B337" i="1" s="1"/>
  <c r="C338" i="1"/>
  <c r="K350" i="1"/>
  <c r="L350" i="1" s="1"/>
  <c r="M350" i="1" s="1"/>
  <c r="N350" i="1" s="1"/>
  <c r="U350" i="1"/>
  <c r="R349" i="1"/>
  <c r="S349" i="1" s="1"/>
  <c r="T350" i="1"/>
  <c r="H350" i="1"/>
  <c r="I350" i="1" s="1"/>
  <c r="O350" i="1" l="1"/>
  <c r="H351" i="1"/>
  <c r="I351" i="1" s="1"/>
  <c r="T351" i="1"/>
  <c r="R350" i="1"/>
  <c r="S350" i="1" s="1"/>
  <c r="U351" i="1"/>
  <c r="K351" i="1"/>
  <c r="L351" i="1" s="1"/>
  <c r="M351" i="1" s="1"/>
  <c r="N351" i="1" s="1"/>
  <c r="P351" i="1"/>
  <c r="A352" i="1"/>
  <c r="D351" i="1"/>
  <c r="E351" i="1" s="1"/>
  <c r="F351" i="1" s="1"/>
  <c r="G352" i="1" s="1"/>
  <c r="Q338" i="1"/>
  <c r="B338" i="1" s="1"/>
  <c r="C339" i="1"/>
  <c r="O351" i="1" l="1"/>
  <c r="H352" i="1"/>
  <c r="I352" i="1" s="1"/>
  <c r="A353" i="1"/>
  <c r="D352" i="1"/>
  <c r="E352" i="1" s="1"/>
  <c r="F352" i="1" s="1"/>
  <c r="G353" i="1" s="1"/>
  <c r="P352" i="1"/>
  <c r="U352" i="1"/>
  <c r="R351" i="1"/>
  <c r="S351" i="1" s="1"/>
  <c r="T352" i="1"/>
  <c r="K352" i="1"/>
  <c r="L352" i="1" s="1"/>
  <c r="M352" i="1" s="1"/>
  <c r="N352" i="1" s="1"/>
  <c r="Q339" i="1"/>
  <c r="B339" i="1" s="1"/>
  <c r="C340" i="1"/>
  <c r="H353" i="1" l="1"/>
  <c r="I353" i="1" s="1"/>
  <c r="P353" i="1"/>
  <c r="A354" i="1"/>
  <c r="D353" i="1"/>
  <c r="E353" i="1" s="1"/>
  <c r="F353" i="1" s="1"/>
  <c r="G354" i="1" s="1"/>
  <c r="O352" i="1"/>
  <c r="K353" i="1"/>
  <c r="L353" i="1" s="1"/>
  <c r="M353" i="1" s="1"/>
  <c r="N353" i="1" s="1"/>
  <c r="T353" i="1"/>
  <c r="U353" i="1"/>
  <c r="R352" i="1"/>
  <c r="S352" i="1" s="1"/>
  <c r="Q340" i="1"/>
  <c r="B340" i="1" s="1"/>
  <c r="C341" i="1"/>
  <c r="P354" i="1" l="1"/>
  <c r="D354" i="1"/>
  <c r="E354" i="1" s="1"/>
  <c r="F354" i="1" s="1"/>
  <c r="G355" i="1" s="1"/>
  <c r="A355" i="1"/>
  <c r="R353" i="1"/>
  <c r="S353" i="1" s="1"/>
  <c r="U354" i="1"/>
  <c r="K354" i="1"/>
  <c r="L354" i="1" s="1"/>
  <c r="M354" i="1" s="1"/>
  <c r="N354" i="1" s="1"/>
  <c r="T354" i="1"/>
  <c r="O353" i="1"/>
  <c r="H354" i="1"/>
  <c r="I354" i="1" s="1"/>
  <c r="C342" i="1"/>
  <c r="Q341" i="1"/>
  <c r="B341" i="1" s="1"/>
  <c r="U355" i="1" l="1"/>
  <c r="R354" i="1"/>
  <c r="S354" i="1" s="1"/>
  <c r="T355" i="1"/>
  <c r="K355" i="1"/>
  <c r="L355" i="1" s="1"/>
  <c r="M355" i="1" s="1"/>
  <c r="N355" i="1" s="1"/>
  <c r="O354" i="1"/>
  <c r="Q342" i="1"/>
  <c r="B342" i="1" s="1"/>
  <c r="C343" i="1"/>
  <c r="P355" i="1"/>
  <c r="D355" i="1"/>
  <c r="E355" i="1" s="1"/>
  <c r="F355" i="1" s="1"/>
  <c r="G356" i="1" s="1"/>
  <c r="A356" i="1"/>
  <c r="H355" i="1"/>
  <c r="I355" i="1" s="1"/>
  <c r="O355" i="1" l="1"/>
  <c r="K356" i="1"/>
  <c r="L356" i="1" s="1"/>
  <c r="M356" i="1" s="1"/>
  <c r="N356" i="1" s="1"/>
  <c r="U356" i="1"/>
  <c r="R355" i="1"/>
  <c r="S355" i="1" s="1"/>
  <c r="T356" i="1"/>
  <c r="C344" i="1"/>
  <c r="Q343" i="1"/>
  <c r="B343" i="1" s="1"/>
  <c r="H356" i="1"/>
  <c r="D356" i="1"/>
  <c r="E356" i="1" s="1"/>
  <c r="F356" i="1" s="1"/>
  <c r="G357" i="1" s="1"/>
  <c r="P356" i="1"/>
  <c r="A357" i="1"/>
  <c r="H357" i="1" l="1"/>
  <c r="I357" i="1" s="1"/>
  <c r="I356" i="1"/>
  <c r="O356" i="1" s="1"/>
  <c r="Q344" i="1"/>
  <c r="B344" i="1" s="1"/>
  <c r="C345" i="1"/>
  <c r="D357" i="1"/>
  <c r="E357" i="1" s="1"/>
  <c r="F357" i="1" s="1"/>
  <c r="G358" i="1" s="1"/>
  <c r="A358" i="1"/>
  <c r="P357" i="1"/>
  <c r="R356" i="1"/>
  <c r="S356" i="1" s="1"/>
  <c r="K357" i="1"/>
  <c r="L357" i="1" s="1"/>
  <c r="M357" i="1" s="1"/>
  <c r="N357" i="1" s="1"/>
  <c r="U357" i="1"/>
  <c r="T357" i="1"/>
  <c r="O357" i="1" l="1"/>
  <c r="A359" i="1"/>
  <c r="D358" i="1"/>
  <c r="E358" i="1" s="1"/>
  <c r="F358" i="1" s="1"/>
  <c r="G359" i="1" s="1"/>
  <c r="P358" i="1"/>
  <c r="C346" i="1"/>
  <c r="Q345" i="1"/>
  <c r="B345" i="1" s="1"/>
  <c r="K358" i="1"/>
  <c r="L358" i="1" s="1"/>
  <c r="M358" i="1" s="1"/>
  <c r="N358" i="1" s="1"/>
  <c r="R357" i="1"/>
  <c r="S357" i="1" s="1"/>
  <c r="T358" i="1"/>
  <c r="U358" i="1"/>
  <c r="H358" i="1"/>
  <c r="I358" i="1" s="1"/>
  <c r="C347" i="1" l="1"/>
  <c r="Q346" i="1"/>
  <c r="B346" i="1" s="1"/>
  <c r="O358" i="1"/>
  <c r="H359" i="1"/>
  <c r="K359" i="1"/>
  <c r="L359" i="1" s="1"/>
  <c r="M359" i="1" s="1"/>
  <c r="N359" i="1" s="1"/>
  <c r="U359" i="1"/>
  <c r="T359" i="1"/>
  <c r="R358" i="1"/>
  <c r="S358" i="1" s="1"/>
  <c r="A360" i="1"/>
  <c r="D359" i="1"/>
  <c r="E359" i="1" s="1"/>
  <c r="F359" i="1" s="1"/>
  <c r="G360" i="1" s="1"/>
  <c r="P359" i="1"/>
  <c r="H360" i="1" l="1"/>
  <c r="U360" i="1"/>
  <c r="R359" i="1"/>
  <c r="S359" i="1" s="1"/>
  <c r="T360" i="1"/>
  <c r="K360" i="1"/>
  <c r="L360" i="1" s="1"/>
  <c r="M360" i="1" s="1"/>
  <c r="N360" i="1" s="1"/>
  <c r="D360" i="1"/>
  <c r="E360" i="1" s="1"/>
  <c r="F360" i="1" s="1"/>
  <c r="G361" i="1" s="1"/>
  <c r="A361" i="1"/>
  <c r="P360" i="1"/>
  <c r="I359" i="1"/>
  <c r="O359" i="1" s="1"/>
  <c r="Q347" i="1"/>
  <c r="B347" i="1" s="1"/>
  <c r="C348" i="1"/>
  <c r="P361" i="1" l="1"/>
  <c r="D361" i="1"/>
  <c r="E361" i="1" s="1"/>
  <c r="F361" i="1" s="1"/>
  <c r="G362" i="1" s="1"/>
  <c r="A362" i="1"/>
  <c r="H361" i="1"/>
  <c r="I361" i="1" s="1"/>
  <c r="R360" i="1"/>
  <c r="S360" i="1" s="1"/>
  <c r="T361" i="1"/>
  <c r="K361" i="1"/>
  <c r="L361" i="1" s="1"/>
  <c r="M361" i="1" s="1"/>
  <c r="N361" i="1" s="1"/>
  <c r="U361" i="1"/>
  <c r="C349" i="1"/>
  <c r="Q348" i="1"/>
  <c r="B348" i="1" s="1"/>
  <c r="I360" i="1"/>
  <c r="O360" i="1" s="1"/>
  <c r="H362" i="1" l="1"/>
  <c r="I362" i="1" s="1"/>
  <c r="O361" i="1"/>
  <c r="Q349" i="1"/>
  <c r="B349" i="1" s="1"/>
  <c r="C350" i="1"/>
  <c r="P362" i="1"/>
  <c r="A363" i="1"/>
  <c r="D362" i="1"/>
  <c r="E362" i="1" s="1"/>
  <c r="F362" i="1" s="1"/>
  <c r="G363" i="1" s="1"/>
  <c r="R361" i="1"/>
  <c r="S361" i="1" s="1"/>
  <c r="T362" i="1"/>
  <c r="K362" i="1"/>
  <c r="L362" i="1" s="1"/>
  <c r="M362" i="1" s="1"/>
  <c r="N362" i="1" s="1"/>
  <c r="U362" i="1"/>
  <c r="A364" i="1" l="1"/>
  <c r="D363" i="1"/>
  <c r="E363" i="1" s="1"/>
  <c r="F363" i="1" s="1"/>
  <c r="G364" i="1" s="1"/>
  <c r="P363" i="1"/>
  <c r="K363" i="1"/>
  <c r="L363" i="1" s="1"/>
  <c r="M363" i="1" s="1"/>
  <c r="N363" i="1" s="1"/>
  <c r="R362" i="1"/>
  <c r="S362" i="1" s="1"/>
  <c r="T363" i="1"/>
  <c r="U363" i="1"/>
  <c r="C351" i="1"/>
  <c r="Q350" i="1"/>
  <c r="B350" i="1" s="1"/>
  <c r="H363" i="1"/>
  <c r="O362" i="1"/>
  <c r="H364" i="1" l="1"/>
  <c r="I364" i="1" s="1"/>
  <c r="U364" i="1"/>
  <c r="R363" i="1"/>
  <c r="S363" i="1" s="1"/>
  <c r="T364" i="1"/>
  <c r="K364" i="1"/>
  <c r="L364" i="1" s="1"/>
  <c r="M364" i="1" s="1"/>
  <c r="N364" i="1" s="1"/>
  <c r="C352" i="1"/>
  <c r="Q351" i="1"/>
  <c r="B351" i="1" s="1"/>
  <c r="D364" i="1"/>
  <c r="E364" i="1" s="1"/>
  <c r="F364" i="1" s="1"/>
  <c r="G365" i="1" s="1"/>
  <c r="A365" i="1"/>
  <c r="P364" i="1"/>
  <c r="I363" i="1"/>
  <c r="O363" i="1" s="1"/>
  <c r="O364" i="1" l="1"/>
  <c r="P365" i="1"/>
  <c r="A366" i="1"/>
  <c r="D365" i="1"/>
  <c r="E365" i="1" s="1"/>
  <c r="F365" i="1" s="1"/>
  <c r="G366" i="1" s="1"/>
  <c r="R364" i="1"/>
  <c r="S364" i="1" s="1"/>
  <c r="K365" i="1"/>
  <c r="L365" i="1" s="1"/>
  <c r="M365" i="1" s="1"/>
  <c r="N365" i="1" s="1"/>
  <c r="U365" i="1"/>
  <c r="T365" i="1"/>
  <c r="H365" i="1"/>
  <c r="C353" i="1"/>
  <c r="Q352" i="1"/>
  <c r="B352" i="1" s="1"/>
  <c r="H366" i="1" l="1"/>
  <c r="I366" i="1" s="1"/>
  <c r="A367" i="1"/>
  <c r="D366" i="1"/>
  <c r="E366" i="1" s="1"/>
  <c r="F366" i="1" s="1"/>
  <c r="G367" i="1" s="1"/>
  <c r="P366" i="1"/>
  <c r="K366" i="1"/>
  <c r="L366" i="1" s="1"/>
  <c r="M366" i="1" s="1"/>
  <c r="N366" i="1" s="1"/>
  <c r="R365" i="1"/>
  <c r="S365" i="1" s="1"/>
  <c r="T366" i="1"/>
  <c r="U366" i="1"/>
  <c r="C354" i="1"/>
  <c r="Q353" i="1"/>
  <c r="B353" i="1" s="1"/>
  <c r="I365" i="1"/>
  <c r="O365" i="1" s="1"/>
  <c r="O366" i="1" l="1"/>
  <c r="U367" i="1"/>
  <c r="T367" i="1"/>
  <c r="R366" i="1"/>
  <c r="S366" i="1" s="1"/>
  <c r="K367" i="1"/>
  <c r="L367" i="1" s="1"/>
  <c r="M367" i="1" s="1"/>
  <c r="N367" i="1" s="1"/>
  <c r="Q354" i="1"/>
  <c r="B354" i="1" s="1"/>
  <c r="C355" i="1"/>
  <c r="D367" i="1"/>
  <c r="E367" i="1" s="1"/>
  <c r="F367" i="1" s="1"/>
  <c r="G368" i="1" s="1"/>
  <c r="P367" i="1"/>
  <c r="A368" i="1"/>
  <c r="H367" i="1"/>
  <c r="H368" i="1" l="1"/>
  <c r="I368" i="1" s="1"/>
  <c r="Q355" i="1"/>
  <c r="B355" i="1" s="1"/>
  <c r="C356" i="1"/>
  <c r="I367" i="1"/>
  <c r="O367" i="1" s="1"/>
  <c r="D368" i="1"/>
  <c r="E368" i="1" s="1"/>
  <c r="F368" i="1" s="1"/>
  <c r="G369" i="1" s="1"/>
  <c r="A369" i="1"/>
  <c r="P368" i="1"/>
  <c r="K368" i="1"/>
  <c r="L368" i="1" s="1"/>
  <c r="M368" i="1" s="1"/>
  <c r="N368" i="1" s="1"/>
  <c r="U368" i="1"/>
  <c r="R367" i="1"/>
  <c r="S367" i="1" s="1"/>
  <c r="T368" i="1"/>
  <c r="O368" i="1" l="1"/>
  <c r="P369" i="1"/>
  <c r="A370" i="1"/>
  <c r="D369" i="1"/>
  <c r="E369" i="1" s="1"/>
  <c r="F369" i="1" s="1"/>
  <c r="G370" i="1" s="1"/>
  <c r="C357" i="1"/>
  <c r="Q356" i="1"/>
  <c r="B356" i="1" s="1"/>
  <c r="U369" i="1"/>
  <c r="R368" i="1"/>
  <c r="S368" i="1" s="1"/>
  <c r="K369" i="1"/>
  <c r="L369" i="1" s="1"/>
  <c r="M369" i="1" s="1"/>
  <c r="N369" i="1" s="1"/>
  <c r="T369" i="1"/>
  <c r="H369" i="1"/>
  <c r="H370" i="1" l="1"/>
  <c r="I370" i="1" s="1"/>
  <c r="I369" i="1"/>
  <c r="O369" i="1" s="1"/>
  <c r="P370" i="1"/>
  <c r="A371" i="1"/>
  <c r="D370" i="1"/>
  <c r="E370" i="1" s="1"/>
  <c r="F370" i="1" s="1"/>
  <c r="G371" i="1" s="1"/>
  <c r="R369" i="1"/>
  <c r="S369" i="1" s="1"/>
  <c r="K370" i="1"/>
  <c r="L370" i="1" s="1"/>
  <c r="M370" i="1" s="1"/>
  <c r="N370" i="1" s="1"/>
  <c r="U370" i="1"/>
  <c r="T370" i="1"/>
  <c r="Q357" i="1"/>
  <c r="B357" i="1" s="1"/>
  <c r="C358" i="1"/>
  <c r="O370" i="1" l="1"/>
  <c r="P371" i="1"/>
  <c r="A372" i="1"/>
  <c r="D371" i="1"/>
  <c r="E371" i="1" s="1"/>
  <c r="F371" i="1" s="1"/>
  <c r="G372" i="1" s="1"/>
  <c r="Q358" i="1"/>
  <c r="B358" i="1" s="1"/>
  <c r="C359" i="1"/>
  <c r="U371" i="1"/>
  <c r="R370" i="1"/>
  <c r="S370" i="1" s="1"/>
  <c r="T371" i="1"/>
  <c r="K371" i="1"/>
  <c r="L371" i="1" s="1"/>
  <c r="M371" i="1" s="1"/>
  <c r="N371" i="1" s="1"/>
  <c r="H371" i="1"/>
  <c r="H372" i="1" l="1"/>
  <c r="I372" i="1" s="1"/>
  <c r="A373" i="1"/>
  <c r="D372" i="1"/>
  <c r="E372" i="1" s="1"/>
  <c r="F372" i="1" s="1"/>
  <c r="G373" i="1" s="1"/>
  <c r="P372" i="1"/>
  <c r="R371" i="1"/>
  <c r="S371" i="1" s="1"/>
  <c r="T372" i="1"/>
  <c r="K372" i="1"/>
  <c r="L372" i="1" s="1"/>
  <c r="M372" i="1" s="1"/>
  <c r="N372" i="1" s="1"/>
  <c r="U372" i="1"/>
  <c r="I371" i="1"/>
  <c r="O371" i="1" s="1"/>
  <c r="C360" i="1"/>
  <c r="Q359" i="1"/>
  <c r="B359" i="1" s="1"/>
  <c r="H373" i="1" l="1"/>
  <c r="I373" i="1" s="1"/>
  <c r="O372" i="1"/>
  <c r="A374" i="1"/>
  <c r="D373" i="1"/>
  <c r="E373" i="1" s="1"/>
  <c r="F373" i="1" s="1"/>
  <c r="G374" i="1" s="1"/>
  <c r="P373" i="1"/>
  <c r="T373" i="1"/>
  <c r="K373" i="1"/>
  <c r="L373" i="1" s="1"/>
  <c r="M373" i="1" s="1"/>
  <c r="N373" i="1" s="1"/>
  <c r="U373" i="1"/>
  <c r="R372" i="1"/>
  <c r="S372" i="1" s="1"/>
  <c r="Q360" i="1"/>
  <c r="B360" i="1" s="1"/>
  <c r="C361" i="1"/>
  <c r="H374" i="1" l="1"/>
  <c r="I374" i="1" s="1"/>
  <c r="O373" i="1"/>
  <c r="C362" i="1"/>
  <c r="Q361" i="1"/>
  <c r="B361" i="1" s="1"/>
  <c r="R373" i="1"/>
  <c r="S373" i="1" s="1"/>
  <c r="T374" i="1"/>
  <c r="U374" i="1"/>
  <c r="K374" i="1"/>
  <c r="L374" i="1" s="1"/>
  <c r="M374" i="1" s="1"/>
  <c r="N374" i="1" s="1"/>
  <c r="A375" i="1"/>
  <c r="D374" i="1"/>
  <c r="E374" i="1" s="1"/>
  <c r="F374" i="1" s="1"/>
  <c r="G375" i="1" s="1"/>
  <c r="P374" i="1"/>
  <c r="H375" i="1" l="1"/>
  <c r="I375" i="1" s="1"/>
  <c r="O374" i="1"/>
  <c r="C363" i="1"/>
  <c r="Q362" i="1"/>
  <c r="B362" i="1" s="1"/>
  <c r="P375" i="1"/>
  <c r="A376" i="1"/>
  <c r="D375" i="1"/>
  <c r="E375" i="1" s="1"/>
  <c r="F375" i="1" s="1"/>
  <c r="G376" i="1" s="1"/>
  <c r="U375" i="1"/>
  <c r="R374" i="1"/>
  <c r="S374" i="1" s="1"/>
  <c r="K375" i="1"/>
  <c r="L375" i="1" s="1"/>
  <c r="M375" i="1" s="1"/>
  <c r="N375" i="1" s="1"/>
  <c r="T375" i="1"/>
  <c r="D376" i="1" l="1"/>
  <c r="E376" i="1" s="1"/>
  <c r="F376" i="1" s="1"/>
  <c r="G377" i="1" s="1"/>
  <c r="A377" i="1"/>
  <c r="P376" i="1"/>
  <c r="K376" i="1"/>
  <c r="L376" i="1" s="1"/>
  <c r="M376" i="1" s="1"/>
  <c r="N376" i="1" s="1"/>
  <c r="R375" i="1"/>
  <c r="S375" i="1" s="1"/>
  <c r="T376" i="1"/>
  <c r="U376" i="1"/>
  <c r="C364" i="1"/>
  <c r="Q363" i="1"/>
  <c r="B363" i="1" s="1"/>
  <c r="O375" i="1"/>
  <c r="H376" i="1"/>
  <c r="H377" i="1" l="1"/>
  <c r="I377" i="1" s="1"/>
  <c r="Q364" i="1"/>
  <c r="B364" i="1" s="1"/>
  <c r="C365" i="1"/>
  <c r="I376" i="1"/>
  <c r="O376" i="1" s="1"/>
  <c r="U377" i="1"/>
  <c r="T377" i="1"/>
  <c r="K377" i="1"/>
  <c r="L377" i="1" s="1"/>
  <c r="M377" i="1" s="1"/>
  <c r="N377" i="1" s="1"/>
  <c r="R376" i="1"/>
  <c r="S376" i="1" s="1"/>
  <c r="D377" i="1"/>
  <c r="E377" i="1" s="1"/>
  <c r="F377" i="1" s="1"/>
  <c r="G378" i="1" s="1"/>
  <c r="A378" i="1"/>
  <c r="P377" i="1"/>
  <c r="R377" i="1" l="1"/>
  <c r="S377" i="1" s="1"/>
  <c r="K378" i="1"/>
  <c r="L378" i="1" s="1"/>
  <c r="M378" i="1" s="1"/>
  <c r="N378" i="1" s="1"/>
  <c r="U378" i="1"/>
  <c r="T378" i="1"/>
  <c r="P378" i="1"/>
  <c r="A379" i="1"/>
  <c r="D378" i="1"/>
  <c r="E378" i="1" s="1"/>
  <c r="F378" i="1" s="1"/>
  <c r="G379" i="1" s="1"/>
  <c r="H378" i="1"/>
  <c r="O377" i="1"/>
  <c r="C366" i="1"/>
  <c r="Q365" i="1"/>
  <c r="B365" i="1" s="1"/>
  <c r="H379" i="1" l="1"/>
  <c r="I379" i="1" s="1"/>
  <c r="A380" i="1"/>
  <c r="P379" i="1"/>
  <c r="D379" i="1"/>
  <c r="E379" i="1" s="1"/>
  <c r="F379" i="1" s="1"/>
  <c r="G380" i="1" s="1"/>
  <c r="Q366" i="1"/>
  <c r="B366" i="1" s="1"/>
  <c r="C367" i="1"/>
  <c r="K379" i="1"/>
  <c r="L379" i="1" s="1"/>
  <c r="M379" i="1" s="1"/>
  <c r="N379" i="1" s="1"/>
  <c r="R378" i="1"/>
  <c r="S378" i="1" s="1"/>
  <c r="T379" i="1"/>
  <c r="U379" i="1"/>
  <c r="I378" i="1"/>
  <c r="O378" i="1" s="1"/>
  <c r="U380" i="1" l="1"/>
  <c r="T380" i="1"/>
  <c r="R379" i="1"/>
  <c r="S379" i="1" s="1"/>
  <c r="K380" i="1"/>
  <c r="L380" i="1" s="1"/>
  <c r="M380" i="1" s="1"/>
  <c r="N380" i="1" s="1"/>
  <c r="Q367" i="1"/>
  <c r="B367" i="1" s="1"/>
  <c r="C368" i="1"/>
  <c r="H380" i="1"/>
  <c r="I380" i="1" s="1"/>
  <c r="P380" i="1"/>
  <c r="D380" i="1"/>
  <c r="E380" i="1" s="1"/>
  <c r="F380" i="1" s="1"/>
  <c r="G381" i="1" s="1"/>
  <c r="A381" i="1"/>
  <c r="O379" i="1"/>
  <c r="U381" i="1" l="1"/>
  <c r="R380" i="1"/>
  <c r="S380" i="1" s="1"/>
  <c r="T381" i="1"/>
  <c r="K381" i="1"/>
  <c r="L381" i="1" s="1"/>
  <c r="M381" i="1" s="1"/>
  <c r="N381" i="1" s="1"/>
  <c r="D381" i="1"/>
  <c r="E381" i="1" s="1"/>
  <c r="F381" i="1" s="1"/>
  <c r="G382" i="1" s="1"/>
  <c r="A382" i="1"/>
  <c r="P381" i="1"/>
  <c r="Q368" i="1"/>
  <c r="B368" i="1" s="1"/>
  <c r="C369" i="1"/>
  <c r="O380" i="1"/>
  <c r="H381" i="1"/>
  <c r="I381" i="1" s="1"/>
  <c r="U382" i="1" l="1"/>
  <c r="R381" i="1"/>
  <c r="S381" i="1" s="1"/>
  <c r="T382" i="1"/>
  <c r="K382" i="1"/>
  <c r="L382" i="1" s="1"/>
  <c r="M382" i="1" s="1"/>
  <c r="N382" i="1" s="1"/>
  <c r="O381" i="1"/>
  <c r="H382" i="1"/>
  <c r="C370" i="1"/>
  <c r="Q369" i="1"/>
  <c r="B369" i="1" s="1"/>
  <c r="P382" i="1"/>
  <c r="A383" i="1"/>
  <c r="D382" i="1"/>
  <c r="E382" i="1" s="1"/>
  <c r="F382" i="1" s="1"/>
  <c r="G383" i="1" s="1"/>
  <c r="H383" i="1" l="1"/>
  <c r="I383" i="1" s="1"/>
  <c r="D383" i="1"/>
  <c r="E383" i="1" s="1"/>
  <c r="F383" i="1" s="1"/>
  <c r="G384" i="1" s="1"/>
  <c r="P383" i="1"/>
  <c r="A384" i="1"/>
  <c r="I382" i="1"/>
  <c r="O382" i="1" s="1"/>
  <c r="U383" i="1"/>
  <c r="T383" i="1"/>
  <c r="R382" i="1"/>
  <c r="S382" i="1" s="1"/>
  <c r="K383" i="1"/>
  <c r="L383" i="1" s="1"/>
  <c r="M383" i="1" s="1"/>
  <c r="N383" i="1" s="1"/>
  <c r="Q370" i="1"/>
  <c r="B370" i="1" s="1"/>
  <c r="C371" i="1"/>
  <c r="O383" i="1" l="1"/>
  <c r="D384" i="1"/>
  <c r="E384" i="1" s="1"/>
  <c r="F384" i="1" s="1"/>
  <c r="G385" i="1" s="1"/>
  <c r="A385" i="1"/>
  <c r="P384" i="1"/>
  <c r="C372" i="1"/>
  <c r="Q371" i="1"/>
  <c r="B371" i="1" s="1"/>
  <c r="K384" i="1"/>
  <c r="L384" i="1" s="1"/>
  <c r="M384" i="1" s="1"/>
  <c r="N384" i="1" s="1"/>
  <c r="R383" i="1"/>
  <c r="S383" i="1" s="1"/>
  <c r="T384" i="1"/>
  <c r="U384" i="1"/>
  <c r="H384" i="1"/>
  <c r="H385" i="1" l="1"/>
  <c r="I385" i="1" s="1"/>
  <c r="I384" i="1"/>
  <c r="O384" i="1" s="1"/>
  <c r="P385" i="1"/>
  <c r="A386" i="1"/>
  <c r="D385" i="1"/>
  <c r="E385" i="1" s="1"/>
  <c r="F385" i="1" s="1"/>
  <c r="G386" i="1" s="1"/>
  <c r="Q372" i="1"/>
  <c r="B372" i="1" s="1"/>
  <c r="C373" i="1"/>
  <c r="R384" i="1"/>
  <c r="S384" i="1" s="1"/>
  <c r="T385" i="1"/>
  <c r="K385" i="1"/>
  <c r="L385" i="1" s="1"/>
  <c r="M385" i="1" s="1"/>
  <c r="N385" i="1" s="1"/>
  <c r="U385" i="1"/>
  <c r="H386" i="1" l="1"/>
  <c r="I386" i="1" s="1"/>
  <c r="O385" i="1"/>
  <c r="P386" i="1"/>
  <c r="A387" i="1"/>
  <c r="D386" i="1"/>
  <c r="E386" i="1" s="1"/>
  <c r="F386" i="1" s="1"/>
  <c r="G387" i="1" s="1"/>
  <c r="Q373" i="1"/>
  <c r="B373" i="1" s="1"/>
  <c r="C374" i="1"/>
  <c r="T386" i="1"/>
  <c r="R385" i="1"/>
  <c r="S385" i="1" s="1"/>
  <c r="U386" i="1"/>
  <c r="K386" i="1"/>
  <c r="L386" i="1" s="1"/>
  <c r="M386" i="1" s="1"/>
  <c r="N386" i="1" s="1"/>
  <c r="Q374" i="1" l="1"/>
  <c r="B374" i="1" s="1"/>
  <c r="C375" i="1"/>
  <c r="P387" i="1"/>
  <c r="D387" i="1"/>
  <c r="E387" i="1" s="1"/>
  <c r="F387" i="1" s="1"/>
  <c r="G388" i="1" s="1"/>
  <c r="A388" i="1"/>
  <c r="O386" i="1"/>
  <c r="U387" i="1"/>
  <c r="R386" i="1"/>
  <c r="S386" i="1" s="1"/>
  <c r="T387" i="1"/>
  <c r="K387" i="1"/>
  <c r="L387" i="1" s="1"/>
  <c r="M387" i="1" s="1"/>
  <c r="N387" i="1" s="1"/>
  <c r="H387" i="1"/>
  <c r="H388" i="1" l="1"/>
  <c r="I388" i="1" s="1"/>
  <c r="U388" i="1"/>
  <c r="R387" i="1"/>
  <c r="S387" i="1" s="1"/>
  <c r="K388" i="1"/>
  <c r="L388" i="1" s="1"/>
  <c r="M388" i="1" s="1"/>
  <c r="N388" i="1" s="1"/>
  <c r="T388" i="1"/>
  <c r="C376" i="1"/>
  <c r="Q375" i="1"/>
  <c r="B375" i="1" s="1"/>
  <c r="P388" i="1"/>
  <c r="A389" i="1"/>
  <c r="D388" i="1"/>
  <c r="E388" i="1" s="1"/>
  <c r="F388" i="1" s="1"/>
  <c r="G389" i="1" s="1"/>
  <c r="I387" i="1"/>
  <c r="O387" i="1" s="1"/>
  <c r="O388" i="1" l="1"/>
  <c r="R388" i="1"/>
  <c r="S388" i="1" s="1"/>
  <c r="K389" i="1"/>
  <c r="L389" i="1" s="1"/>
  <c r="M389" i="1" s="1"/>
  <c r="N389" i="1" s="1"/>
  <c r="U389" i="1"/>
  <c r="T389" i="1"/>
  <c r="H389" i="1"/>
  <c r="D389" i="1"/>
  <c r="E389" i="1" s="1"/>
  <c r="F389" i="1" s="1"/>
  <c r="G390" i="1" s="1"/>
  <c r="P389" i="1"/>
  <c r="A390" i="1"/>
  <c r="C377" i="1"/>
  <c r="Q376" i="1"/>
  <c r="B376" i="1" s="1"/>
  <c r="H390" i="1" l="1"/>
  <c r="I390" i="1" s="1"/>
  <c r="Q377" i="1"/>
  <c r="B377" i="1" s="1"/>
  <c r="C378" i="1"/>
  <c r="I389" i="1"/>
  <c r="O389" i="1" s="1"/>
  <c r="U390" i="1"/>
  <c r="R389" i="1"/>
  <c r="S389" i="1" s="1"/>
  <c r="T390" i="1"/>
  <c r="K390" i="1"/>
  <c r="L390" i="1" s="1"/>
  <c r="M390" i="1" s="1"/>
  <c r="N390" i="1" s="1"/>
  <c r="P390" i="1"/>
  <c r="A391" i="1"/>
  <c r="D390" i="1"/>
  <c r="E390" i="1" s="1"/>
  <c r="F390" i="1" s="1"/>
  <c r="G391" i="1" s="1"/>
  <c r="O390" i="1" l="1"/>
  <c r="Q378" i="1"/>
  <c r="B378" i="1" s="1"/>
  <c r="C379" i="1"/>
  <c r="P391" i="1"/>
  <c r="A392" i="1"/>
  <c r="D391" i="1"/>
  <c r="E391" i="1" s="1"/>
  <c r="F391" i="1" s="1"/>
  <c r="G392" i="1" s="1"/>
  <c r="K391" i="1"/>
  <c r="L391" i="1" s="1"/>
  <c r="M391" i="1" s="1"/>
  <c r="N391" i="1" s="1"/>
  <c r="U391" i="1"/>
  <c r="T391" i="1"/>
  <c r="R390" i="1"/>
  <c r="S390" i="1" s="1"/>
  <c r="H391" i="1"/>
  <c r="D392" i="1" l="1"/>
  <c r="E392" i="1" s="1"/>
  <c r="F392" i="1" s="1"/>
  <c r="G393" i="1" s="1"/>
  <c r="A393" i="1"/>
  <c r="P392" i="1"/>
  <c r="H392" i="1"/>
  <c r="I392" i="1" s="1"/>
  <c r="C380" i="1"/>
  <c r="Q379" i="1"/>
  <c r="B379" i="1" s="1"/>
  <c r="I391" i="1"/>
  <c r="O391" i="1" s="1"/>
  <c r="U392" i="1"/>
  <c r="R391" i="1"/>
  <c r="S391" i="1" s="1"/>
  <c r="T392" i="1"/>
  <c r="K392" i="1"/>
  <c r="L392" i="1" s="1"/>
  <c r="M392" i="1" s="1"/>
  <c r="N392" i="1" s="1"/>
  <c r="O392" i="1" l="1"/>
  <c r="U393" i="1"/>
  <c r="R392" i="1"/>
  <c r="S392" i="1" s="1"/>
  <c r="T393" i="1"/>
  <c r="K393" i="1"/>
  <c r="L393" i="1" s="1"/>
  <c r="M393" i="1" s="1"/>
  <c r="N393" i="1" s="1"/>
  <c r="Q380" i="1"/>
  <c r="B380" i="1" s="1"/>
  <c r="C381" i="1"/>
  <c r="H393" i="1"/>
  <c r="I393" i="1" s="1"/>
  <c r="P393" i="1"/>
  <c r="A394" i="1"/>
  <c r="D393" i="1"/>
  <c r="E393" i="1" s="1"/>
  <c r="F393" i="1" s="1"/>
  <c r="G394" i="1" s="1"/>
  <c r="R393" i="1" l="1"/>
  <c r="S393" i="1" s="1"/>
  <c r="K394" i="1"/>
  <c r="L394" i="1" s="1"/>
  <c r="M394" i="1" s="1"/>
  <c r="N394" i="1" s="1"/>
  <c r="U394" i="1"/>
  <c r="T394" i="1"/>
  <c r="H394" i="1"/>
  <c r="P394" i="1"/>
  <c r="A395" i="1"/>
  <c r="D394" i="1"/>
  <c r="E394" i="1" s="1"/>
  <c r="F394" i="1" s="1"/>
  <c r="G395" i="1" s="1"/>
  <c r="O393" i="1"/>
  <c r="C382" i="1"/>
  <c r="Q381" i="1"/>
  <c r="B381" i="1" s="1"/>
  <c r="H395" i="1" l="1"/>
  <c r="I395" i="1" s="1"/>
  <c r="Q382" i="1"/>
  <c r="B382" i="1" s="1"/>
  <c r="C383" i="1"/>
  <c r="K395" i="1"/>
  <c r="L395" i="1" s="1"/>
  <c r="M395" i="1" s="1"/>
  <c r="N395" i="1" s="1"/>
  <c r="R394" i="1"/>
  <c r="S394" i="1" s="1"/>
  <c r="T395" i="1"/>
  <c r="U395" i="1"/>
  <c r="A396" i="1"/>
  <c r="D395" i="1"/>
  <c r="E395" i="1" s="1"/>
  <c r="F395" i="1" s="1"/>
  <c r="G396" i="1" s="1"/>
  <c r="P395" i="1"/>
  <c r="I394" i="1"/>
  <c r="O394" i="1" s="1"/>
  <c r="O395" i="1" l="1"/>
  <c r="U396" i="1"/>
  <c r="K396" i="1"/>
  <c r="L396" i="1" s="1"/>
  <c r="M396" i="1" s="1"/>
  <c r="N396" i="1" s="1"/>
  <c r="R395" i="1"/>
  <c r="S395" i="1" s="1"/>
  <c r="T396" i="1"/>
  <c r="H396" i="1"/>
  <c r="I396" i="1" s="1"/>
  <c r="Q383" i="1"/>
  <c r="B383" i="1" s="1"/>
  <c r="C384" i="1"/>
  <c r="P396" i="1"/>
  <c r="D396" i="1"/>
  <c r="E396" i="1" s="1"/>
  <c r="F396" i="1" s="1"/>
  <c r="G397" i="1" s="1"/>
  <c r="A397" i="1"/>
  <c r="A398" i="1" l="1"/>
  <c r="D397" i="1"/>
  <c r="E397" i="1" s="1"/>
  <c r="F397" i="1" s="1"/>
  <c r="G398" i="1" s="1"/>
  <c r="P397" i="1"/>
  <c r="Q384" i="1"/>
  <c r="B384" i="1" s="1"/>
  <c r="C385" i="1"/>
  <c r="H397" i="1"/>
  <c r="T397" i="1"/>
  <c r="K397" i="1"/>
  <c r="L397" i="1" s="1"/>
  <c r="M397" i="1" s="1"/>
  <c r="N397" i="1" s="1"/>
  <c r="U397" i="1"/>
  <c r="R396" i="1"/>
  <c r="S396" i="1" s="1"/>
  <c r="O396" i="1"/>
  <c r="H398" i="1" l="1"/>
  <c r="I398" i="1" s="1"/>
  <c r="Q385" i="1"/>
  <c r="B385" i="1" s="1"/>
  <c r="C386" i="1"/>
  <c r="T398" i="1"/>
  <c r="K398" i="1"/>
  <c r="L398" i="1" s="1"/>
  <c r="M398" i="1" s="1"/>
  <c r="N398" i="1" s="1"/>
  <c r="R397" i="1"/>
  <c r="S397" i="1" s="1"/>
  <c r="U398" i="1"/>
  <c r="I397" i="1"/>
  <c r="O397" i="1" s="1"/>
  <c r="A399" i="1"/>
  <c r="D398" i="1"/>
  <c r="E398" i="1" s="1"/>
  <c r="F398" i="1" s="1"/>
  <c r="G399" i="1" s="1"/>
  <c r="P398" i="1"/>
  <c r="O398" i="1" l="1"/>
  <c r="P399" i="1"/>
  <c r="A400" i="1"/>
  <c r="D399" i="1"/>
  <c r="E399" i="1" s="1"/>
  <c r="F399" i="1" s="1"/>
  <c r="G400" i="1" s="1"/>
  <c r="Q386" i="1"/>
  <c r="B386" i="1" s="1"/>
  <c r="C387" i="1"/>
  <c r="T399" i="1"/>
  <c r="R398" i="1"/>
  <c r="S398" i="1" s="1"/>
  <c r="K399" i="1"/>
  <c r="L399" i="1" s="1"/>
  <c r="M399" i="1" s="1"/>
  <c r="N399" i="1" s="1"/>
  <c r="U399" i="1"/>
  <c r="H399" i="1"/>
  <c r="I399" i="1" s="1"/>
  <c r="O399" i="1" l="1"/>
  <c r="K400" i="1"/>
  <c r="L400" i="1" s="1"/>
  <c r="M400" i="1" s="1"/>
  <c r="N400" i="1" s="1"/>
  <c r="U400" i="1"/>
  <c r="R399" i="1"/>
  <c r="S399" i="1" s="1"/>
  <c r="T400" i="1"/>
  <c r="Q387" i="1"/>
  <c r="B387" i="1" s="1"/>
  <c r="C388" i="1"/>
  <c r="H400" i="1"/>
  <c r="I400" i="1" s="1"/>
  <c r="D400" i="1"/>
  <c r="E400" i="1" s="1"/>
  <c r="F400" i="1" s="1"/>
  <c r="G401" i="1" s="1"/>
  <c r="A401" i="1"/>
  <c r="P400" i="1"/>
  <c r="Q388" i="1" l="1"/>
  <c r="B388" i="1" s="1"/>
  <c r="C389" i="1"/>
  <c r="O400" i="1"/>
  <c r="K401" i="1"/>
  <c r="L401" i="1" s="1"/>
  <c r="M401" i="1" s="1"/>
  <c r="N401" i="1" s="1"/>
  <c r="R400" i="1"/>
  <c r="S400" i="1" s="1"/>
  <c r="U401" i="1"/>
  <c r="T401" i="1"/>
  <c r="D401" i="1"/>
  <c r="E401" i="1" s="1"/>
  <c r="F401" i="1" s="1"/>
  <c r="G402" i="1" s="1"/>
  <c r="P401" i="1"/>
  <c r="A402" i="1"/>
  <c r="H401" i="1"/>
  <c r="H402" i="1" l="1"/>
  <c r="I402" i="1" s="1"/>
  <c r="A403" i="1"/>
  <c r="D402" i="1"/>
  <c r="E402" i="1" s="1"/>
  <c r="F402" i="1" s="1"/>
  <c r="G403" i="1" s="1"/>
  <c r="P402" i="1"/>
  <c r="K402" i="1"/>
  <c r="L402" i="1" s="1"/>
  <c r="M402" i="1" s="1"/>
  <c r="N402" i="1" s="1"/>
  <c r="U402" i="1"/>
  <c r="T402" i="1"/>
  <c r="R401" i="1"/>
  <c r="S401" i="1" s="1"/>
  <c r="I401" i="1"/>
  <c r="O401" i="1" s="1"/>
  <c r="C390" i="1"/>
  <c r="Q389" i="1"/>
  <c r="B389" i="1" s="1"/>
  <c r="H403" i="1" l="1"/>
  <c r="I403" i="1" s="1"/>
  <c r="O402" i="1"/>
  <c r="Q390" i="1"/>
  <c r="B390" i="1" s="1"/>
  <c r="C391" i="1"/>
  <c r="K403" i="1"/>
  <c r="L403" i="1" s="1"/>
  <c r="M403" i="1" s="1"/>
  <c r="N403" i="1" s="1"/>
  <c r="U403" i="1"/>
  <c r="R402" i="1"/>
  <c r="S402" i="1" s="1"/>
  <c r="T403" i="1"/>
  <c r="A404" i="1"/>
  <c r="D403" i="1"/>
  <c r="E403" i="1" s="1"/>
  <c r="F403" i="1" s="1"/>
  <c r="G404" i="1" s="1"/>
  <c r="P403" i="1"/>
  <c r="O403" i="1" l="1"/>
  <c r="U404" i="1"/>
  <c r="T404" i="1"/>
  <c r="R403" i="1"/>
  <c r="S403" i="1" s="1"/>
  <c r="K404" i="1"/>
  <c r="L404" i="1" s="1"/>
  <c r="M404" i="1" s="1"/>
  <c r="N404" i="1" s="1"/>
  <c r="C392" i="1"/>
  <c r="Q391" i="1"/>
  <c r="B391" i="1" s="1"/>
  <c r="A405" i="1"/>
  <c r="D404" i="1"/>
  <c r="E404" i="1" s="1"/>
  <c r="F404" i="1" s="1"/>
  <c r="G405" i="1" s="1"/>
  <c r="P404" i="1"/>
  <c r="H404" i="1"/>
  <c r="H405" i="1" l="1"/>
  <c r="I405" i="1" s="1"/>
  <c r="Q392" i="1"/>
  <c r="B392" i="1" s="1"/>
  <c r="C393" i="1"/>
  <c r="K405" i="1"/>
  <c r="L405" i="1" s="1"/>
  <c r="M405" i="1" s="1"/>
  <c r="N405" i="1" s="1"/>
  <c r="U405" i="1"/>
  <c r="T405" i="1"/>
  <c r="R404" i="1"/>
  <c r="S404" i="1" s="1"/>
  <c r="A406" i="1"/>
  <c r="D405" i="1"/>
  <c r="E405" i="1" s="1"/>
  <c r="F405" i="1" s="1"/>
  <c r="G406" i="1" s="1"/>
  <c r="P405" i="1"/>
  <c r="I404" i="1"/>
  <c r="O404" i="1" s="1"/>
  <c r="O405" i="1" l="1"/>
  <c r="H406" i="1"/>
  <c r="I406" i="1" s="1"/>
  <c r="T406" i="1"/>
  <c r="K406" i="1"/>
  <c r="L406" i="1" s="1"/>
  <c r="M406" i="1" s="1"/>
  <c r="N406" i="1" s="1"/>
  <c r="U406" i="1"/>
  <c r="R405" i="1"/>
  <c r="S405" i="1" s="1"/>
  <c r="A407" i="1"/>
  <c r="D406" i="1"/>
  <c r="E406" i="1" s="1"/>
  <c r="F406" i="1" s="1"/>
  <c r="G407" i="1" s="1"/>
  <c r="P406" i="1"/>
  <c r="Q393" i="1"/>
  <c r="B393" i="1" s="1"/>
  <c r="C394" i="1"/>
  <c r="O406" i="1" l="1"/>
  <c r="Q394" i="1"/>
  <c r="B394" i="1" s="1"/>
  <c r="C395" i="1"/>
  <c r="K407" i="1"/>
  <c r="L407" i="1" s="1"/>
  <c r="M407" i="1" s="1"/>
  <c r="N407" i="1" s="1"/>
  <c r="T407" i="1"/>
  <c r="U407" i="1"/>
  <c r="R406" i="1"/>
  <c r="S406" i="1" s="1"/>
  <c r="H407" i="1"/>
  <c r="I407" i="1" s="1"/>
  <c r="D407" i="1"/>
  <c r="E407" i="1" s="1"/>
  <c r="F407" i="1" s="1"/>
  <c r="G408" i="1" s="1"/>
  <c r="P407" i="1"/>
  <c r="A408" i="1"/>
  <c r="D408" i="1" l="1"/>
  <c r="E408" i="1" s="1"/>
  <c r="F408" i="1" s="1"/>
  <c r="G409" i="1" s="1"/>
  <c r="A409" i="1"/>
  <c r="P408" i="1"/>
  <c r="U408" i="1"/>
  <c r="K408" i="1"/>
  <c r="L408" i="1" s="1"/>
  <c r="M408" i="1" s="1"/>
  <c r="N408" i="1" s="1"/>
  <c r="R407" i="1"/>
  <c r="S407" i="1" s="1"/>
  <c r="T408" i="1"/>
  <c r="Q395" i="1"/>
  <c r="B395" i="1" s="1"/>
  <c r="C396" i="1"/>
  <c r="O407" i="1"/>
  <c r="H408" i="1"/>
  <c r="H409" i="1" l="1"/>
  <c r="I409" i="1" s="1"/>
  <c r="K409" i="1"/>
  <c r="L409" i="1" s="1"/>
  <c r="M409" i="1" s="1"/>
  <c r="N409" i="1" s="1"/>
  <c r="R408" i="1"/>
  <c r="S408" i="1" s="1"/>
  <c r="U409" i="1"/>
  <c r="T409" i="1"/>
  <c r="P409" i="1"/>
  <c r="A410" i="1"/>
  <c r="D409" i="1"/>
  <c r="E409" i="1" s="1"/>
  <c r="F409" i="1" s="1"/>
  <c r="G410" i="1" s="1"/>
  <c r="Q396" i="1"/>
  <c r="B396" i="1" s="1"/>
  <c r="C397" i="1"/>
  <c r="I408" i="1"/>
  <c r="O408" i="1" s="1"/>
  <c r="Q397" i="1" l="1"/>
  <c r="B397" i="1" s="1"/>
  <c r="C398" i="1"/>
  <c r="R409" i="1"/>
  <c r="S409" i="1" s="1"/>
  <c r="U410" i="1"/>
  <c r="T410" i="1"/>
  <c r="K410" i="1"/>
  <c r="L410" i="1" s="1"/>
  <c r="M410" i="1" s="1"/>
  <c r="N410" i="1" s="1"/>
  <c r="O409" i="1"/>
  <c r="A411" i="1"/>
  <c r="P410" i="1"/>
  <c r="D410" i="1"/>
  <c r="E410" i="1" s="1"/>
  <c r="F410" i="1" s="1"/>
  <c r="G411" i="1" s="1"/>
  <c r="H410" i="1"/>
  <c r="H411" i="1" l="1"/>
  <c r="I411" i="1" s="1"/>
  <c r="U411" i="1"/>
  <c r="T411" i="1"/>
  <c r="K411" i="1"/>
  <c r="L411" i="1" s="1"/>
  <c r="M411" i="1" s="1"/>
  <c r="N411" i="1" s="1"/>
  <c r="R410" i="1"/>
  <c r="S410" i="1" s="1"/>
  <c r="D411" i="1"/>
  <c r="E411" i="1" s="1"/>
  <c r="F411" i="1" s="1"/>
  <c r="G412" i="1" s="1"/>
  <c r="P411" i="1"/>
  <c r="A412" i="1"/>
  <c r="I410" i="1"/>
  <c r="O410" i="1" s="1"/>
  <c r="Q398" i="1"/>
  <c r="B398" i="1" s="1"/>
  <c r="C399" i="1"/>
  <c r="O411" i="1" l="1"/>
  <c r="P412" i="1"/>
  <c r="A413" i="1"/>
  <c r="D412" i="1"/>
  <c r="E412" i="1" s="1"/>
  <c r="F412" i="1" s="1"/>
  <c r="G413" i="1" s="1"/>
  <c r="Q399" i="1"/>
  <c r="B399" i="1" s="1"/>
  <c r="C400" i="1"/>
  <c r="T412" i="1"/>
  <c r="U412" i="1"/>
  <c r="R411" i="1"/>
  <c r="S411" i="1" s="1"/>
  <c r="K412" i="1"/>
  <c r="L412" i="1" s="1"/>
  <c r="M412" i="1" s="1"/>
  <c r="N412" i="1" s="1"/>
  <c r="H412" i="1"/>
  <c r="H413" i="1" l="1"/>
  <c r="I413" i="1" s="1"/>
  <c r="A414" i="1"/>
  <c r="D413" i="1"/>
  <c r="E413" i="1" s="1"/>
  <c r="F413" i="1" s="1"/>
  <c r="G414" i="1" s="1"/>
  <c r="P413" i="1"/>
  <c r="K413" i="1"/>
  <c r="L413" i="1" s="1"/>
  <c r="M413" i="1" s="1"/>
  <c r="N413" i="1" s="1"/>
  <c r="R412" i="1"/>
  <c r="S412" i="1" s="1"/>
  <c r="T413" i="1"/>
  <c r="U413" i="1"/>
  <c r="I412" i="1"/>
  <c r="O412" i="1" s="1"/>
  <c r="Q400" i="1"/>
  <c r="B400" i="1" s="1"/>
  <c r="C401" i="1"/>
  <c r="H414" i="1" l="1"/>
  <c r="I414" i="1" s="1"/>
  <c r="O413" i="1"/>
  <c r="Q401" i="1"/>
  <c r="B401" i="1" s="1"/>
  <c r="C402" i="1"/>
  <c r="R413" i="1"/>
  <c r="S413" i="1" s="1"/>
  <c r="T414" i="1"/>
  <c r="K414" i="1"/>
  <c r="L414" i="1" s="1"/>
  <c r="M414" i="1" s="1"/>
  <c r="N414" i="1" s="1"/>
  <c r="U414" i="1"/>
  <c r="A415" i="1"/>
  <c r="D414" i="1"/>
  <c r="E414" i="1" s="1"/>
  <c r="F414" i="1" s="1"/>
  <c r="G415" i="1" s="1"/>
  <c r="P414" i="1"/>
  <c r="O414" i="1" l="1"/>
  <c r="K415" i="1"/>
  <c r="L415" i="1" s="1"/>
  <c r="M415" i="1" s="1"/>
  <c r="N415" i="1" s="1"/>
  <c r="U415" i="1"/>
  <c r="T415" i="1"/>
  <c r="R414" i="1"/>
  <c r="S414" i="1" s="1"/>
  <c r="P415" i="1"/>
  <c r="A416" i="1"/>
  <c r="D415" i="1"/>
  <c r="E415" i="1" s="1"/>
  <c r="F415" i="1" s="1"/>
  <c r="G416" i="1" s="1"/>
  <c r="Q402" i="1"/>
  <c r="B402" i="1" s="1"/>
  <c r="C403" i="1"/>
  <c r="H415" i="1"/>
  <c r="H416" i="1" l="1"/>
  <c r="I416" i="1" s="1"/>
  <c r="Q403" i="1"/>
  <c r="B403" i="1" s="1"/>
  <c r="C404" i="1"/>
  <c r="I415" i="1"/>
  <c r="O415" i="1" s="1"/>
  <c r="A417" i="1"/>
  <c r="D416" i="1"/>
  <c r="E416" i="1" s="1"/>
  <c r="F416" i="1" s="1"/>
  <c r="G417" i="1" s="1"/>
  <c r="P416" i="1"/>
  <c r="R415" i="1"/>
  <c r="S415" i="1" s="1"/>
  <c r="U416" i="1"/>
  <c r="T416" i="1"/>
  <c r="K416" i="1"/>
  <c r="L416" i="1" s="1"/>
  <c r="M416" i="1" s="1"/>
  <c r="N416" i="1" s="1"/>
  <c r="H417" i="1" l="1"/>
  <c r="I417" i="1" s="1"/>
  <c r="O416" i="1"/>
  <c r="U417" i="1"/>
  <c r="K417" i="1"/>
  <c r="L417" i="1" s="1"/>
  <c r="M417" i="1" s="1"/>
  <c r="N417" i="1" s="1"/>
  <c r="T417" i="1"/>
  <c r="R416" i="1"/>
  <c r="S416" i="1" s="1"/>
  <c r="P417" i="1"/>
  <c r="D417" i="1"/>
  <c r="E417" i="1" s="1"/>
  <c r="F417" i="1" s="1"/>
  <c r="G418" i="1" s="1"/>
  <c r="A418" i="1"/>
  <c r="C405" i="1"/>
  <c r="Q404" i="1"/>
  <c r="B404" i="1" s="1"/>
  <c r="H418" i="1" l="1"/>
  <c r="I418" i="1" s="1"/>
  <c r="O417" i="1"/>
  <c r="U418" i="1"/>
  <c r="R417" i="1"/>
  <c r="S417" i="1" s="1"/>
  <c r="K418" i="1"/>
  <c r="L418" i="1" s="1"/>
  <c r="M418" i="1" s="1"/>
  <c r="N418" i="1" s="1"/>
  <c r="T418" i="1"/>
  <c r="P418" i="1"/>
  <c r="A419" i="1"/>
  <c r="D418" i="1"/>
  <c r="E418" i="1" s="1"/>
  <c r="F418" i="1" s="1"/>
  <c r="G419" i="1" s="1"/>
  <c r="C406" i="1"/>
  <c r="Q405" i="1"/>
  <c r="B405" i="1" s="1"/>
  <c r="O418" i="1" l="1"/>
  <c r="H419" i="1"/>
  <c r="I419" i="1" s="1"/>
  <c r="P419" i="1"/>
  <c r="A420" i="1"/>
  <c r="D419" i="1"/>
  <c r="E419" i="1" s="1"/>
  <c r="F419" i="1" s="1"/>
  <c r="G420" i="1" s="1"/>
  <c r="T419" i="1"/>
  <c r="K419" i="1"/>
  <c r="L419" i="1" s="1"/>
  <c r="M419" i="1" s="1"/>
  <c r="N419" i="1" s="1"/>
  <c r="U419" i="1"/>
  <c r="R418" i="1"/>
  <c r="S418" i="1" s="1"/>
  <c r="Q406" i="1"/>
  <c r="B406" i="1" s="1"/>
  <c r="C407" i="1"/>
  <c r="U420" i="1" l="1"/>
  <c r="R419" i="1"/>
  <c r="S419" i="1" s="1"/>
  <c r="T420" i="1"/>
  <c r="K420" i="1"/>
  <c r="L420" i="1" s="1"/>
  <c r="M420" i="1" s="1"/>
  <c r="N420" i="1" s="1"/>
  <c r="H420" i="1"/>
  <c r="Q407" i="1"/>
  <c r="B407" i="1" s="1"/>
  <c r="C408" i="1"/>
  <c r="O419" i="1"/>
  <c r="P420" i="1"/>
  <c r="D420" i="1"/>
  <c r="E420" i="1" s="1"/>
  <c r="F420" i="1" s="1"/>
  <c r="G421" i="1" s="1"/>
  <c r="A421" i="1"/>
  <c r="H421" i="1" l="1"/>
  <c r="I421" i="1" s="1"/>
  <c r="I420" i="1"/>
  <c r="O420" i="1" s="1"/>
  <c r="K421" i="1"/>
  <c r="L421" i="1" s="1"/>
  <c r="M421" i="1" s="1"/>
  <c r="N421" i="1" s="1"/>
  <c r="T421" i="1"/>
  <c r="U421" i="1"/>
  <c r="R420" i="1"/>
  <c r="S420" i="1" s="1"/>
  <c r="C409" i="1"/>
  <c r="Q408" i="1"/>
  <c r="B408" i="1" s="1"/>
  <c r="D421" i="1"/>
  <c r="E421" i="1" s="1"/>
  <c r="F421" i="1" s="1"/>
  <c r="G422" i="1" s="1"/>
  <c r="A422" i="1"/>
  <c r="P421" i="1"/>
  <c r="H422" i="1" l="1"/>
  <c r="I422" i="1" s="1"/>
  <c r="O421" i="1"/>
  <c r="D422" i="1"/>
  <c r="E422" i="1" s="1"/>
  <c r="F422" i="1" s="1"/>
  <c r="G423" i="1" s="1"/>
  <c r="A423" i="1"/>
  <c r="P422" i="1"/>
  <c r="C410" i="1"/>
  <c r="Q409" i="1"/>
  <c r="B409" i="1" s="1"/>
  <c r="R421" i="1"/>
  <c r="S421" i="1" s="1"/>
  <c r="U422" i="1"/>
  <c r="T422" i="1"/>
  <c r="K422" i="1"/>
  <c r="L422" i="1" s="1"/>
  <c r="M422" i="1" s="1"/>
  <c r="N422" i="1" s="1"/>
  <c r="K423" i="1" l="1"/>
  <c r="L423" i="1" s="1"/>
  <c r="M423" i="1" s="1"/>
  <c r="N423" i="1" s="1"/>
  <c r="U423" i="1"/>
  <c r="R422" i="1"/>
  <c r="S422" i="1" s="1"/>
  <c r="T423" i="1"/>
  <c r="H423" i="1"/>
  <c r="C411" i="1"/>
  <c r="Q410" i="1"/>
  <c r="B410" i="1" s="1"/>
  <c r="O422" i="1"/>
  <c r="P423" i="1"/>
  <c r="A424" i="1"/>
  <c r="D423" i="1"/>
  <c r="E423" i="1" s="1"/>
  <c r="F423" i="1" s="1"/>
  <c r="G424" i="1" s="1"/>
  <c r="H424" i="1" l="1"/>
  <c r="I424" i="1" s="1"/>
  <c r="I423" i="1"/>
  <c r="O423" i="1" s="1"/>
  <c r="P424" i="1"/>
  <c r="D424" i="1"/>
  <c r="E424" i="1" s="1"/>
  <c r="F424" i="1" s="1"/>
  <c r="G425" i="1" s="1"/>
  <c r="A425" i="1"/>
  <c r="Q411" i="1"/>
  <c r="B411" i="1" s="1"/>
  <c r="C412" i="1"/>
  <c r="R423" i="1"/>
  <c r="S423" i="1" s="1"/>
  <c r="T424" i="1"/>
  <c r="K424" i="1"/>
  <c r="L424" i="1" s="1"/>
  <c r="M424" i="1" s="1"/>
  <c r="N424" i="1" s="1"/>
  <c r="U424" i="1"/>
  <c r="H425" i="1" l="1"/>
  <c r="I425" i="1" s="1"/>
  <c r="O424" i="1"/>
  <c r="P425" i="1"/>
  <c r="A426" i="1"/>
  <c r="D425" i="1"/>
  <c r="E425" i="1" s="1"/>
  <c r="F425" i="1" s="1"/>
  <c r="G426" i="1" s="1"/>
  <c r="Q412" i="1"/>
  <c r="B412" i="1" s="1"/>
  <c r="C413" i="1"/>
  <c r="U425" i="1"/>
  <c r="R424" i="1"/>
  <c r="S424" i="1" s="1"/>
  <c r="T425" i="1"/>
  <c r="K425" i="1"/>
  <c r="L425" i="1" s="1"/>
  <c r="M425" i="1" s="1"/>
  <c r="N425" i="1" s="1"/>
  <c r="Q413" i="1" l="1"/>
  <c r="B413" i="1" s="1"/>
  <c r="C414" i="1"/>
  <c r="P426" i="1"/>
  <c r="A427" i="1"/>
  <c r="D426" i="1"/>
  <c r="E426" i="1" s="1"/>
  <c r="F426" i="1" s="1"/>
  <c r="G427" i="1" s="1"/>
  <c r="O425" i="1"/>
  <c r="K426" i="1"/>
  <c r="L426" i="1" s="1"/>
  <c r="M426" i="1" s="1"/>
  <c r="N426" i="1" s="1"/>
  <c r="T426" i="1"/>
  <c r="U426" i="1"/>
  <c r="R425" i="1"/>
  <c r="S425" i="1" s="1"/>
  <c r="H426" i="1"/>
  <c r="H427" i="1" l="1"/>
  <c r="I427" i="1" s="1"/>
  <c r="D427" i="1"/>
  <c r="E427" i="1" s="1"/>
  <c r="F427" i="1" s="1"/>
  <c r="G428" i="1" s="1"/>
  <c r="P427" i="1"/>
  <c r="A428" i="1"/>
  <c r="R426" i="1"/>
  <c r="S426" i="1" s="1"/>
  <c r="T427" i="1"/>
  <c r="U427" i="1"/>
  <c r="K427" i="1"/>
  <c r="L427" i="1" s="1"/>
  <c r="M427" i="1" s="1"/>
  <c r="N427" i="1" s="1"/>
  <c r="I426" i="1"/>
  <c r="O426" i="1" s="1"/>
  <c r="Q414" i="1"/>
  <c r="B414" i="1" s="1"/>
  <c r="C415" i="1"/>
  <c r="H428" i="1" l="1"/>
  <c r="I428" i="1" s="1"/>
  <c r="U428" i="1"/>
  <c r="R427" i="1"/>
  <c r="S427" i="1" s="1"/>
  <c r="T428" i="1"/>
  <c r="K428" i="1"/>
  <c r="L428" i="1" s="1"/>
  <c r="M428" i="1" s="1"/>
  <c r="N428" i="1" s="1"/>
  <c r="O427" i="1"/>
  <c r="C416" i="1"/>
  <c r="Q415" i="1"/>
  <c r="B415" i="1" s="1"/>
  <c r="A429" i="1"/>
  <c r="D428" i="1"/>
  <c r="E428" i="1" s="1"/>
  <c r="F428" i="1" s="1"/>
  <c r="G429" i="1" s="1"/>
  <c r="P428" i="1"/>
  <c r="O428" i="1" l="1"/>
  <c r="T429" i="1"/>
  <c r="U429" i="1"/>
  <c r="R428" i="1"/>
  <c r="S428" i="1" s="1"/>
  <c r="K429" i="1"/>
  <c r="L429" i="1" s="1"/>
  <c r="M429" i="1" s="1"/>
  <c r="N429" i="1" s="1"/>
  <c r="A430" i="1"/>
  <c r="D429" i="1"/>
  <c r="E429" i="1" s="1"/>
  <c r="F429" i="1" s="1"/>
  <c r="G430" i="1" s="1"/>
  <c r="P429" i="1"/>
  <c r="H429" i="1"/>
  <c r="C417" i="1"/>
  <c r="Q416" i="1"/>
  <c r="B416" i="1" s="1"/>
  <c r="H430" i="1" l="1"/>
  <c r="I430" i="1" s="1"/>
  <c r="T430" i="1"/>
  <c r="R429" i="1"/>
  <c r="S429" i="1" s="1"/>
  <c r="K430" i="1"/>
  <c r="L430" i="1" s="1"/>
  <c r="M430" i="1" s="1"/>
  <c r="N430" i="1" s="1"/>
  <c r="U430" i="1"/>
  <c r="I429" i="1"/>
  <c r="O429" i="1" s="1"/>
  <c r="Q417" i="1"/>
  <c r="B417" i="1" s="1"/>
  <c r="C418" i="1"/>
  <c r="D430" i="1"/>
  <c r="E430" i="1" s="1"/>
  <c r="F430" i="1" s="1"/>
  <c r="G431" i="1" s="1"/>
  <c r="A431" i="1"/>
  <c r="P430" i="1"/>
  <c r="O430" i="1" l="1"/>
  <c r="P431" i="1"/>
  <c r="A432" i="1"/>
  <c r="D431" i="1"/>
  <c r="E431" i="1" s="1"/>
  <c r="F431" i="1" s="1"/>
  <c r="G432" i="1" s="1"/>
  <c r="Q418" i="1"/>
  <c r="B418" i="1" s="1"/>
  <c r="C419" i="1"/>
  <c r="K431" i="1"/>
  <c r="L431" i="1" s="1"/>
  <c r="M431" i="1" s="1"/>
  <c r="N431" i="1" s="1"/>
  <c r="U431" i="1"/>
  <c r="R430" i="1"/>
  <c r="S430" i="1" s="1"/>
  <c r="T431" i="1"/>
  <c r="H431" i="1"/>
  <c r="H432" i="1" l="1"/>
  <c r="C420" i="1"/>
  <c r="Q419" i="1"/>
  <c r="B419" i="1" s="1"/>
  <c r="I431" i="1"/>
  <c r="O431" i="1" s="1"/>
  <c r="A433" i="1"/>
  <c r="D432" i="1"/>
  <c r="E432" i="1" s="1"/>
  <c r="F432" i="1" s="1"/>
  <c r="G433" i="1" s="1"/>
  <c r="P432" i="1"/>
  <c r="K432" i="1"/>
  <c r="L432" i="1" s="1"/>
  <c r="M432" i="1" s="1"/>
  <c r="N432" i="1" s="1"/>
  <c r="U432" i="1"/>
  <c r="R431" i="1"/>
  <c r="S431" i="1" s="1"/>
  <c r="T432" i="1"/>
  <c r="H433" i="1" l="1"/>
  <c r="I433" i="1" s="1"/>
  <c r="U433" i="1"/>
  <c r="T433" i="1"/>
  <c r="R432" i="1"/>
  <c r="S432" i="1" s="1"/>
  <c r="K433" i="1"/>
  <c r="L433" i="1" s="1"/>
  <c r="M433" i="1" s="1"/>
  <c r="N433" i="1" s="1"/>
  <c r="I432" i="1"/>
  <c r="O432" i="1" s="1"/>
  <c r="C421" i="1"/>
  <c r="Q420" i="1"/>
  <c r="B420" i="1" s="1"/>
  <c r="P433" i="1"/>
  <c r="A434" i="1"/>
  <c r="D433" i="1"/>
  <c r="E433" i="1" s="1"/>
  <c r="F433" i="1" s="1"/>
  <c r="G434" i="1" s="1"/>
  <c r="D434" i="1" l="1"/>
  <c r="E434" i="1" s="1"/>
  <c r="F434" i="1" s="1"/>
  <c r="G435" i="1" s="1"/>
  <c r="P434" i="1"/>
  <c r="A435" i="1"/>
  <c r="C422" i="1"/>
  <c r="Q421" i="1"/>
  <c r="B421" i="1" s="1"/>
  <c r="R433" i="1"/>
  <c r="S433" i="1" s="1"/>
  <c r="U434" i="1"/>
  <c r="K434" i="1"/>
  <c r="L434" i="1" s="1"/>
  <c r="M434" i="1" s="1"/>
  <c r="N434" i="1" s="1"/>
  <c r="T434" i="1"/>
  <c r="O433" i="1"/>
  <c r="H434" i="1"/>
  <c r="I434" i="1" s="1"/>
  <c r="T435" i="1" l="1"/>
  <c r="K435" i="1"/>
  <c r="L435" i="1" s="1"/>
  <c r="M435" i="1" s="1"/>
  <c r="N435" i="1" s="1"/>
  <c r="U435" i="1"/>
  <c r="R434" i="1"/>
  <c r="S434" i="1" s="1"/>
  <c r="O434" i="1"/>
  <c r="H435" i="1"/>
  <c r="C423" i="1"/>
  <c r="Q422" i="1"/>
  <c r="B422" i="1" s="1"/>
  <c r="D435" i="1"/>
  <c r="E435" i="1" s="1"/>
  <c r="F435" i="1" s="1"/>
  <c r="G436" i="1" s="1"/>
  <c r="A436" i="1"/>
  <c r="P435" i="1"/>
  <c r="H436" i="1" l="1"/>
  <c r="I436" i="1" s="1"/>
  <c r="I435" i="1"/>
  <c r="O435" i="1" s="1"/>
  <c r="C424" i="1"/>
  <c r="Q423" i="1"/>
  <c r="B423" i="1" s="1"/>
  <c r="U436" i="1"/>
  <c r="R435" i="1"/>
  <c r="S435" i="1" s="1"/>
  <c r="T436" i="1"/>
  <c r="K436" i="1"/>
  <c r="L436" i="1" s="1"/>
  <c r="M436" i="1" s="1"/>
  <c r="N436" i="1" s="1"/>
  <c r="A437" i="1"/>
  <c r="D436" i="1"/>
  <c r="E436" i="1" s="1"/>
  <c r="F436" i="1" s="1"/>
  <c r="G437" i="1" s="1"/>
  <c r="P436" i="1"/>
  <c r="O436" i="1" l="1"/>
  <c r="R436" i="1"/>
  <c r="S436" i="1" s="1"/>
  <c r="K437" i="1"/>
  <c r="L437" i="1" s="1"/>
  <c r="M437" i="1" s="1"/>
  <c r="N437" i="1" s="1"/>
  <c r="U437" i="1"/>
  <c r="T437" i="1"/>
  <c r="H437" i="1"/>
  <c r="I437" i="1" s="1"/>
  <c r="A438" i="1"/>
  <c r="P437" i="1"/>
  <c r="D437" i="1"/>
  <c r="E437" i="1" s="1"/>
  <c r="F437" i="1" s="1"/>
  <c r="G438" i="1" s="1"/>
  <c r="Q424" i="1"/>
  <c r="B424" i="1" s="1"/>
  <c r="C425" i="1"/>
  <c r="K438" i="1" l="1"/>
  <c r="L438" i="1" s="1"/>
  <c r="M438" i="1" s="1"/>
  <c r="N438" i="1" s="1"/>
  <c r="T438" i="1"/>
  <c r="U438" i="1"/>
  <c r="R437" i="1"/>
  <c r="S437" i="1" s="1"/>
  <c r="D438" i="1"/>
  <c r="E438" i="1" s="1"/>
  <c r="F438" i="1" s="1"/>
  <c r="G439" i="1" s="1"/>
  <c r="P438" i="1"/>
  <c r="A439" i="1"/>
  <c r="O437" i="1"/>
  <c r="H438" i="1"/>
  <c r="C426" i="1"/>
  <c r="Q425" i="1"/>
  <c r="B425" i="1" s="1"/>
  <c r="H439" i="1" l="1"/>
  <c r="I439" i="1" s="1"/>
  <c r="D439" i="1"/>
  <c r="E439" i="1" s="1"/>
  <c r="F439" i="1" s="1"/>
  <c r="G440" i="1" s="1"/>
  <c r="P439" i="1"/>
  <c r="A440" i="1"/>
  <c r="I438" i="1"/>
  <c r="O438" i="1" s="1"/>
  <c r="U439" i="1"/>
  <c r="R438" i="1"/>
  <c r="S438" i="1" s="1"/>
  <c r="T439" i="1"/>
  <c r="K439" i="1"/>
  <c r="L439" i="1" s="1"/>
  <c r="M439" i="1" s="1"/>
  <c r="N439" i="1" s="1"/>
  <c r="Q426" i="1"/>
  <c r="B426" i="1" s="1"/>
  <c r="C427" i="1"/>
  <c r="H440" i="1" l="1"/>
  <c r="I440" i="1" s="1"/>
  <c r="R439" i="1"/>
  <c r="S439" i="1" s="1"/>
  <c r="U440" i="1"/>
  <c r="T440" i="1"/>
  <c r="K440" i="1"/>
  <c r="L440" i="1" s="1"/>
  <c r="M440" i="1" s="1"/>
  <c r="N440" i="1" s="1"/>
  <c r="O439" i="1"/>
  <c r="C428" i="1"/>
  <c r="Q427" i="1"/>
  <c r="B427" i="1" s="1"/>
  <c r="P440" i="1"/>
  <c r="A441" i="1"/>
  <c r="D440" i="1"/>
  <c r="E440" i="1" s="1"/>
  <c r="F440" i="1" s="1"/>
  <c r="G441" i="1" s="1"/>
  <c r="O440" i="1" l="1"/>
  <c r="C429" i="1"/>
  <c r="Q428" i="1"/>
  <c r="B428" i="1" s="1"/>
  <c r="U441" i="1"/>
  <c r="T441" i="1"/>
  <c r="K441" i="1"/>
  <c r="L441" i="1" s="1"/>
  <c r="M441" i="1" s="1"/>
  <c r="N441" i="1" s="1"/>
  <c r="R440" i="1"/>
  <c r="S440" i="1" s="1"/>
  <c r="H441" i="1"/>
  <c r="I441" i="1" s="1"/>
  <c r="A442" i="1"/>
  <c r="D441" i="1"/>
  <c r="E441" i="1" s="1"/>
  <c r="F441" i="1" s="1"/>
  <c r="G442" i="1" s="1"/>
  <c r="P441" i="1"/>
  <c r="O441" i="1" l="1"/>
  <c r="Q429" i="1"/>
  <c r="B429" i="1" s="1"/>
  <c r="C430" i="1"/>
  <c r="K442" i="1"/>
  <c r="L442" i="1" s="1"/>
  <c r="M442" i="1" s="1"/>
  <c r="N442" i="1" s="1"/>
  <c r="R441" i="1"/>
  <c r="S441" i="1" s="1"/>
  <c r="U442" i="1"/>
  <c r="T442" i="1"/>
  <c r="P442" i="1"/>
  <c r="A443" i="1"/>
  <c r="D442" i="1"/>
  <c r="E442" i="1" s="1"/>
  <c r="F442" i="1" s="1"/>
  <c r="G443" i="1" s="1"/>
  <c r="H442" i="1"/>
  <c r="H443" i="1" l="1"/>
  <c r="I443" i="1" s="1"/>
  <c r="Q430" i="1"/>
  <c r="B430" i="1" s="1"/>
  <c r="C431" i="1"/>
  <c r="A444" i="1"/>
  <c r="D443" i="1"/>
  <c r="E443" i="1" s="1"/>
  <c r="F443" i="1" s="1"/>
  <c r="G444" i="1" s="1"/>
  <c r="P443" i="1"/>
  <c r="T443" i="1"/>
  <c r="K443" i="1"/>
  <c r="L443" i="1" s="1"/>
  <c r="M443" i="1" s="1"/>
  <c r="N443" i="1" s="1"/>
  <c r="U443" i="1"/>
  <c r="R442" i="1"/>
  <c r="S442" i="1" s="1"/>
  <c r="I442" i="1"/>
  <c r="O442" i="1" s="1"/>
  <c r="T444" i="1" l="1"/>
  <c r="K444" i="1"/>
  <c r="L444" i="1" s="1"/>
  <c r="M444" i="1" s="1"/>
  <c r="N444" i="1" s="1"/>
  <c r="U444" i="1"/>
  <c r="R443" i="1"/>
  <c r="S443" i="1" s="1"/>
  <c r="H444" i="1"/>
  <c r="I444" i="1" s="1"/>
  <c r="O443" i="1"/>
  <c r="A445" i="1"/>
  <c r="D444" i="1"/>
  <c r="E444" i="1" s="1"/>
  <c r="F444" i="1" s="1"/>
  <c r="G445" i="1" s="1"/>
  <c r="P444" i="1"/>
  <c r="C432" i="1"/>
  <c r="Q431" i="1"/>
  <c r="B431" i="1" s="1"/>
  <c r="O444" i="1" l="1"/>
  <c r="Q432" i="1"/>
  <c r="B432" i="1" s="1"/>
  <c r="C433" i="1"/>
  <c r="H445" i="1"/>
  <c r="R444" i="1"/>
  <c r="S444" i="1" s="1"/>
  <c r="U445" i="1"/>
  <c r="T445" i="1"/>
  <c r="K445" i="1"/>
  <c r="L445" i="1" s="1"/>
  <c r="M445" i="1" s="1"/>
  <c r="N445" i="1" s="1"/>
  <c r="P445" i="1"/>
  <c r="A446" i="1"/>
  <c r="D445" i="1"/>
  <c r="E445" i="1" s="1"/>
  <c r="F445" i="1" s="1"/>
  <c r="G446" i="1" s="1"/>
  <c r="U446" i="1" l="1"/>
  <c r="T446" i="1"/>
  <c r="K446" i="1"/>
  <c r="L446" i="1" s="1"/>
  <c r="M446" i="1" s="1"/>
  <c r="N446" i="1" s="1"/>
  <c r="R445" i="1"/>
  <c r="S445" i="1" s="1"/>
  <c r="H446" i="1"/>
  <c r="Q433" i="1"/>
  <c r="B433" i="1" s="1"/>
  <c r="C434" i="1"/>
  <c r="I445" i="1"/>
  <c r="O445" i="1" s="1"/>
  <c r="D446" i="1"/>
  <c r="E446" i="1" s="1"/>
  <c r="F446" i="1" s="1"/>
  <c r="G447" i="1" s="1"/>
  <c r="A447" i="1"/>
  <c r="P446" i="1"/>
  <c r="Q434" i="1" l="1"/>
  <c r="B434" i="1" s="1"/>
  <c r="C435" i="1"/>
  <c r="T447" i="1"/>
  <c r="U447" i="1"/>
  <c r="R446" i="1"/>
  <c r="S446" i="1" s="1"/>
  <c r="K447" i="1"/>
  <c r="L447" i="1" s="1"/>
  <c r="M447" i="1" s="1"/>
  <c r="N447" i="1" s="1"/>
  <c r="P447" i="1"/>
  <c r="A448" i="1"/>
  <c r="D447" i="1"/>
  <c r="E447" i="1" s="1"/>
  <c r="F447" i="1" s="1"/>
  <c r="G448" i="1" s="1"/>
  <c r="H447" i="1"/>
  <c r="I447" i="1" s="1"/>
  <c r="I446" i="1"/>
  <c r="O446" i="1" s="1"/>
  <c r="O447" i="1" l="1"/>
  <c r="Q435" i="1"/>
  <c r="B435" i="1" s="1"/>
  <c r="C436" i="1"/>
  <c r="H448" i="1"/>
  <c r="I448" i="1" s="1"/>
  <c r="D448" i="1"/>
  <c r="E448" i="1" s="1"/>
  <c r="F448" i="1" s="1"/>
  <c r="G449" i="1" s="1"/>
  <c r="P448" i="1"/>
  <c r="A449" i="1"/>
  <c r="K448" i="1"/>
  <c r="L448" i="1" s="1"/>
  <c r="M448" i="1" s="1"/>
  <c r="N448" i="1" s="1"/>
  <c r="U448" i="1"/>
  <c r="T448" i="1"/>
  <c r="R447" i="1"/>
  <c r="S447" i="1" s="1"/>
  <c r="O448" i="1" l="1"/>
  <c r="H449" i="1"/>
  <c r="I449" i="1" s="1"/>
  <c r="C437" i="1"/>
  <c r="Q436" i="1"/>
  <c r="B436" i="1" s="1"/>
  <c r="U449" i="1"/>
  <c r="R448" i="1"/>
  <c r="S448" i="1" s="1"/>
  <c r="T449" i="1"/>
  <c r="K449" i="1"/>
  <c r="L449" i="1" s="1"/>
  <c r="M449" i="1" s="1"/>
  <c r="N449" i="1" s="1"/>
  <c r="P449" i="1"/>
  <c r="A450" i="1"/>
  <c r="D449" i="1"/>
  <c r="E449" i="1" s="1"/>
  <c r="F449" i="1" s="1"/>
  <c r="G450" i="1" s="1"/>
  <c r="H450" i="1" l="1"/>
  <c r="I450" i="1" s="1"/>
  <c r="O449" i="1"/>
  <c r="C438" i="1"/>
  <c r="Q437" i="1"/>
  <c r="B437" i="1" s="1"/>
  <c r="P450" i="1"/>
  <c r="A451" i="1"/>
  <c r="D450" i="1"/>
  <c r="E450" i="1" s="1"/>
  <c r="F450" i="1" s="1"/>
  <c r="G451" i="1" s="1"/>
  <c r="T450" i="1"/>
  <c r="K450" i="1"/>
  <c r="L450" i="1" s="1"/>
  <c r="M450" i="1" s="1"/>
  <c r="N450" i="1" s="1"/>
  <c r="R449" i="1"/>
  <c r="S449" i="1" s="1"/>
  <c r="U450" i="1"/>
  <c r="O450" i="1" l="1"/>
  <c r="T451" i="1"/>
  <c r="U451" i="1"/>
  <c r="R450" i="1"/>
  <c r="S450" i="1" s="1"/>
  <c r="K451" i="1"/>
  <c r="L451" i="1" s="1"/>
  <c r="M451" i="1" s="1"/>
  <c r="N451" i="1" s="1"/>
  <c r="P451" i="1"/>
  <c r="A452" i="1"/>
  <c r="D451" i="1"/>
  <c r="E451" i="1" s="1"/>
  <c r="F451" i="1" s="1"/>
  <c r="G452" i="1" s="1"/>
  <c r="Q438" i="1"/>
  <c r="B438" i="1" s="1"/>
  <c r="C439" i="1"/>
  <c r="H451" i="1"/>
  <c r="K452" i="1" l="1"/>
  <c r="L452" i="1" s="1"/>
  <c r="M452" i="1" s="1"/>
  <c r="N452" i="1" s="1"/>
  <c r="R451" i="1"/>
  <c r="S451" i="1" s="1"/>
  <c r="T452" i="1"/>
  <c r="U452" i="1"/>
  <c r="H452" i="1"/>
  <c r="I451" i="1"/>
  <c r="O451" i="1" s="1"/>
  <c r="C440" i="1"/>
  <c r="Q439" i="1"/>
  <c r="B439" i="1" s="1"/>
  <c r="A453" i="1"/>
  <c r="D452" i="1"/>
  <c r="E452" i="1" s="1"/>
  <c r="F452" i="1" s="1"/>
  <c r="G453" i="1" s="1"/>
  <c r="P452" i="1"/>
  <c r="H453" i="1" l="1"/>
  <c r="I453" i="1" s="1"/>
  <c r="T453" i="1"/>
  <c r="K453" i="1"/>
  <c r="L453" i="1" s="1"/>
  <c r="M453" i="1" s="1"/>
  <c r="N453" i="1" s="1"/>
  <c r="U453" i="1"/>
  <c r="R452" i="1"/>
  <c r="S452" i="1" s="1"/>
  <c r="P453" i="1"/>
  <c r="A454" i="1"/>
  <c r="D453" i="1"/>
  <c r="E453" i="1" s="1"/>
  <c r="F453" i="1" s="1"/>
  <c r="G454" i="1" s="1"/>
  <c r="Q440" i="1"/>
  <c r="B440" i="1" s="1"/>
  <c r="C441" i="1"/>
  <c r="I452" i="1"/>
  <c r="O452" i="1" s="1"/>
  <c r="Q441" i="1" l="1"/>
  <c r="B441" i="1" s="1"/>
  <c r="C442" i="1"/>
  <c r="P454" i="1"/>
  <c r="A455" i="1"/>
  <c r="D454" i="1"/>
  <c r="E454" i="1" s="1"/>
  <c r="F454" i="1" s="1"/>
  <c r="G455" i="1" s="1"/>
  <c r="O453" i="1"/>
  <c r="U454" i="1"/>
  <c r="R453" i="1"/>
  <c r="S453" i="1" s="1"/>
  <c r="T454" i="1"/>
  <c r="K454" i="1"/>
  <c r="L454" i="1" s="1"/>
  <c r="M454" i="1" s="1"/>
  <c r="N454" i="1" s="1"/>
  <c r="H454" i="1"/>
  <c r="H455" i="1" l="1"/>
  <c r="I455" i="1" s="1"/>
  <c r="I454" i="1"/>
  <c r="O454" i="1" s="1"/>
  <c r="P455" i="1"/>
  <c r="A456" i="1"/>
  <c r="D455" i="1"/>
  <c r="E455" i="1" s="1"/>
  <c r="F455" i="1" s="1"/>
  <c r="G456" i="1" s="1"/>
  <c r="U455" i="1"/>
  <c r="T455" i="1"/>
  <c r="K455" i="1"/>
  <c r="L455" i="1" s="1"/>
  <c r="M455" i="1" s="1"/>
  <c r="N455" i="1" s="1"/>
  <c r="R454" i="1"/>
  <c r="S454" i="1" s="1"/>
  <c r="C443" i="1"/>
  <c r="Q442" i="1"/>
  <c r="B442" i="1" s="1"/>
  <c r="O455" i="1" l="1"/>
  <c r="D456" i="1"/>
  <c r="E456" i="1" s="1"/>
  <c r="F456" i="1" s="1"/>
  <c r="G457" i="1" s="1"/>
  <c r="P456" i="1"/>
  <c r="A457" i="1"/>
  <c r="Q443" i="1"/>
  <c r="B443" i="1" s="1"/>
  <c r="C444" i="1"/>
  <c r="U456" i="1"/>
  <c r="K456" i="1"/>
  <c r="L456" i="1" s="1"/>
  <c r="M456" i="1" s="1"/>
  <c r="N456" i="1" s="1"/>
  <c r="T456" i="1"/>
  <c r="R455" i="1"/>
  <c r="S455" i="1" s="1"/>
  <c r="H456" i="1"/>
  <c r="H457" i="1" l="1"/>
  <c r="I457" i="1" s="1"/>
  <c r="Q444" i="1"/>
  <c r="B444" i="1" s="1"/>
  <c r="C445" i="1"/>
  <c r="R456" i="1"/>
  <c r="S456" i="1" s="1"/>
  <c r="U457" i="1"/>
  <c r="T457" i="1"/>
  <c r="K457" i="1"/>
  <c r="L457" i="1" s="1"/>
  <c r="M457" i="1" s="1"/>
  <c r="N457" i="1" s="1"/>
  <c r="A458" i="1"/>
  <c r="D457" i="1"/>
  <c r="E457" i="1" s="1"/>
  <c r="F457" i="1" s="1"/>
  <c r="G458" i="1" s="1"/>
  <c r="P457" i="1"/>
  <c r="I456" i="1"/>
  <c r="O456" i="1" s="1"/>
  <c r="O457" i="1" l="1"/>
  <c r="U458" i="1"/>
  <c r="T458" i="1"/>
  <c r="K458" i="1"/>
  <c r="L458" i="1" s="1"/>
  <c r="M458" i="1" s="1"/>
  <c r="N458" i="1" s="1"/>
  <c r="R457" i="1"/>
  <c r="S457" i="1" s="1"/>
  <c r="A459" i="1"/>
  <c r="P458" i="1"/>
  <c r="D458" i="1"/>
  <c r="E458" i="1" s="1"/>
  <c r="F458" i="1" s="1"/>
  <c r="G459" i="1" s="1"/>
  <c r="H458" i="1"/>
  <c r="I458" i="1" s="1"/>
  <c r="C446" i="1"/>
  <c r="Q445" i="1"/>
  <c r="B445" i="1" s="1"/>
  <c r="O458" i="1" l="1"/>
  <c r="H459" i="1"/>
  <c r="I459" i="1" s="1"/>
  <c r="C447" i="1"/>
  <c r="Q446" i="1"/>
  <c r="B446" i="1" s="1"/>
  <c r="R458" i="1"/>
  <c r="S458" i="1" s="1"/>
  <c r="U459" i="1"/>
  <c r="K459" i="1"/>
  <c r="L459" i="1" s="1"/>
  <c r="M459" i="1" s="1"/>
  <c r="N459" i="1" s="1"/>
  <c r="T459" i="1"/>
  <c r="D459" i="1"/>
  <c r="E459" i="1" s="1"/>
  <c r="F459" i="1" s="1"/>
  <c r="G460" i="1" s="1"/>
  <c r="A460" i="1"/>
  <c r="P459" i="1"/>
  <c r="Q447" i="1" l="1"/>
  <c r="B447" i="1" s="1"/>
  <c r="C448" i="1"/>
  <c r="R459" i="1"/>
  <c r="S459" i="1" s="1"/>
  <c r="U460" i="1"/>
  <c r="T460" i="1"/>
  <c r="K460" i="1"/>
  <c r="L460" i="1" s="1"/>
  <c r="M460" i="1" s="1"/>
  <c r="N460" i="1" s="1"/>
  <c r="D460" i="1"/>
  <c r="E460" i="1" s="1"/>
  <c r="F460" i="1" s="1"/>
  <c r="G461" i="1" s="1"/>
  <c r="A461" i="1"/>
  <c r="P460" i="1"/>
  <c r="O459" i="1"/>
  <c r="H460" i="1"/>
  <c r="H461" i="1" l="1"/>
  <c r="I461" i="1" s="1"/>
  <c r="A462" i="1"/>
  <c r="D461" i="1"/>
  <c r="E461" i="1" s="1"/>
  <c r="F461" i="1" s="1"/>
  <c r="G462" i="1" s="1"/>
  <c r="P461" i="1"/>
  <c r="Q448" i="1"/>
  <c r="B448" i="1" s="1"/>
  <c r="C449" i="1"/>
  <c r="I460" i="1"/>
  <c r="O460" i="1" s="1"/>
  <c r="T461" i="1"/>
  <c r="K461" i="1"/>
  <c r="L461" i="1" s="1"/>
  <c r="M461" i="1" s="1"/>
  <c r="N461" i="1" s="1"/>
  <c r="U461" i="1"/>
  <c r="R460" i="1"/>
  <c r="S460" i="1" s="1"/>
  <c r="H462" i="1" l="1"/>
  <c r="I462" i="1" s="1"/>
  <c r="O461" i="1"/>
  <c r="D462" i="1"/>
  <c r="E462" i="1" s="1"/>
  <c r="F462" i="1" s="1"/>
  <c r="G463" i="1" s="1"/>
  <c r="P462" i="1"/>
  <c r="A463" i="1"/>
  <c r="Q449" i="1"/>
  <c r="B449" i="1" s="1"/>
  <c r="C450" i="1"/>
  <c r="T462" i="1"/>
  <c r="R461" i="1"/>
  <c r="S461" i="1" s="1"/>
  <c r="K462" i="1"/>
  <c r="L462" i="1" s="1"/>
  <c r="M462" i="1" s="1"/>
  <c r="N462" i="1" s="1"/>
  <c r="U462" i="1"/>
  <c r="H463" i="1" l="1"/>
  <c r="I463" i="1" s="1"/>
  <c r="O462" i="1"/>
  <c r="Q450" i="1"/>
  <c r="B450" i="1" s="1"/>
  <c r="C451" i="1"/>
  <c r="P463" i="1"/>
  <c r="A464" i="1"/>
  <c r="D463" i="1"/>
  <c r="E463" i="1" s="1"/>
  <c r="F463" i="1" s="1"/>
  <c r="G464" i="1" s="1"/>
  <c r="U463" i="1"/>
  <c r="R462" i="1"/>
  <c r="S462" i="1" s="1"/>
  <c r="T463" i="1"/>
  <c r="K463" i="1"/>
  <c r="L463" i="1" s="1"/>
  <c r="M463" i="1" s="1"/>
  <c r="N463" i="1" s="1"/>
  <c r="O463" i="1" l="1"/>
  <c r="P464" i="1"/>
  <c r="A465" i="1"/>
  <c r="D464" i="1"/>
  <c r="E464" i="1" s="1"/>
  <c r="F464" i="1" s="1"/>
  <c r="G465" i="1" s="1"/>
  <c r="U464" i="1"/>
  <c r="R463" i="1"/>
  <c r="S463" i="1" s="1"/>
  <c r="T464" i="1"/>
  <c r="K464" i="1"/>
  <c r="L464" i="1" s="1"/>
  <c r="M464" i="1" s="1"/>
  <c r="N464" i="1" s="1"/>
  <c r="C452" i="1"/>
  <c r="Q451" i="1"/>
  <c r="B451" i="1" s="1"/>
  <c r="H464" i="1"/>
  <c r="I464" i="1" s="1"/>
  <c r="R464" i="1" l="1"/>
  <c r="S464" i="1" s="1"/>
  <c r="K465" i="1"/>
  <c r="L465" i="1" s="1"/>
  <c r="M465" i="1" s="1"/>
  <c r="N465" i="1" s="1"/>
  <c r="U465" i="1"/>
  <c r="T465" i="1"/>
  <c r="H465" i="1"/>
  <c r="I465" i="1" s="1"/>
  <c r="P465" i="1"/>
  <c r="D465" i="1"/>
  <c r="E465" i="1" s="1"/>
  <c r="F465" i="1" s="1"/>
  <c r="G466" i="1" s="1"/>
  <c r="A466" i="1"/>
  <c r="C453" i="1"/>
  <c r="Q452" i="1"/>
  <c r="B452" i="1" s="1"/>
  <c r="O464" i="1"/>
  <c r="C454" i="1" l="1"/>
  <c r="Q453" i="1"/>
  <c r="B453" i="1" s="1"/>
  <c r="D466" i="1"/>
  <c r="E466" i="1" s="1"/>
  <c r="F466" i="1" s="1"/>
  <c r="G467" i="1" s="1"/>
  <c r="P466" i="1"/>
  <c r="A467" i="1"/>
  <c r="U466" i="1"/>
  <c r="R465" i="1"/>
  <c r="S465" i="1" s="1"/>
  <c r="T466" i="1"/>
  <c r="K466" i="1"/>
  <c r="L466" i="1" s="1"/>
  <c r="M466" i="1" s="1"/>
  <c r="N466" i="1" s="1"/>
  <c r="O465" i="1"/>
  <c r="H466" i="1"/>
  <c r="H467" i="1" l="1"/>
  <c r="I467" i="1" s="1"/>
  <c r="I466" i="1"/>
  <c r="O466" i="1" s="1"/>
  <c r="P467" i="1"/>
  <c r="A468" i="1"/>
  <c r="D467" i="1"/>
  <c r="E467" i="1" s="1"/>
  <c r="F467" i="1" s="1"/>
  <c r="G468" i="1" s="1"/>
  <c r="T467" i="1"/>
  <c r="K467" i="1"/>
  <c r="L467" i="1" s="1"/>
  <c r="M467" i="1" s="1"/>
  <c r="N467" i="1" s="1"/>
  <c r="U467" i="1"/>
  <c r="R466" i="1"/>
  <c r="S466" i="1" s="1"/>
  <c r="C455" i="1"/>
  <c r="Q454" i="1"/>
  <c r="B454" i="1" s="1"/>
  <c r="D468" i="1" l="1"/>
  <c r="E468" i="1" s="1"/>
  <c r="F468" i="1" s="1"/>
  <c r="G469" i="1" s="1"/>
  <c r="P468" i="1"/>
  <c r="A469" i="1"/>
  <c r="Q455" i="1"/>
  <c r="B455" i="1" s="1"/>
  <c r="C456" i="1"/>
  <c r="U468" i="1"/>
  <c r="R467" i="1"/>
  <c r="S467" i="1" s="1"/>
  <c r="K468" i="1"/>
  <c r="L468" i="1" s="1"/>
  <c r="M468" i="1" s="1"/>
  <c r="N468" i="1" s="1"/>
  <c r="T468" i="1"/>
  <c r="O467" i="1"/>
  <c r="H468" i="1"/>
  <c r="H469" i="1" l="1"/>
  <c r="I469" i="1" s="1"/>
  <c r="A470" i="1"/>
  <c r="D469" i="1"/>
  <c r="E469" i="1" s="1"/>
  <c r="F469" i="1" s="1"/>
  <c r="G470" i="1" s="1"/>
  <c r="P469" i="1"/>
  <c r="Q456" i="1"/>
  <c r="C457" i="1"/>
  <c r="I468" i="1"/>
  <c r="O468" i="1" s="1"/>
  <c r="K469" i="1"/>
  <c r="L469" i="1" s="1"/>
  <c r="M469" i="1" s="1"/>
  <c r="N469" i="1" s="1"/>
  <c r="U469" i="1"/>
  <c r="R468" i="1"/>
  <c r="S468" i="1" s="1"/>
  <c r="T469" i="1"/>
  <c r="B456" i="1" l="1"/>
  <c r="O469" i="1"/>
  <c r="R469" i="1"/>
  <c r="S469" i="1" s="1"/>
  <c r="K470" i="1"/>
  <c r="L470" i="1" s="1"/>
  <c r="M470" i="1" s="1"/>
  <c r="N470" i="1" s="1"/>
  <c r="U470" i="1"/>
  <c r="T470" i="1"/>
  <c r="H470" i="1"/>
  <c r="C458" i="1"/>
  <c r="Q457" i="1"/>
  <c r="B457" i="1" s="1"/>
  <c r="P470" i="1"/>
  <c r="A471" i="1"/>
  <c r="D470" i="1"/>
  <c r="E470" i="1" s="1"/>
  <c r="F470" i="1" s="1"/>
  <c r="G471" i="1" s="1"/>
  <c r="H471" i="1" l="1"/>
  <c r="I471" i="1" s="1"/>
  <c r="I470" i="1"/>
  <c r="O470" i="1" s="1"/>
  <c r="P471" i="1"/>
  <c r="D471" i="1"/>
  <c r="E471" i="1" s="1"/>
  <c r="F471" i="1" s="1"/>
  <c r="G472" i="1" s="1"/>
  <c r="A472" i="1"/>
  <c r="U471" i="1"/>
  <c r="R470" i="1"/>
  <c r="S470" i="1" s="1"/>
  <c r="T471" i="1"/>
  <c r="K471" i="1"/>
  <c r="L471" i="1" s="1"/>
  <c r="M471" i="1" s="1"/>
  <c r="N471" i="1" s="1"/>
  <c r="Q458" i="1"/>
  <c r="C459" i="1"/>
  <c r="B458" i="1" l="1"/>
  <c r="O471" i="1"/>
  <c r="Q459" i="1"/>
  <c r="B459" i="1" s="1"/>
  <c r="C460" i="1"/>
  <c r="P472" i="1"/>
  <c r="A473" i="1"/>
  <c r="D472" i="1"/>
  <c r="E472" i="1" s="1"/>
  <c r="F472" i="1" s="1"/>
  <c r="G473" i="1" s="1"/>
  <c r="U472" i="1"/>
  <c r="T472" i="1"/>
  <c r="K472" i="1"/>
  <c r="L472" i="1" s="1"/>
  <c r="M472" i="1" s="1"/>
  <c r="N472" i="1" s="1"/>
  <c r="R471" i="1"/>
  <c r="S471" i="1" s="1"/>
  <c r="H472" i="1"/>
  <c r="H473" i="1" l="1"/>
  <c r="I473" i="1" s="1"/>
  <c r="P473" i="1"/>
  <c r="D473" i="1"/>
  <c r="E473" i="1" s="1"/>
  <c r="F473" i="1" s="1"/>
  <c r="G474" i="1" s="1"/>
  <c r="A474" i="1"/>
  <c r="K473" i="1"/>
  <c r="L473" i="1" s="1"/>
  <c r="M473" i="1" s="1"/>
  <c r="N473" i="1" s="1"/>
  <c r="U473" i="1"/>
  <c r="T473" i="1"/>
  <c r="R472" i="1"/>
  <c r="S472" i="1" s="1"/>
  <c r="C461" i="1"/>
  <c r="Q460" i="1"/>
  <c r="I472" i="1"/>
  <c r="O472" i="1" s="1"/>
  <c r="B460" i="1" l="1"/>
  <c r="H474" i="1"/>
  <c r="I474" i="1" s="1"/>
  <c r="O473" i="1"/>
  <c r="A475" i="1"/>
  <c r="D474" i="1"/>
  <c r="E474" i="1" s="1"/>
  <c r="F474" i="1" s="1"/>
  <c r="G475" i="1" s="1"/>
  <c r="P474" i="1"/>
  <c r="K474" i="1"/>
  <c r="L474" i="1" s="1"/>
  <c r="M474" i="1" s="1"/>
  <c r="N474" i="1" s="1"/>
  <c r="U474" i="1"/>
  <c r="T474" i="1"/>
  <c r="R473" i="1"/>
  <c r="S473" i="1" s="1"/>
  <c r="Q461" i="1"/>
  <c r="B461" i="1" s="1"/>
  <c r="C462" i="1"/>
  <c r="H475" i="1" l="1"/>
  <c r="I475" i="1" s="1"/>
  <c r="P475" i="1"/>
  <c r="A476" i="1"/>
  <c r="D475" i="1"/>
  <c r="E475" i="1" s="1"/>
  <c r="F475" i="1" s="1"/>
  <c r="G476" i="1" s="1"/>
  <c r="O474" i="1"/>
  <c r="Q462" i="1"/>
  <c r="C463" i="1"/>
  <c r="K475" i="1"/>
  <c r="L475" i="1" s="1"/>
  <c r="M475" i="1" s="1"/>
  <c r="N475" i="1" s="1"/>
  <c r="U475" i="1"/>
  <c r="R474" i="1"/>
  <c r="S474" i="1" s="1"/>
  <c r="T475" i="1"/>
  <c r="B462" i="1" l="1"/>
  <c r="D476" i="1"/>
  <c r="E476" i="1" s="1"/>
  <c r="F476" i="1" s="1"/>
  <c r="G477" i="1" s="1"/>
  <c r="P476" i="1"/>
  <c r="A477" i="1"/>
  <c r="Q463" i="1"/>
  <c r="B463" i="1" s="1"/>
  <c r="C464" i="1"/>
  <c r="R475" i="1"/>
  <c r="S475" i="1" s="1"/>
  <c r="U476" i="1"/>
  <c r="T476" i="1"/>
  <c r="K476" i="1"/>
  <c r="L476" i="1" s="1"/>
  <c r="M476" i="1" s="1"/>
  <c r="N476" i="1" s="1"/>
  <c r="O475" i="1"/>
  <c r="H476" i="1"/>
  <c r="H477" i="1" l="1"/>
  <c r="I477" i="1" s="1"/>
  <c r="I476" i="1"/>
  <c r="O476" i="1" s="1"/>
  <c r="C465" i="1"/>
  <c r="Q464" i="1"/>
  <c r="D477" i="1"/>
  <c r="E477" i="1" s="1"/>
  <c r="F477" i="1" s="1"/>
  <c r="G478" i="1" s="1"/>
  <c r="P477" i="1"/>
  <c r="A478" i="1"/>
  <c r="U477" i="1"/>
  <c r="R476" i="1"/>
  <c r="S476" i="1" s="1"/>
  <c r="T477" i="1"/>
  <c r="K477" i="1"/>
  <c r="L477" i="1" s="1"/>
  <c r="M477" i="1" s="1"/>
  <c r="N477" i="1" s="1"/>
  <c r="B464" i="1" l="1"/>
  <c r="O477" i="1"/>
  <c r="D478" i="1"/>
  <c r="E478" i="1" s="1"/>
  <c r="F478" i="1" s="1"/>
  <c r="G479" i="1" s="1"/>
  <c r="P478" i="1"/>
  <c r="A479" i="1"/>
  <c r="Q465" i="1"/>
  <c r="B465" i="1" s="1"/>
  <c r="C466" i="1"/>
  <c r="R477" i="1"/>
  <c r="S477" i="1" s="1"/>
  <c r="K478" i="1"/>
  <c r="L478" i="1" s="1"/>
  <c r="M478" i="1" s="1"/>
  <c r="N478" i="1" s="1"/>
  <c r="U478" i="1"/>
  <c r="T478" i="1"/>
  <c r="H478" i="1"/>
  <c r="I478" i="1" s="1"/>
  <c r="O478" i="1" l="1"/>
  <c r="U479" i="1"/>
  <c r="T479" i="1"/>
  <c r="K479" i="1"/>
  <c r="L479" i="1" s="1"/>
  <c r="M479" i="1" s="1"/>
  <c r="N479" i="1" s="1"/>
  <c r="R478" i="1"/>
  <c r="S478" i="1" s="1"/>
  <c r="Q466" i="1"/>
  <c r="C467" i="1"/>
  <c r="H479" i="1"/>
  <c r="A480" i="1"/>
  <c r="D479" i="1"/>
  <c r="E479" i="1" s="1"/>
  <c r="F479" i="1" s="1"/>
  <c r="G480" i="1" s="1"/>
  <c r="P479" i="1"/>
  <c r="B466" i="1" l="1"/>
  <c r="H480" i="1"/>
  <c r="I480" i="1" s="1"/>
  <c r="I479" i="1"/>
  <c r="O479" i="1" s="1"/>
  <c r="K480" i="1"/>
  <c r="L480" i="1" s="1"/>
  <c r="M480" i="1" s="1"/>
  <c r="N480" i="1" s="1"/>
  <c r="U480" i="1"/>
  <c r="R479" i="1"/>
  <c r="S479" i="1" s="1"/>
  <c r="T480" i="1"/>
  <c r="Q467" i="1"/>
  <c r="B467" i="1" s="1"/>
  <c r="C468" i="1"/>
  <c r="D480" i="1"/>
  <c r="E480" i="1" s="1"/>
  <c r="F480" i="1" s="1"/>
  <c r="G481" i="1" s="1"/>
  <c r="P480" i="1"/>
  <c r="A481" i="1"/>
  <c r="C469" i="1" l="1"/>
  <c r="Q468" i="1"/>
  <c r="B468" i="1" s="1"/>
  <c r="A482" i="1"/>
  <c r="P481" i="1"/>
  <c r="D481" i="1"/>
  <c r="E481" i="1" s="1"/>
  <c r="F481" i="1" s="1"/>
  <c r="G482" i="1" s="1"/>
  <c r="T481" i="1"/>
  <c r="U481" i="1"/>
  <c r="R480" i="1"/>
  <c r="S480" i="1" s="1"/>
  <c r="K481" i="1"/>
  <c r="L481" i="1" s="1"/>
  <c r="M481" i="1" s="1"/>
  <c r="N481" i="1" s="1"/>
  <c r="O480" i="1"/>
  <c r="H481" i="1"/>
  <c r="H482" i="1" l="1"/>
  <c r="I482" i="1" s="1"/>
  <c r="U482" i="1"/>
  <c r="T482" i="1"/>
  <c r="K482" i="1"/>
  <c r="L482" i="1" s="1"/>
  <c r="M482" i="1" s="1"/>
  <c r="N482" i="1" s="1"/>
  <c r="R481" i="1"/>
  <c r="S481" i="1" s="1"/>
  <c r="I481" i="1"/>
  <c r="O481" i="1" s="1"/>
  <c r="A483" i="1"/>
  <c r="P482" i="1"/>
  <c r="D482" i="1"/>
  <c r="E482" i="1" s="1"/>
  <c r="F482" i="1" s="1"/>
  <c r="G483" i="1" s="1"/>
  <c r="Q469" i="1"/>
  <c r="B469" i="1" s="1"/>
  <c r="C470" i="1"/>
  <c r="Q470" i="1" l="1"/>
  <c r="B470" i="1" s="1"/>
  <c r="C471" i="1"/>
  <c r="O482" i="1"/>
  <c r="U483" i="1"/>
  <c r="K483" i="1"/>
  <c r="L483" i="1" s="1"/>
  <c r="M483" i="1" s="1"/>
  <c r="N483" i="1" s="1"/>
  <c r="R482" i="1"/>
  <c r="S482" i="1" s="1"/>
  <c r="T483" i="1"/>
  <c r="P483" i="1"/>
  <c r="A484" i="1"/>
  <c r="D483" i="1"/>
  <c r="E483" i="1" s="1"/>
  <c r="F483" i="1" s="1"/>
  <c r="G484" i="1" s="1"/>
  <c r="H483" i="1"/>
  <c r="H484" i="1" l="1"/>
  <c r="I484" i="1" s="1"/>
  <c r="D484" i="1"/>
  <c r="E484" i="1" s="1"/>
  <c r="F484" i="1" s="1"/>
  <c r="G485" i="1" s="1"/>
  <c r="P484" i="1"/>
  <c r="A485" i="1"/>
  <c r="I483" i="1"/>
  <c r="O483" i="1" s="1"/>
  <c r="U484" i="1"/>
  <c r="R483" i="1"/>
  <c r="S483" i="1" s="1"/>
  <c r="T484" i="1"/>
  <c r="K484" i="1"/>
  <c r="L484" i="1" s="1"/>
  <c r="M484" i="1" s="1"/>
  <c r="N484" i="1" s="1"/>
  <c r="Q471" i="1"/>
  <c r="B471" i="1" s="1"/>
  <c r="C472" i="1"/>
  <c r="P485" i="1" l="1"/>
  <c r="A486" i="1"/>
  <c r="D485" i="1"/>
  <c r="E485" i="1" s="1"/>
  <c r="F485" i="1" s="1"/>
  <c r="G486" i="1" s="1"/>
  <c r="Q472" i="1"/>
  <c r="B472" i="1" s="1"/>
  <c r="C473" i="1"/>
  <c r="U485" i="1"/>
  <c r="R484" i="1"/>
  <c r="S484" i="1" s="1"/>
  <c r="T485" i="1"/>
  <c r="K485" i="1"/>
  <c r="L485" i="1" s="1"/>
  <c r="M485" i="1" s="1"/>
  <c r="N485" i="1" s="1"/>
  <c r="O484" i="1"/>
  <c r="H485" i="1"/>
  <c r="H486" i="1" l="1"/>
  <c r="I486" i="1" s="1"/>
  <c r="Q473" i="1"/>
  <c r="B473" i="1" s="1"/>
  <c r="C474" i="1"/>
  <c r="U486" i="1"/>
  <c r="T486" i="1"/>
  <c r="K486" i="1"/>
  <c r="L486" i="1" s="1"/>
  <c r="M486" i="1" s="1"/>
  <c r="N486" i="1" s="1"/>
  <c r="R485" i="1"/>
  <c r="S485" i="1" s="1"/>
  <c r="I485" i="1"/>
  <c r="O485" i="1" s="1"/>
  <c r="A487" i="1"/>
  <c r="P486" i="1"/>
  <c r="D486" i="1"/>
  <c r="E486" i="1" s="1"/>
  <c r="F486" i="1" s="1"/>
  <c r="G487" i="1" s="1"/>
  <c r="U487" i="1" l="1"/>
  <c r="R486" i="1"/>
  <c r="T487" i="1"/>
  <c r="K487" i="1"/>
  <c r="L487" i="1" s="1"/>
  <c r="M487" i="1" s="1"/>
  <c r="N487" i="1" s="1"/>
  <c r="A488" i="1"/>
  <c r="D487" i="1"/>
  <c r="E487" i="1" s="1"/>
  <c r="F487" i="1" s="1"/>
  <c r="G488" i="1" s="1"/>
  <c r="P487" i="1"/>
  <c r="C475" i="1"/>
  <c r="Q474" i="1"/>
  <c r="B474" i="1" s="1"/>
  <c r="O486" i="1"/>
  <c r="H487" i="1"/>
  <c r="H488" i="1" l="1"/>
  <c r="I488" i="1" s="1"/>
  <c r="I487" i="1"/>
  <c r="O487" i="1" s="1"/>
  <c r="Q475" i="1"/>
  <c r="B475" i="1" s="1"/>
  <c r="C476" i="1"/>
  <c r="T488" i="1"/>
  <c r="R487" i="1"/>
  <c r="S487" i="1" s="1"/>
  <c r="K488" i="1"/>
  <c r="L488" i="1" s="1"/>
  <c r="M488" i="1" s="1"/>
  <c r="N488" i="1" s="1"/>
  <c r="U488" i="1"/>
  <c r="A489" i="1"/>
  <c r="D488" i="1"/>
  <c r="E488" i="1" s="1"/>
  <c r="F488" i="1" s="1"/>
  <c r="G489" i="1" s="1"/>
  <c r="P488" i="1"/>
  <c r="U489" i="1" l="1"/>
  <c r="T489" i="1"/>
  <c r="K489" i="1"/>
  <c r="L489" i="1" s="1"/>
  <c r="M489" i="1" s="1"/>
  <c r="N489" i="1" s="1"/>
  <c r="R488" i="1"/>
  <c r="S488" i="1" s="1"/>
  <c r="Q476" i="1"/>
  <c r="B476" i="1" s="1"/>
  <c r="C477" i="1"/>
  <c r="A490" i="1"/>
  <c r="P489" i="1"/>
  <c r="D489" i="1"/>
  <c r="E489" i="1" s="1"/>
  <c r="F489" i="1" s="1"/>
  <c r="G490" i="1" s="1"/>
  <c r="O488" i="1"/>
  <c r="H489" i="1"/>
  <c r="H490" i="1" l="1"/>
  <c r="I490" i="1" s="1"/>
  <c r="C478" i="1"/>
  <c r="Q477" i="1"/>
  <c r="B477" i="1" s="1"/>
  <c r="I489" i="1"/>
  <c r="O489" i="1" s="1"/>
  <c r="R489" i="1"/>
  <c r="S489" i="1" s="1"/>
  <c r="T490" i="1"/>
  <c r="K490" i="1"/>
  <c r="L490" i="1" s="1"/>
  <c r="M490" i="1" s="1"/>
  <c r="N490" i="1" s="1"/>
  <c r="U490" i="1"/>
  <c r="D490" i="1"/>
  <c r="E490" i="1" s="1"/>
  <c r="F490" i="1" s="1"/>
  <c r="G491" i="1" s="1"/>
  <c r="P490" i="1"/>
  <c r="A491" i="1"/>
  <c r="O490" i="1" l="1"/>
  <c r="Q478" i="1"/>
  <c r="B478" i="1" s="1"/>
  <c r="C479" i="1"/>
  <c r="D491" i="1"/>
  <c r="E491" i="1" s="1"/>
  <c r="F491" i="1" s="1"/>
  <c r="G492" i="1" s="1"/>
  <c r="A492" i="1"/>
  <c r="P491" i="1"/>
  <c r="U491" i="1"/>
  <c r="T491" i="1"/>
  <c r="K491" i="1"/>
  <c r="L491" i="1" s="1"/>
  <c r="M491" i="1" s="1"/>
  <c r="N491" i="1" s="1"/>
  <c r="R490" i="1"/>
  <c r="S490" i="1" s="1"/>
  <c r="H491" i="1"/>
  <c r="H492" i="1" l="1"/>
  <c r="I492" i="1" s="1"/>
  <c r="A493" i="1"/>
  <c r="D492" i="1"/>
  <c r="E492" i="1" s="1"/>
  <c r="F492" i="1" s="1"/>
  <c r="G493" i="1" s="1"/>
  <c r="P492" i="1"/>
  <c r="C480" i="1"/>
  <c r="Q479" i="1"/>
  <c r="B479" i="1" s="1"/>
  <c r="R491" i="1"/>
  <c r="S491" i="1" s="1"/>
  <c r="U492" i="1"/>
  <c r="T492" i="1"/>
  <c r="K492" i="1"/>
  <c r="L492" i="1" s="1"/>
  <c r="M492" i="1" s="1"/>
  <c r="N492" i="1" s="1"/>
  <c r="I491" i="1"/>
  <c r="O491" i="1" s="1"/>
  <c r="O492" i="1" l="1"/>
  <c r="R492" i="1"/>
  <c r="S492" i="1" s="1"/>
  <c r="U493" i="1"/>
  <c r="T493" i="1"/>
  <c r="K493" i="1"/>
  <c r="L493" i="1" s="1"/>
  <c r="M493" i="1" s="1"/>
  <c r="N493" i="1" s="1"/>
  <c r="A494" i="1"/>
  <c r="D493" i="1"/>
  <c r="E493" i="1" s="1"/>
  <c r="F493" i="1" s="1"/>
  <c r="G494" i="1" s="1"/>
  <c r="P493" i="1"/>
  <c r="H493" i="1"/>
  <c r="Q480" i="1"/>
  <c r="B480" i="1" s="1"/>
  <c r="C481" i="1"/>
  <c r="H494" i="1" l="1"/>
  <c r="I494" i="1" s="1"/>
  <c r="I493" i="1"/>
  <c r="O493" i="1" s="1"/>
  <c r="A495" i="1"/>
  <c r="D494" i="1"/>
  <c r="E494" i="1" s="1"/>
  <c r="F494" i="1" s="1"/>
  <c r="G495" i="1" s="1"/>
  <c r="P494" i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O494" i="1" l="1"/>
  <c r="Q482" i="1"/>
  <c r="B482" i="1" s="1"/>
  <c r="C483" i="1"/>
  <c r="R494" i="1"/>
  <c r="S494" i="1" s="1"/>
  <c r="U495" i="1"/>
  <c r="T495" i="1"/>
  <c r="K495" i="1"/>
  <c r="L495" i="1" s="1"/>
  <c r="M495" i="1" s="1"/>
  <c r="N495" i="1" s="1"/>
  <c r="P495" i="1"/>
  <c r="D495" i="1"/>
  <c r="E495" i="1" s="1"/>
  <c r="F495" i="1" s="1"/>
  <c r="G496" i="1" s="1"/>
  <c r="A496" i="1"/>
  <c r="H495" i="1"/>
  <c r="H496" i="1" l="1"/>
  <c r="I496" i="1" s="1"/>
  <c r="D496" i="1"/>
  <c r="E496" i="1" s="1"/>
  <c r="F496" i="1" s="1"/>
  <c r="G497" i="1" s="1"/>
  <c r="P496" i="1"/>
  <c r="A497" i="1"/>
  <c r="R495" i="1"/>
  <c r="S495" i="1" s="1"/>
  <c r="T496" i="1"/>
  <c r="K496" i="1"/>
  <c r="L496" i="1" s="1"/>
  <c r="M496" i="1" s="1"/>
  <c r="N496" i="1" s="1"/>
  <c r="U496" i="1"/>
  <c r="C484" i="1"/>
  <c r="Q483" i="1"/>
  <c r="I495" i="1"/>
  <c r="O495" i="1" s="1"/>
  <c r="B483" i="1" l="1"/>
  <c r="O496" i="1"/>
  <c r="Q484" i="1"/>
  <c r="B484" i="1" s="1"/>
  <c r="C485" i="1"/>
  <c r="A498" i="1"/>
  <c r="D497" i="1"/>
  <c r="E497" i="1" s="1"/>
  <c r="F497" i="1" s="1"/>
  <c r="G498" i="1" s="1"/>
  <c r="P497" i="1"/>
  <c r="T497" i="1"/>
  <c r="K497" i="1"/>
  <c r="L497" i="1" s="1"/>
  <c r="M497" i="1" s="1"/>
  <c r="N497" i="1" s="1"/>
  <c r="R496" i="1"/>
  <c r="S496" i="1" s="1"/>
  <c r="U497" i="1"/>
  <c r="H497" i="1"/>
  <c r="U498" i="1" l="1"/>
  <c r="T498" i="1"/>
  <c r="K498" i="1"/>
  <c r="L498" i="1" s="1"/>
  <c r="M498" i="1" s="1"/>
  <c r="N498" i="1" s="1"/>
  <c r="R497" i="1"/>
  <c r="S497" i="1" s="1"/>
  <c r="H498" i="1"/>
  <c r="I498" i="1" s="1"/>
  <c r="I497" i="1"/>
  <c r="O497" i="1" s="1"/>
  <c r="A499" i="1"/>
  <c r="D498" i="1"/>
  <c r="E498" i="1" s="1"/>
  <c r="F498" i="1" s="1"/>
  <c r="G499" i="1" s="1"/>
  <c r="P498" i="1"/>
  <c r="Q485" i="1"/>
  <c r="C486" i="1"/>
  <c r="S486" i="1" l="1"/>
  <c r="B485" i="1"/>
  <c r="H499" i="1"/>
  <c r="I499" i="1" s="1"/>
  <c r="Q486" i="1"/>
  <c r="O498" i="1"/>
  <c r="U499" i="1"/>
  <c r="R498" i="1"/>
  <c r="S498" i="1" s="1"/>
  <c r="T499" i="1"/>
  <c r="K499" i="1"/>
  <c r="L499" i="1" s="1"/>
  <c r="M499" i="1" s="1"/>
  <c r="N499" i="1" s="1"/>
  <c r="D499" i="1"/>
  <c r="E499" i="1" s="1"/>
  <c r="F499" i="1" s="1"/>
  <c r="G500" i="1" s="1"/>
  <c r="A500" i="1"/>
  <c r="P499" i="1"/>
  <c r="C487" i="1" l="1"/>
  <c r="Q487" i="1" s="1"/>
  <c r="B486" i="1"/>
  <c r="O499" i="1"/>
  <c r="T500" i="1"/>
  <c r="K500" i="1"/>
  <c r="L500" i="1" s="1"/>
  <c r="M500" i="1" s="1"/>
  <c r="N500" i="1" s="1"/>
  <c r="R499" i="1"/>
  <c r="S499" i="1" s="1"/>
  <c r="U500" i="1"/>
  <c r="A501" i="1"/>
  <c r="P500" i="1"/>
  <c r="D500" i="1"/>
  <c r="E500" i="1" s="1"/>
  <c r="F500" i="1" s="1"/>
  <c r="G501" i="1" s="1"/>
  <c r="H500" i="1"/>
  <c r="I500" i="1" s="1"/>
  <c r="C488" i="1" l="1"/>
  <c r="Q488" i="1" s="1"/>
  <c r="B488" i="1" s="1"/>
  <c r="B487" i="1"/>
  <c r="H501" i="1"/>
  <c r="I501" i="1" s="1"/>
  <c r="D501" i="1"/>
  <c r="E501" i="1" s="1"/>
  <c r="F501" i="1" s="1"/>
  <c r="G502" i="1" s="1"/>
  <c r="A502" i="1"/>
  <c r="P501" i="1"/>
  <c r="K501" i="1"/>
  <c r="L501" i="1" s="1"/>
  <c r="M501" i="1" s="1"/>
  <c r="N501" i="1" s="1"/>
  <c r="R500" i="1"/>
  <c r="S500" i="1" s="1"/>
  <c r="U501" i="1"/>
  <c r="T501" i="1"/>
  <c r="O500" i="1"/>
  <c r="C489" i="1" l="1"/>
  <c r="Q489" i="1" s="1"/>
  <c r="H502" i="1"/>
  <c r="I502" i="1" s="1"/>
  <c r="O501" i="1"/>
  <c r="U502" i="1"/>
  <c r="R501" i="1"/>
  <c r="S501" i="1" s="1"/>
  <c r="K502" i="1"/>
  <c r="L502" i="1" s="1"/>
  <c r="M502" i="1" s="1"/>
  <c r="N502" i="1" s="1"/>
  <c r="T502" i="1"/>
  <c r="P502" i="1"/>
  <c r="A503" i="1"/>
  <c r="D502" i="1"/>
  <c r="E502" i="1" s="1"/>
  <c r="F502" i="1" s="1"/>
  <c r="G503" i="1" s="1"/>
  <c r="C490" i="1" l="1"/>
  <c r="C491" i="1" s="1"/>
  <c r="B489" i="1"/>
  <c r="O502" i="1"/>
  <c r="K503" i="1"/>
  <c r="L503" i="1" s="1"/>
  <c r="M503" i="1" s="1"/>
  <c r="N503" i="1" s="1"/>
  <c r="T503" i="1"/>
  <c r="U503" i="1"/>
  <c r="R502" i="1"/>
  <c r="S502" i="1" s="1"/>
  <c r="H503" i="1"/>
  <c r="P503" i="1"/>
  <c r="D503" i="1"/>
  <c r="E503" i="1" s="1"/>
  <c r="F503" i="1" s="1"/>
  <c r="G504" i="1" s="1"/>
  <c r="A504" i="1"/>
  <c r="Q490" i="1" l="1"/>
  <c r="B490" i="1" s="1"/>
  <c r="H504" i="1"/>
  <c r="I504" i="1" s="1"/>
  <c r="D504" i="1"/>
  <c r="E504" i="1" s="1"/>
  <c r="F504" i="1" s="1"/>
  <c r="G505" i="1" s="1"/>
  <c r="A505" i="1"/>
  <c r="P504" i="1"/>
  <c r="I503" i="1"/>
  <c r="O503" i="1" s="1"/>
  <c r="Q491" i="1"/>
  <c r="C492" i="1"/>
  <c r="T504" i="1"/>
  <c r="K504" i="1"/>
  <c r="L504" i="1" s="1"/>
  <c r="M504" i="1" s="1"/>
  <c r="N504" i="1" s="1"/>
  <c r="U504" i="1"/>
  <c r="R503" i="1"/>
  <c r="S503" i="1" s="1"/>
  <c r="B491" i="1" l="1"/>
  <c r="H505" i="1"/>
  <c r="I505" i="1" s="1"/>
  <c r="O504" i="1"/>
  <c r="Q492" i="1"/>
  <c r="B492" i="1" s="1"/>
  <c r="C493" i="1"/>
  <c r="T505" i="1"/>
  <c r="K505" i="1"/>
  <c r="L505" i="1" s="1"/>
  <c r="M505" i="1" s="1"/>
  <c r="N505" i="1" s="1"/>
  <c r="R504" i="1"/>
  <c r="S504" i="1" s="1"/>
  <c r="U505" i="1"/>
  <c r="A506" i="1"/>
  <c r="P505" i="1"/>
  <c r="D505" i="1"/>
  <c r="E505" i="1" s="1"/>
  <c r="F505" i="1" s="1"/>
  <c r="G506" i="1" s="1"/>
  <c r="H506" i="1" l="1"/>
  <c r="I506" i="1" s="1"/>
  <c r="O505" i="1"/>
  <c r="U506" i="1"/>
  <c r="T506" i="1"/>
  <c r="K506" i="1"/>
  <c r="L506" i="1" s="1"/>
  <c r="M506" i="1" s="1"/>
  <c r="N506" i="1" s="1"/>
  <c r="R505" i="1"/>
  <c r="S505" i="1" s="1"/>
  <c r="P506" i="1"/>
  <c r="D506" i="1"/>
  <c r="E506" i="1" s="1"/>
  <c r="F506" i="1" s="1"/>
  <c r="G507" i="1" s="1"/>
  <c r="A507" i="1"/>
  <c r="Q493" i="1"/>
  <c r="C494" i="1"/>
  <c r="B493" i="1" l="1"/>
  <c r="H507" i="1"/>
  <c r="I507" i="1" s="1"/>
  <c r="O506" i="1"/>
  <c r="Q494" i="1"/>
  <c r="B494" i="1" s="1"/>
  <c r="C495" i="1"/>
  <c r="A508" i="1"/>
  <c r="P507" i="1"/>
  <c r="D507" i="1"/>
  <c r="E507" i="1" s="1"/>
  <c r="F507" i="1" s="1"/>
  <c r="G508" i="1" s="1"/>
  <c r="U507" i="1"/>
  <c r="R506" i="1"/>
  <c r="S506" i="1" s="1"/>
  <c r="T507" i="1"/>
  <c r="K507" i="1"/>
  <c r="L507" i="1" s="1"/>
  <c r="M507" i="1" s="1"/>
  <c r="N507" i="1" s="1"/>
  <c r="H508" i="1" l="1"/>
  <c r="I508" i="1" s="1"/>
  <c r="C496" i="1"/>
  <c r="Q495" i="1"/>
  <c r="O507" i="1"/>
  <c r="T508" i="1"/>
  <c r="U508" i="1"/>
  <c r="K508" i="1"/>
  <c r="L508" i="1" s="1"/>
  <c r="M508" i="1" s="1"/>
  <c r="N508" i="1" s="1"/>
  <c r="R507" i="1"/>
  <c r="S507" i="1" s="1"/>
  <c r="A509" i="1"/>
  <c r="P508" i="1"/>
  <c r="D508" i="1"/>
  <c r="E508" i="1" s="1"/>
  <c r="F508" i="1" s="1"/>
  <c r="G509" i="1" s="1"/>
  <c r="B495" i="1" l="1"/>
  <c r="O508" i="1"/>
  <c r="K509" i="1"/>
  <c r="L509" i="1" s="1"/>
  <c r="M509" i="1" s="1"/>
  <c r="N509" i="1" s="1"/>
  <c r="U509" i="1"/>
  <c r="T509" i="1"/>
  <c r="R508" i="1"/>
  <c r="S508" i="1" s="1"/>
  <c r="A510" i="1"/>
  <c r="P509" i="1"/>
  <c r="D509" i="1"/>
  <c r="E509" i="1" s="1"/>
  <c r="F509" i="1" s="1"/>
  <c r="G510" i="1" s="1"/>
  <c r="C497" i="1"/>
  <c r="Q496" i="1"/>
  <c r="B496" i="1" s="1"/>
  <c r="H509" i="1"/>
  <c r="I509" i="1" s="1"/>
  <c r="O509" i="1" l="1"/>
  <c r="U510" i="1"/>
  <c r="R509" i="1"/>
  <c r="S509" i="1" s="1"/>
  <c r="K510" i="1"/>
  <c r="L510" i="1" s="1"/>
  <c r="M510" i="1" s="1"/>
  <c r="N510" i="1" s="1"/>
  <c r="T510" i="1"/>
  <c r="H510" i="1"/>
  <c r="P510" i="1"/>
  <c r="D510" i="1"/>
  <c r="E510" i="1" s="1"/>
  <c r="F510" i="1" s="1"/>
  <c r="G511" i="1" s="1"/>
  <c r="A511" i="1"/>
  <c r="Q497" i="1"/>
  <c r="C498" i="1"/>
  <c r="B497" i="1" l="1"/>
  <c r="H511" i="1"/>
  <c r="I511" i="1" s="1"/>
  <c r="C499" i="1"/>
  <c r="Q498" i="1"/>
  <c r="B498" i="1" s="1"/>
  <c r="A512" i="1"/>
  <c r="P511" i="1"/>
  <c r="D511" i="1"/>
  <c r="E511" i="1" s="1"/>
  <c r="F511" i="1" s="1"/>
  <c r="G512" i="1" s="1"/>
  <c r="K511" i="1"/>
  <c r="L511" i="1" s="1"/>
  <c r="M511" i="1" s="1"/>
  <c r="N511" i="1" s="1"/>
  <c r="U511" i="1"/>
  <c r="T511" i="1"/>
  <c r="R510" i="1"/>
  <c r="S510" i="1" s="1"/>
  <c r="I510" i="1"/>
  <c r="O510" i="1" s="1"/>
  <c r="H512" i="1" l="1"/>
  <c r="I512" i="1" s="1"/>
  <c r="U512" i="1"/>
  <c r="T512" i="1"/>
  <c r="K512" i="1"/>
  <c r="L512" i="1" s="1"/>
  <c r="M512" i="1" s="1"/>
  <c r="N512" i="1" s="1"/>
  <c r="R511" i="1"/>
  <c r="S511" i="1" s="1"/>
  <c r="P512" i="1"/>
  <c r="A513" i="1"/>
  <c r="D512" i="1"/>
  <c r="E512" i="1" s="1"/>
  <c r="F512" i="1" s="1"/>
  <c r="G513" i="1" s="1"/>
  <c r="O511" i="1"/>
  <c r="Q499" i="1"/>
  <c r="C500" i="1"/>
  <c r="B499" i="1" l="1"/>
  <c r="O512" i="1"/>
  <c r="H513" i="1"/>
  <c r="I513" i="1" s="1"/>
  <c r="C501" i="1"/>
  <c r="Q500" i="1"/>
  <c r="B500" i="1" s="1"/>
  <c r="A514" i="1"/>
  <c r="P513" i="1"/>
  <c r="D513" i="1"/>
  <c r="E513" i="1" s="1"/>
  <c r="F513" i="1" s="1"/>
  <c r="G514" i="1" s="1"/>
  <c r="T513" i="1"/>
  <c r="K513" i="1"/>
  <c r="L513" i="1" s="1"/>
  <c r="M513" i="1" s="1"/>
  <c r="N513" i="1" s="1"/>
  <c r="R512" i="1"/>
  <c r="S512" i="1" s="1"/>
  <c r="U513" i="1"/>
  <c r="D514" i="1" l="1"/>
  <c r="E514" i="1" s="1"/>
  <c r="F514" i="1" s="1"/>
  <c r="P514" i="1"/>
  <c r="R514" i="1" s="1"/>
  <c r="O513" i="1"/>
  <c r="Q501" i="1"/>
  <c r="C502" i="1"/>
  <c r="U514" i="1"/>
  <c r="T514" i="1"/>
  <c r="K514" i="1"/>
  <c r="L514" i="1" s="1"/>
  <c r="M514" i="1" s="1"/>
  <c r="N514" i="1" s="1"/>
  <c r="R513" i="1"/>
  <c r="S513" i="1" s="1"/>
  <c r="H514" i="1"/>
  <c r="I514" i="1" s="1"/>
  <c r="B501" i="1" l="1"/>
  <c r="O514" i="1"/>
  <c r="Q502" i="1"/>
  <c r="B502" i="1" s="1"/>
  <c r="C503" i="1"/>
  <c r="Q503" i="1" l="1"/>
  <c r="C504" i="1"/>
  <c r="B503" i="1" l="1"/>
  <c r="Q504" i="1"/>
  <c r="B504" i="1" s="1"/>
  <c r="C505" i="1"/>
  <c r="Q505" i="1" l="1"/>
  <c r="C506" i="1"/>
  <c r="B505" i="1" l="1"/>
  <c r="Q506" i="1"/>
  <c r="B506" i="1" s="1"/>
  <c r="C507" i="1"/>
  <c r="C508" i="1" l="1"/>
  <c r="Q507" i="1"/>
  <c r="B507" i="1" l="1"/>
  <c r="C509" i="1"/>
  <c r="Q508" i="1"/>
  <c r="B508" i="1" s="1"/>
  <c r="C510" i="1" l="1"/>
  <c r="Q509" i="1"/>
  <c r="B509" i="1" l="1"/>
  <c r="Q510" i="1"/>
  <c r="B510" i="1" s="1"/>
  <c r="C511" i="1"/>
  <c r="C512" i="1" l="1"/>
  <c r="Q511" i="1"/>
  <c r="B511" i="1" l="1"/>
  <c r="Q512" i="1"/>
  <c r="B512" i="1" s="1"/>
  <c r="C513" i="1"/>
  <c r="Q513" i="1" l="1"/>
  <c r="C514" i="1"/>
  <c r="B513" i="1" l="1"/>
  <c r="S514" i="1"/>
  <c r="Q514" i="1"/>
  <c r="B514" i="1" s="1"/>
</calcChain>
</file>

<file path=xl/sharedStrings.xml><?xml version="1.0" encoding="utf-8"?>
<sst xmlns="http://schemas.openxmlformats.org/spreadsheetml/2006/main" count="105" uniqueCount="68">
  <si>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</si>
  <si>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</si>
  <si>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</si>
  <si>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</si>
  <si>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</si>
  <si>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</si>
  <si>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</si>
  <si>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</si>
  <si>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</si>
  <si>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</si>
  <si>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</si>
  <si>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</si>
  <si>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</si>
  <si>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</si>
  <si>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</si>
  <si>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</si>
  <si>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</si>
  <si>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</si>
  <si>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</si>
  <si>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</si>
  <si>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</si>
  <si>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</si>
  <si>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</si>
  <si>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</si>
  <si>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</si>
  <si>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</si>
  <si>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</si>
  <si>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</si>
  <si>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</si>
  <si>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</si>
  <si>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</si>
  <si>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</si>
  <si>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</si>
  <si>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</si>
  <si>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</si>
  <si>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</si>
  <si>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</si>
  <si>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</si>
  <si>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</si>
  <si>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</si>
  <si>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</si>
  <si>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</si>
  <si>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</si>
  <si>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</si>
  <si>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</si>
  <si>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</si>
  <si>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</si>
  <si>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</si>
  <si>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</si>
  <si>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</si>
  <si>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</si>
  <si>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</si>
  <si>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</si>
  <si>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</si>
  <si>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</si>
  <si>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</si>
  <si>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</si>
  <si>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</si>
  <si>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</si>
  <si>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</si>
  <si>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</si>
  <si>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EAO</t>
  </si>
  <si>
    <t>ELIANO ANTUNES DE OLIVEIRA</t>
  </si>
  <si>
    <t>DI+</t>
  </si>
  <si>
    <t>10/2021</t>
  </si>
  <si>
    <t>21I00774291</t>
  </si>
  <si>
    <t>J=</t>
  </si>
  <si>
    <t>1º 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</si>
</sst>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0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 vertical="center"/>
    </xf>
    <xf numFmtId="166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/>
    </xf>
    <xf numFmtId="14" fontId="18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0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0" fontId="20" fillId="3" borderId="0" xfId="0" applyNumberFormat="1" applyFont="1" applyFill="1" applyAlignment="1">
      <alignment horizontal="left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Continuous"/>
    </xf>
    <xf numFmtId="4" fontId="11" fillId="3" borderId="0" xfId="0" applyNumberFormat="1" applyFont="1" applyFill="1" applyAlignment="1">
      <alignment horizontal="left"/>
    </xf>
    <xf numFmtId="10" fontId="11" fillId="3" borderId="0" xfId="0" applyNumberFormat="1" applyFont="1" applyFill="1" applyAlignment="1">
      <alignment horizontal="left"/>
    </xf>
    <xf numFmtId="14" fontId="20" fillId="7" borderId="0" xfId="0" applyNumberFormat="1" applyFont="1" applyFill="1" applyAlignment="1">
      <alignment horizontal="center" vertical="center"/>
    </xf>
    <xf numFmtId="14" fontId="20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/>
    </xf>
    <xf numFmtId="0" fontId="20" fillId="7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7" fontId="21" fillId="3" borderId="0" xfId="0" applyNumberFormat="1" applyFont="1" applyFill="1" applyAlignment="1">
      <alignment horizontal="centerContinuous"/>
    </xf>
    <xf numFmtId="168" fontId="21" fillId="3" borderId="0" xfId="0" applyNumberFormat="1" applyFont="1" applyFill="1" applyAlignment="1">
      <alignment horizontal="centerContinuous"/>
    </xf>
    <xf numFmtId="10" fontId="21" fillId="3" borderId="0" xfId="0" applyNumberFormat="1" applyFont="1" applyFill="1" applyAlignment="1">
      <alignment horizontal="centerContinuous"/>
    </xf>
    <xf numFmtId="10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24" fillId="5" borderId="0" xfId="2" applyFont="1" applyAlignment="1">
      <alignment horizontal="center"/>
    </xf>
    <xf numFmtId="14" fontId="16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24.285156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45777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3" t="s">
        <v>0</v>
      </c>
      <c r="X1" s="41"/>
      <c r="Y1" s="36"/>
      <c r="Z1" s="36"/>
      <c r="AA1" s="36"/>
      <c r="AB1" s="173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61</v>
      </c>
      <c r="B2" s="163" t="s">
        <v>62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180" t="s">
        <v>67</v>
      </c>
      <c r="B4" s="165">
        <v>5000000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8" t="str">
        <f>IF(A4="Sim",VLOOKUP($B$1,$A$12:$U$4692,16),"")</f>
        <v/>
      </c>
      <c r="B5" s="165" t="s">
        <v>63</v>
      </c>
      <c r="C5" s="166">
        <v>4.4999999999999998E-2</v>
      </c>
      <c r="D5" s="164"/>
      <c r="E5" s="164"/>
      <c r="F5" s="174"/>
      <c r="G5" s="175"/>
      <c r="H5" s="175"/>
      <c r="I5" s="175"/>
      <c r="J5" s="176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9">
        <v>2</v>
      </c>
      <c r="C6" s="179">
        <f t="shared" ref="C6" si="0">(B6+1)</f>
        <v>3</v>
      </c>
      <c r="D6" s="179">
        <f t="shared" ref="D6" si="1">(C6+1)</f>
        <v>4</v>
      </c>
      <c r="E6" s="179">
        <f t="shared" ref="E6" si="2">(D6+1)</f>
        <v>5</v>
      </c>
      <c r="F6" s="179">
        <f t="shared" ref="F6" si="3">(E6+1)</f>
        <v>6</v>
      </c>
      <c r="G6" s="179">
        <f t="shared" ref="G6" si="4">(F6+1)</f>
        <v>7</v>
      </c>
      <c r="H6" s="179">
        <f t="shared" ref="H6" si="5">(G6+1)</f>
        <v>8</v>
      </c>
      <c r="I6" s="179">
        <f t="shared" ref="I6" si="6">(H6+1)</f>
        <v>9</v>
      </c>
      <c r="J6" s="179">
        <f t="shared" ref="J6" si="7">(I6+1)</f>
        <v>10</v>
      </c>
      <c r="K6" s="179">
        <f t="shared" ref="K6" si="8">(J6+1)</f>
        <v>11</v>
      </c>
      <c r="L6" s="179">
        <f t="shared" ref="L6" si="9">(K6+1)</f>
        <v>12</v>
      </c>
      <c r="M6" s="179">
        <f t="shared" ref="M6" si="10">(L6+1)</f>
        <v>13</v>
      </c>
      <c r="N6" s="179">
        <f t="shared" ref="N6" si="11">(M6+1)</f>
        <v>14</v>
      </c>
      <c r="O6" s="179">
        <f t="shared" ref="O6" si="12">(N6+1)</f>
        <v>15</v>
      </c>
      <c r="P6" s="179">
        <f t="shared" ref="P6" si="13">(O6+1)</f>
        <v>16</v>
      </c>
      <c r="Q6" s="179">
        <f t="shared" ref="Q6" si="14">(P6+1)</f>
        <v>17</v>
      </c>
      <c r="R6" s="179">
        <f t="shared" ref="R6" si="15">(Q6+1)</f>
        <v>18</v>
      </c>
      <c r="S6" s="179">
        <f t="shared" ref="S6" si="16">(R6+1)</f>
        <v>19</v>
      </c>
      <c r="T6" s="179">
        <f t="shared" ref="T6" si="17">(S6+1)</f>
        <v>20</v>
      </c>
      <c r="U6" s="179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44459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44462</v>
      </c>
      <c r="B9" s="172" t="s">
        <v>65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ELIANO ANTUNES DE OLIVEIRA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45189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69">
        <f>J12</f>
        <v>4.4999999999999998E-2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44460</v>
      </c>
      <c r="B12" s="118">
        <f ca="1">IF(A12&lt;=TODAY(),C12+Q12,IF(AND(A12&gt;TODAY(),A12&lt;=$B$1),IF(VLOOKUP(TODAY(),$A$10:$E$5000,4,FALSE)=0,"n.d",C12+Q12),"n.d"))</f>
        <v>5000000</v>
      </c>
      <c r="C12" s="119">
        <f>B4</f>
        <v>5000000</v>
      </c>
      <c r="D12" s="117">
        <f>WORKDAY($A12,-1,$W$160:$W$544)</f>
        <v>44459</v>
      </c>
      <c r="E12" s="120">
        <f ca="1">IF(D12&lt;$B$1,VLOOKUP(D12,[1]DI!$A$4:$B$15000,2,FALSE),0)</f>
        <v>5.1499999999999997E-2</v>
      </c>
      <c r="F12" s="121">
        <f t="shared" ref="F12:F13" ca="1" si="19">ROUND(((1+E12)^(1/252)),8)</f>
        <v>1.0001993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7">
        <f>C5</f>
        <v>4.4999999999999998E-2</v>
      </c>
      <c r="K12" s="178">
        <f>A9</f>
        <v>44462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44824</v>
      </c>
      <c r="V12" s="19"/>
      <c r="W12" s="123">
        <v>0</v>
      </c>
      <c r="X12" s="124">
        <f>A9</f>
        <v>44462</v>
      </c>
      <c r="Y12" s="125">
        <f>C12</f>
        <v>5000000</v>
      </c>
      <c r="Z12" s="126"/>
      <c r="AA12" s="127"/>
      <c r="AB12" s="126"/>
      <c r="AC12" s="128"/>
      <c r="AD12" s="127"/>
      <c r="AE12" s="123">
        <v>0</v>
      </c>
      <c r="AF12" s="129" t="s">
        <v>66</v>
      </c>
      <c r="AG12" s="124">
        <f t="shared" ref="AG12" si="25">X13</f>
        <v>44824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44461</v>
      </c>
      <c r="B13" s="118">
        <f ca="1">IF(A13&lt;=TODAY(),C13+Q13,IF(AND(A13&gt;TODAY(),A13&lt;=$B$1),IF(VLOOKUP(TODAY(),$A$10:$E$5000,4,FALSE)=0,"n.d",C13+Q13),"n.d"))</f>
        <v>5000996.5</v>
      </c>
      <c r="C13" s="119">
        <f t="shared" ref="C13:C76" si="26">(C12-S12)</f>
        <v>5000000</v>
      </c>
      <c r="D13" s="117">
        <f>WORKDAY($A13,-1,$W$160:$W$544)</f>
        <v>44460</v>
      </c>
      <c r="E13" s="120">
        <f ca="1">IF(D13&lt;$B$1,VLOOKUP(D13,[1]DI!$A$4:$B$15000,2,FALSE),0)</f>
        <v>5.1499999999999997E-2</v>
      </c>
      <c r="F13" s="121">
        <f t="shared" ca="1" si="19"/>
        <v>1.0001993</v>
      </c>
      <c r="G13" s="121">
        <f ca="1">(TRUNC(PRODUCT($F$12:$F12),16))</f>
        <v>1.0001993</v>
      </c>
      <c r="H13" s="121">
        <f t="shared" ref="H13" si="27">IF(P12&gt;0,G12,H12)</f>
        <v>1</v>
      </c>
      <c r="I13" s="121">
        <f t="shared" ca="1" si="20"/>
        <v>1.0001993</v>
      </c>
      <c r="J13" s="13">
        <f t="shared" ref="J13:J76" si="28">J12</f>
        <v>4.4999999999999998E-2</v>
      </c>
      <c r="K13" s="33">
        <f t="shared" ref="K13:K76" si="29">IF(P12&gt;0,VLOOKUP(P12,W$12:AG$150,2),K12)</f>
        <v>44462</v>
      </c>
      <c r="L13" s="2">
        <f t="shared" ref="L13:L76" si="30">IF(A13&gt;K13,IF(NETWORKDAYS(K13,A13,$W$160:$W$544)-1=0,1,NETWORKDAYS(K13,A13,$W$160:$W$544)-1),0)</f>
        <v>0</v>
      </c>
      <c r="M13" s="17">
        <f t="shared" ref="M13:M76" si="31">IF(AND(L13=1,L12=1),1,IF(L13&gt;0,IF(L13=L12,L13+1,L13),0))</f>
        <v>0</v>
      </c>
      <c r="N13" s="12">
        <f t="shared" ref="N13:N76" si="32">ROUND((J13+1)^(M13/252),9)</f>
        <v>1</v>
      </c>
      <c r="O13" s="12">
        <f t="shared" ref="O13:O76" ca="1" si="33">ROUND(I13*N13,9)</f>
        <v>1.0001993</v>
      </c>
      <c r="P13" s="17">
        <v>0</v>
      </c>
      <c r="Q13" s="14">
        <f t="shared" ca="1" si="23"/>
        <v>996.5</v>
      </c>
      <c r="R13" s="21">
        <f t="shared" si="24"/>
        <v>0</v>
      </c>
      <c r="S13" s="14">
        <f t="shared" ref="S13:S76" si="34">IF(R13&gt;0,TRUNC(R13*C13,8),0)</f>
        <v>0</v>
      </c>
      <c r="T13" s="4" t="str">
        <f t="shared" ref="T13:T76" si="35">IF(P12&gt;0,VLOOKUP(P12,W$12:AG$150,10),T12)</f>
        <v>J=</v>
      </c>
      <c r="U13" s="33">
        <f t="shared" ref="U13:U76" si="36">IF(P12&gt;0,VLOOKUP(P12,W$12:AG$150,11),U12)</f>
        <v>44824</v>
      </c>
      <c r="V13" s="4"/>
      <c r="W13" s="123">
        <f t="shared" ref="W13:W14" si="37">W12+1</f>
        <v>1</v>
      </c>
      <c r="X13" s="124">
        <f t="shared" ref="X13" si="38">AD161</f>
        <v>44824</v>
      </c>
      <c r="Y13" s="126">
        <f t="shared" ref="Y13" si="39">(Y12-AB13)</f>
        <v>5000000</v>
      </c>
      <c r="Z13" s="127">
        <f t="shared" ref="Z13" si="40">NETWORKDAYS(X12,X13,W$160:W$444)-1</f>
        <v>249</v>
      </c>
      <c r="AA13" s="130">
        <f>TRUNC((ROUND(((1+AA$11)^(Z13/252)),9)-1)*Y12,8)</f>
        <v>222262.76</v>
      </c>
      <c r="AB13" s="130">
        <f>TRUNC(Y12*AC13,8)</f>
        <v>0</v>
      </c>
      <c r="AC13" s="128">
        <v>0</v>
      </c>
      <c r="AD13" s="130">
        <f t="shared" ref="AD13" si="41">(AA13+AB13)</f>
        <v>222262.76</v>
      </c>
      <c r="AE13" s="123">
        <f t="shared" ref="AE13:AE14" si="42">AE12+1</f>
        <v>1</v>
      </c>
      <c r="AF13" s="129" t="s">
        <v>51</v>
      </c>
      <c r="AG13" s="124">
        <f t="shared" ref="AG13" si="43">X14</f>
        <v>45148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44462</v>
      </c>
      <c r="B14" s="112">
        <f t="shared" ref="B14:B77" ca="1" si="44">IF(A14&lt;=TODAY(),C14+Q14,IF(AND(A14&gt;TODAY(),A14&lt;=$B$1),IF(VLOOKUP(TODAY(),$A$10:$E$5000,4,FALSE)=0,"n.d",C14+Q14),"n.d"))</f>
        <v>5001993.2</v>
      </c>
      <c r="C14" s="7">
        <f t="shared" si="26"/>
        <v>5000000</v>
      </c>
      <c r="D14" s="85">
        <f>WORKDAY($A14,-1,$W$160:$W$544)</f>
        <v>44461</v>
      </c>
      <c r="E14" s="8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ca="1" si="20"/>
        <v>1.00039864</v>
      </c>
      <c r="J14" s="13">
        <f t="shared" si="28"/>
        <v>4.4999999999999998E-2</v>
      </c>
      <c r="K14" s="33">
        <f t="shared" si="29"/>
        <v>44462</v>
      </c>
      <c r="L14" s="2">
        <f t="shared" si="30"/>
        <v>0</v>
      </c>
      <c r="M14" s="17">
        <f t="shared" si="31"/>
        <v>0</v>
      </c>
      <c r="N14" s="12">
        <f t="shared" si="32"/>
        <v>1</v>
      </c>
      <c r="O14" s="12">
        <f t="shared" ca="1" si="33"/>
        <v>1.00039864</v>
      </c>
      <c r="P14" s="17">
        <v>0</v>
      </c>
      <c r="Q14" s="14">
        <f t="shared" ca="1" si="23"/>
        <v>1993.2</v>
      </c>
      <c r="R14" s="21">
        <f t="shared" si="24"/>
        <v>0</v>
      </c>
      <c r="S14" s="14">
        <f t="shared" si="34"/>
        <v>0</v>
      </c>
      <c r="T14" s="4" t="str">
        <f t="shared" si="35"/>
        <v>J=</v>
      </c>
      <c r="U14" s="33">
        <f t="shared" si="36"/>
        <v>44824</v>
      </c>
      <c r="V14" s="4"/>
      <c r="W14" s="123">
        <f t="shared" si="37"/>
        <v>2</v>
      </c>
      <c r="X14" s="124">
        <v>45148</v>
      </c>
      <c r="Y14" s="126">
        <f t="shared" ref="Y14" si="47">(Y13-AB14)</f>
        <v>0</v>
      </c>
      <c r="Z14" s="127">
        <f t="shared" ref="Z14" si="48">NETWORKDAYS(X13,X14,W$160:W$444)-1</f>
        <v>223</v>
      </c>
      <c r="AA14" s="130">
        <f>TRUNC((ROUND(((1+AA$11)^(Z14/252)),9)-1)*Y13,8)</f>
        <v>198600.02</v>
      </c>
      <c r="AB14" s="130">
        <f>TRUNC(Y13*AC14,8)</f>
        <v>5000000</v>
      </c>
      <c r="AC14" s="128">
        <v>1</v>
      </c>
      <c r="AD14" s="130">
        <f t="shared" ref="AD14" si="49">(AA14+AB14)</f>
        <v>5198600.0199999996</v>
      </c>
      <c r="AE14" s="123">
        <f t="shared" si="42"/>
        <v>2</v>
      </c>
      <c r="AF14" s="129"/>
      <c r="AG14" s="12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1">
        <f t="shared" ref="A15:A76" si="50">WORKDAY($A14,1,$W$166:$W$544)</f>
        <v>44463</v>
      </c>
      <c r="B15" s="112">
        <f t="shared" ca="1" si="44"/>
        <v>5003864.0449999999</v>
      </c>
      <c r="C15" s="7">
        <f t="shared" si="26"/>
        <v>5000000</v>
      </c>
      <c r="D15" s="85">
        <f t="shared" ref="D15:D78" si="51">WORKDAY($A15,-1,$W$160:$W$544)</f>
        <v>44462</v>
      </c>
      <c r="E15" s="83">
        <f ca="1">IF(D15&lt;$B$1,VLOOKUP(D15,[1]DI!$A$4:$B$15000,2,FALSE),0)</f>
        <v>6.1499999999999999E-2</v>
      </c>
      <c r="F15" s="14">
        <f t="shared" ca="1" si="45"/>
        <v>1.0002368699999999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20"/>
        <v>1.00059802</v>
      </c>
      <c r="J15" s="13">
        <f t="shared" si="28"/>
        <v>4.4999999999999998E-2</v>
      </c>
      <c r="K15" s="33">
        <f t="shared" si="29"/>
        <v>44462</v>
      </c>
      <c r="L15" s="2">
        <f t="shared" si="30"/>
        <v>1</v>
      </c>
      <c r="M15" s="17">
        <f t="shared" si="31"/>
        <v>1</v>
      </c>
      <c r="N15" s="12">
        <f t="shared" si="32"/>
        <v>1.000174685</v>
      </c>
      <c r="O15" s="12">
        <f t="shared" ca="1" si="33"/>
        <v>1.0007728090000001</v>
      </c>
      <c r="P15" s="17">
        <f t="shared" ref="P15:P78" si="52">IF(VLOOKUP(A15,X$12:AE$150,8)=VLOOKUP(A14,X$12:AE$150,8),0,VLOOKUP(A15,X$12:AE$150,8))</f>
        <v>0</v>
      </c>
      <c r="Q15" s="14">
        <f t="shared" ca="1" si="23"/>
        <v>3864.0450000000001</v>
      </c>
      <c r="R15" s="21">
        <f t="shared" si="24"/>
        <v>0</v>
      </c>
      <c r="S15" s="14">
        <f t="shared" si="34"/>
        <v>0</v>
      </c>
      <c r="T15" s="4" t="str">
        <f t="shared" si="35"/>
        <v>J=</v>
      </c>
      <c r="U15" s="33">
        <f t="shared" si="36"/>
        <v>44824</v>
      </c>
      <c r="V15" s="4"/>
      <c r="W15" s="123"/>
      <c r="X15" s="124"/>
      <c r="Y15" s="126"/>
      <c r="Z15" s="127"/>
      <c r="AA15" s="130"/>
      <c r="AB15" s="130"/>
      <c r="AC15" s="128"/>
      <c r="AD15" s="130"/>
      <c r="AE15" s="123"/>
      <c r="AF15" s="129"/>
      <c r="AG15" s="12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1">
        <f t="shared" si="50"/>
        <v>44466</v>
      </c>
      <c r="B16" s="112">
        <f t="shared" ca="1" si="44"/>
        <v>5005923.61499999</v>
      </c>
      <c r="C16" s="7">
        <f t="shared" si="26"/>
        <v>5000000</v>
      </c>
      <c r="D16" s="85">
        <f t="shared" si="51"/>
        <v>44463</v>
      </c>
      <c r="E16" s="83">
        <f ca="1">IF(D16&lt;$B$1,VLOOKUP(D16,[1]DI!$A$4:$B$15000,2,FALSE),0)</f>
        <v>6.1499999999999999E-2</v>
      </c>
      <c r="F16" s="14">
        <f t="shared" ca="1" si="45"/>
        <v>1.0002368699999999</v>
      </c>
      <c r="G16" s="14">
        <f ca="1">(TRUNC(PRODUCT($F$12:$F15),16))</f>
        <v>1.0008350308221901</v>
      </c>
      <c r="H16" s="14">
        <f t="shared" si="46"/>
        <v>1</v>
      </c>
      <c r="I16" s="14">
        <f t="shared" ca="1" si="20"/>
        <v>1.00083503</v>
      </c>
      <c r="J16" s="13">
        <f t="shared" si="28"/>
        <v>4.4999999999999998E-2</v>
      </c>
      <c r="K16" s="33">
        <f t="shared" si="29"/>
        <v>44462</v>
      </c>
      <c r="L16" s="2">
        <f t="shared" si="30"/>
        <v>2</v>
      </c>
      <c r="M16" s="17">
        <f t="shared" si="31"/>
        <v>2</v>
      </c>
      <c r="N16" s="12">
        <f t="shared" si="32"/>
        <v>1.000349401</v>
      </c>
      <c r="O16" s="12">
        <f t="shared" ca="1" si="33"/>
        <v>1.0011847229999999</v>
      </c>
      <c r="P16" s="17">
        <f t="shared" si="52"/>
        <v>0</v>
      </c>
      <c r="Q16" s="14">
        <f t="shared" ca="1" si="23"/>
        <v>5923.6149999899999</v>
      </c>
      <c r="R16" s="21">
        <f t="shared" si="24"/>
        <v>0</v>
      </c>
      <c r="S16" s="14">
        <f t="shared" si="34"/>
        <v>0</v>
      </c>
      <c r="T16" s="4" t="str">
        <f t="shared" si="35"/>
        <v>J=</v>
      </c>
      <c r="U16" s="33">
        <f t="shared" si="36"/>
        <v>44824</v>
      </c>
      <c r="V16" s="4"/>
      <c r="W16" s="123"/>
      <c r="X16" s="124"/>
      <c r="Y16" s="126"/>
      <c r="Z16" s="127"/>
      <c r="AA16" s="130"/>
      <c r="AB16" s="130"/>
      <c r="AC16" s="128"/>
      <c r="AD16" s="130"/>
      <c r="AE16" s="123"/>
      <c r="AF16" s="129"/>
      <c r="AG16" s="124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1">
        <f t="shared" si="50"/>
        <v>44467</v>
      </c>
      <c r="B17" s="112">
        <f t="shared" ca="1" si="44"/>
        <v>5007984.0499999896</v>
      </c>
      <c r="C17" s="7">
        <f t="shared" si="26"/>
        <v>5000000</v>
      </c>
      <c r="D17" s="85">
        <f t="shared" si="51"/>
        <v>44466</v>
      </c>
      <c r="E17" s="8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1.00107209861594</v>
      </c>
      <c r="H17" s="14">
        <f t="shared" si="46"/>
        <v>1</v>
      </c>
      <c r="I17" s="14">
        <f t="shared" ca="1" si="20"/>
        <v>1.0010721</v>
      </c>
      <c r="J17" s="13">
        <f t="shared" si="28"/>
        <v>4.4999999999999998E-2</v>
      </c>
      <c r="K17" s="33">
        <f t="shared" si="29"/>
        <v>44462</v>
      </c>
      <c r="L17" s="2">
        <f t="shared" si="30"/>
        <v>3</v>
      </c>
      <c r="M17" s="17">
        <f t="shared" si="31"/>
        <v>3</v>
      </c>
      <c r="N17" s="12">
        <f t="shared" si="32"/>
        <v>1.000524148</v>
      </c>
      <c r="O17" s="12">
        <f t="shared" ca="1" si="33"/>
        <v>1.0015968099999999</v>
      </c>
      <c r="P17" s="17">
        <f t="shared" si="52"/>
        <v>0</v>
      </c>
      <c r="Q17" s="14">
        <f t="shared" ca="1" si="23"/>
        <v>7984.0499999900003</v>
      </c>
      <c r="R17" s="21">
        <f t="shared" si="24"/>
        <v>0</v>
      </c>
      <c r="S17" s="14">
        <f t="shared" si="34"/>
        <v>0</v>
      </c>
      <c r="T17" s="4" t="str">
        <f t="shared" si="35"/>
        <v>J=</v>
      </c>
      <c r="U17" s="33">
        <f t="shared" si="36"/>
        <v>44824</v>
      </c>
      <c r="V17" s="4"/>
      <c r="W17" s="123"/>
      <c r="X17" s="124"/>
      <c r="Y17" s="126"/>
      <c r="Z17" s="127"/>
      <c r="AA17" s="130"/>
      <c r="AB17" s="130"/>
      <c r="AC17" s="128"/>
      <c r="AD17" s="130"/>
      <c r="AE17" s="123"/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1">
        <f t="shared" si="50"/>
        <v>44468</v>
      </c>
      <c r="B18" s="112">
        <f t="shared" ca="1" si="44"/>
        <v>5010045.3</v>
      </c>
      <c r="C18" s="7">
        <f t="shared" si="26"/>
        <v>5000000</v>
      </c>
      <c r="D18" s="85">
        <f t="shared" si="51"/>
        <v>44467</v>
      </c>
      <c r="E18" s="8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1.0013092225639399</v>
      </c>
      <c r="H18" s="14">
        <f t="shared" si="46"/>
        <v>1</v>
      </c>
      <c r="I18" s="14">
        <f t="shared" ca="1" si="20"/>
        <v>1.00130922</v>
      </c>
      <c r="J18" s="13">
        <f t="shared" si="28"/>
        <v>4.4999999999999998E-2</v>
      </c>
      <c r="K18" s="33">
        <f t="shared" si="29"/>
        <v>44462</v>
      </c>
      <c r="L18" s="2">
        <f t="shared" si="30"/>
        <v>4</v>
      </c>
      <c r="M18" s="17">
        <f t="shared" si="31"/>
        <v>4</v>
      </c>
      <c r="N18" s="12">
        <f t="shared" si="32"/>
        <v>1.000698925</v>
      </c>
      <c r="O18" s="12">
        <f t="shared" ca="1" si="33"/>
        <v>1.00200906</v>
      </c>
      <c r="P18" s="17">
        <f t="shared" si="52"/>
        <v>0</v>
      </c>
      <c r="Q18" s="14">
        <f t="shared" ca="1" si="23"/>
        <v>10045.299999999999</v>
      </c>
      <c r="R18" s="21">
        <f t="shared" si="24"/>
        <v>0</v>
      </c>
      <c r="S18" s="14">
        <f t="shared" si="34"/>
        <v>0</v>
      </c>
      <c r="T18" s="4" t="str">
        <f t="shared" si="35"/>
        <v>J=</v>
      </c>
      <c r="U18" s="33">
        <f t="shared" si="36"/>
        <v>44824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1">
        <f t="shared" si="50"/>
        <v>44469</v>
      </c>
      <c r="B19" s="112">
        <f t="shared" ca="1" si="44"/>
        <v>5012107.415</v>
      </c>
      <c r="C19" s="7">
        <f t="shared" si="26"/>
        <v>5000000</v>
      </c>
      <c r="D19" s="85">
        <f t="shared" si="51"/>
        <v>44468</v>
      </c>
      <c r="E19" s="8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1.00154640267949</v>
      </c>
      <c r="H19" s="14">
        <f t="shared" si="46"/>
        <v>1</v>
      </c>
      <c r="I19" s="14">
        <f t="shared" ca="1" si="20"/>
        <v>1.0015464000000001</v>
      </c>
      <c r="J19" s="13">
        <f t="shared" si="28"/>
        <v>4.4999999999999998E-2</v>
      </c>
      <c r="K19" s="33">
        <f t="shared" si="29"/>
        <v>44462</v>
      </c>
      <c r="L19" s="2">
        <f t="shared" si="30"/>
        <v>5</v>
      </c>
      <c r="M19" s="17">
        <f t="shared" si="31"/>
        <v>5</v>
      </c>
      <c r="N19" s="12">
        <f t="shared" si="32"/>
        <v>1.0008737320000001</v>
      </c>
      <c r="O19" s="12">
        <f t="shared" ca="1" si="33"/>
        <v>1.002421483</v>
      </c>
      <c r="P19" s="17">
        <f t="shared" si="52"/>
        <v>0</v>
      </c>
      <c r="Q19" s="14">
        <f t="shared" ca="1" si="23"/>
        <v>12107.415000000001</v>
      </c>
      <c r="R19" s="21">
        <f t="shared" si="24"/>
        <v>0</v>
      </c>
      <c r="S19" s="14">
        <f t="shared" si="34"/>
        <v>0</v>
      </c>
      <c r="T19" s="4" t="str">
        <f t="shared" si="35"/>
        <v>J=</v>
      </c>
      <c r="U19" s="33">
        <f t="shared" si="36"/>
        <v>44824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1">
        <f t="shared" si="50"/>
        <v>44470</v>
      </c>
      <c r="B20" s="112">
        <f t="shared" ca="1" si="44"/>
        <v>5014170.3999999901</v>
      </c>
      <c r="C20" s="7">
        <f t="shared" si="26"/>
        <v>5000000</v>
      </c>
      <c r="D20" s="85">
        <f t="shared" si="51"/>
        <v>44469</v>
      </c>
      <c r="E20" s="8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1.0017836389758901</v>
      </c>
      <c r="H20" s="14">
        <f t="shared" si="46"/>
        <v>1</v>
      </c>
      <c r="I20" s="14">
        <f t="shared" ca="1" si="20"/>
        <v>1.00178364</v>
      </c>
      <c r="J20" s="13">
        <f t="shared" si="28"/>
        <v>4.4999999999999998E-2</v>
      </c>
      <c r="K20" s="33">
        <f t="shared" si="29"/>
        <v>44462</v>
      </c>
      <c r="L20" s="2">
        <f t="shared" si="30"/>
        <v>6</v>
      </c>
      <c r="M20" s="17">
        <f t="shared" si="31"/>
        <v>6</v>
      </c>
      <c r="N20" s="12">
        <f t="shared" si="32"/>
        <v>1.00104857</v>
      </c>
      <c r="O20" s="12">
        <f t="shared" ca="1" si="33"/>
        <v>1.00283408</v>
      </c>
      <c r="P20" s="17">
        <f t="shared" si="52"/>
        <v>0</v>
      </c>
      <c r="Q20" s="14">
        <f t="shared" ca="1" si="23"/>
        <v>14170.399999990001</v>
      </c>
      <c r="R20" s="21">
        <f t="shared" si="24"/>
        <v>0</v>
      </c>
      <c r="S20" s="14">
        <f t="shared" si="34"/>
        <v>0</v>
      </c>
      <c r="T20" s="4" t="str">
        <f t="shared" si="35"/>
        <v>J=</v>
      </c>
      <c r="U20" s="33">
        <f t="shared" si="36"/>
        <v>44824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1">
        <f t="shared" si="50"/>
        <v>44473</v>
      </c>
      <c r="B21" s="112">
        <f t="shared" ca="1" si="44"/>
        <v>5016234.2049999898</v>
      </c>
      <c r="C21" s="7">
        <f t="shared" si="26"/>
        <v>5000000</v>
      </c>
      <c r="D21" s="85">
        <f t="shared" si="51"/>
        <v>44470</v>
      </c>
      <c r="E21" s="8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1.0020209314664501</v>
      </c>
      <c r="H21" s="14">
        <f t="shared" si="46"/>
        <v>1</v>
      </c>
      <c r="I21" s="14">
        <f t="shared" ca="1" si="20"/>
        <v>1.00202093</v>
      </c>
      <c r="J21" s="13">
        <f t="shared" si="28"/>
        <v>4.4999999999999998E-2</v>
      </c>
      <c r="K21" s="33">
        <f t="shared" si="29"/>
        <v>44462</v>
      </c>
      <c r="L21" s="2">
        <f t="shared" si="30"/>
        <v>7</v>
      </c>
      <c r="M21" s="17">
        <f t="shared" si="31"/>
        <v>7</v>
      </c>
      <c r="N21" s="12">
        <f t="shared" si="32"/>
        <v>1.0012234390000001</v>
      </c>
      <c r="O21" s="12">
        <f t="shared" ca="1" si="33"/>
        <v>1.0032468409999999</v>
      </c>
      <c r="P21" s="17">
        <f t="shared" si="52"/>
        <v>0</v>
      </c>
      <c r="Q21" s="14">
        <f t="shared" ca="1" si="23"/>
        <v>16234.204999989999</v>
      </c>
      <c r="R21" s="21">
        <f t="shared" si="24"/>
        <v>0</v>
      </c>
      <c r="S21" s="14">
        <f t="shared" si="34"/>
        <v>0</v>
      </c>
      <c r="T21" s="4" t="str">
        <f t="shared" si="35"/>
        <v>J=</v>
      </c>
      <c r="U21" s="33">
        <f t="shared" si="36"/>
        <v>44824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1">
        <f t="shared" si="50"/>
        <v>44474</v>
      </c>
      <c r="B22" s="112">
        <f t="shared" ca="1" si="44"/>
        <v>5018298.8799999896</v>
      </c>
      <c r="C22" s="7">
        <f t="shared" si="26"/>
        <v>5000000</v>
      </c>
      <c r="D22" s="85">
        <f t="shared" si="51"/>
        <v>44473</v>
      </c>
      <c r="E22" s="8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1.0022582801644899</v>
      </c>
      <c r="H22" s="14">
        <f t="shared" si="46"/>
        <v>1</v>
      </c>
      <c r="I22" s="14">
        <f t="shared" ca="1" si="20"/>
        <v>1.0022582799999999</v>
      </c>
      <c r="J22" s="13">
        <f t="shared" si="28"/>
        <v>4.4999999999999998E-2</v>
      </c>
      <c r="K22" s="33">
        <f t="shared" si="29"/>
        <v>44462</v>
      </c>
      <c r="L22" s="2">
        <f t="shared" si="30"/>
        <v>8</v>
      </c>
      <c r="M22" s="17">
        <f t="shared" si="31"/>
        <v>8</v>
      </c>
      <c r="N22" s="12">
        <f t="shared" si="32"/>
        <v>1.001398338</v>
      </c>
      <c r="O22" s="12">
        <f t="shared" ca="1" si="33"/>
        <v>1.0036597759999999</v>
      </c>
      <c r="P22" s="17">
        <f t="shared" si="52"/>
        <v>0</v>
      </c>
      <c r="Q22" s="14">
        <f t="shared" ca="1" si="23"/>
        <v>18298.87999999</v>
      </c>
      <c r="R22" s="21">
        <f t="shared" si="24"/>
        <v>0</v>
      </c>
      <c r="S22" s="14">
        <f t="shared" si="34"/>
        <v>0</v>
      </c>
      <c r="T22" s="4" t="str">
        <f t="shared" si="35"/>
        <v>J=</v>
      </c>
      <c r="U22" s="33">
        <f t="shared" si="36"/>
        <v>44824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1">
        <f t="shared" si="50"/>
        <v>44475</v>
      </c>
      <c r="B23" s="112">
        <f t="shared" ca="1" si="44"/>
        <v>5020364.4199999897</v>
      </c>
      <c r="C23" s="7">
        <f t="shared" si="26"/>
        <v>5000000</v>
      </c>
      <c r="D23" s="85">
        <f t="shared" si="51"/>
        <v>44474</v>
      </c>
      <c r="E23" s="8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1.00249568508331</v>
      </c>
      <c r="H23" s="14">
        <f t="shared" si="46"/>
        <v>1</v>
      </c>
      <c r="I23" s="14">
        <f t="shared" ca="1" si="20"/>
        <v>1.0024956899999999</v>
      </c>
      <c r="J23" s="13">
        <f t="shared" si="28"/>
        <v>4.4999999999999998E-2</v>
      </c>
      <c r="K23" s="33">
        <f t="shared" si="29"/>
        <v>44462</v>
      </c>
      <c r="L23" s="2">
        <f t="shared" si="30"/>
        <v>9</v>
      </c>
      <c r="M23" s="17">
        <f t="shared" si="31"/>
        <v>9</v>
      </c>
      <c r="N23" s="12">
        <f t="shared" si="32"/>
        <v>1.001573268</v>
      </c>
      <c r="O23" s="12">
        <f t="shared" ca="1" si="33"/>
        <v>1.0040728839999999</v>
      </c>
      <c r="P23" s="17">
        <f t="shared" si="52"/>
        <v>0</v>
      </c>
      <c r="Q23" s="14">
        <f t="shared" ca="1" si="23"/>
        <v>20364.419999990001</v>
      </c>
      <c r="R23" s="21">
        <f t="shared" si="24"/>
        <v>0</v>
      </c>
      <c r="S23" s="14">
        <f t="shared" si="34"/>
        <v>0</v>
      </c>
      <c r="T23" s="4" t="str">
        <f t="shared" si="35"/>
        <v>J=</v>
      </c>
      <c r="U23" s="33">
        <f t="shared" si="36"/>
        <v>44824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1">
        <f t="shared" si="50"/>
        <v>44476</v>
      </c>
      <c r="B24" s="112">
        <f t="shared" ca="1" si="44"/>
        <v>5022430.78</v>
      </c>
      <c r="C24" s="7">
        <f t="shared" si="26"/>
        <v>5000000</v>
      </c>
      <c r="D24" s="85">
        <f t="shared" si="51"/>
        <v>44475</v>
      </c>
      <c r="E24" s="8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1.0027331462362401</v>
      </c>
      <c r="H24" s="14">
        <f t="shared" si="46"/>
        <v>1</v>
      </c>
      <c r="I24" s="14">
        <f t="shared" ca="1" si="20"/>
        <v>1.0027331500000001</v>
      </c>
      <c r="J24" s="13">
        <f t="shared" si="28"/>
        <v>4.4999999999999998E-2</v>
      </c>
      <c r="K24" s="33">
        <f t="shared" si="29"/>
        <v>44462</v>
      </c>
      <c r="L24" s="2">
        <f t="shared" si="30"/>
        <v>10</v>
      </c>
      <c r="M24" s="17">
        <f t="shared" si="31"/>
        <v>10</v>
      </c>
      <c r="N24" s="12">
        <f t="shared" si="32"/>
        <v>1.0017482280000001</v>
      </c>
      <c r="O24" s="12">
        <f t="shared" ca="1" si="33"/>
        <v>1.004486156</v>
      </c>
      <c r="P24" s="17">
        <f t="shared" si="52"/>
        <v>0</v>
      </c>
      <c r="Q24" s="14">
        <f t="shared" ca="1" si="23"/>
        <v>22430.78</v>
      </c>
      <c r="R24" s="21">
        <f t="shared" si="24"/>
        <v>0</v>
      </c>
      <c r="S24" s="14">
        <f t="shared" si="34"/>
        <v>0</v>
      </c>
      <c r="T24" s="4" t="str">
        <f t="shared" si="35"/>
        <v>J=</v>
      </c>
      <c r="U24" s="33">
        <f t="shared" si="36"/>
        <v>44824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1">
        <f t="shared" si="50"/>
        <v>44477</v>
      </c>
      <c r="B25" s="112">
        <f t="shared" ca="1" si="44"/>
        <v>5024497.9599999897</v>
      </c>
      <c r="C25" s="7">
        <f t="shared" si="26"/>
        <v>5000000</v>
      </c>
      <c r="D25" s="85">
        <f t="shared" si="51"/>
        <v>44476</v>
      </c>
      <c r="E25" s="8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1.00297066363659</v>
      </c>
      <c r="H25" s="14">
        <f t="shared" si="46"/>
        <v>1</v>
      </c>
      <c r="I25" s="14">
        <f t="shared" ca="1" si="20"/>
        <v>1.0029706599999999</v>
      </c>
      <c r="J25" s="13">
        <f t="shared" si="28"/>
        <v>4.4999999999999998E-2</v>
      </c>
      <c r="K25" s="33">
        <f t="shared" si="29"/>
        <v>44462</v>
      </c>
      <c r="L25" s="2">
        <f t="shared" si="30"/>
        <v>11</v>
      </c>
      <c r="M25" s="17">
        <f t="shared" si="31"/>
        <v>11</v>
      </c>
      <c r="N25" s="12">
        <f t="shared" si="32"/>
        <v>1.001923219</v>
      </c>
      <c r="O25" s="12">
        <f t="shared" ca="1" si="33"/>
        <v>1.0048995919999999</v>
      </c>
      <c r="P25" s="17">
        <f t="shared" si="52"/>
        <v>0</v>
      </c>
      <c r="Q25" s="14">
        <f t="shared" ca="1" si="23"/>
        <v>24497.959999989998</v>
      </c>
      <c r="R25" s="21">
        <f t="shared" si="24"/>
        <v>0</v>
      </c>
      <c r="S25" s="14">
        <f t="shared" si="34"/>
        <v>0</v>
      </c>
      <c r="T25" s="4" t="str">
        <f t="shared" si="35"/>
        <v>J=</v>
      </c>
      <c r="U25" s="33">
        <f t="shared" si="36"/>
        <v>44824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1">
        <f t="shared" si="50"/>
        <v>44480</v>
      </c>
      <c r="B26" s="112">
        <f t="shared" ca="1" si="44"/>
        <v>5026566.0599999903</v>
      </c>
      <c r="C26" s="7">
        <f t="shared" si="26"/>
        <v>5000000</v>
      </c>
      <c r="D26" s="85">
        <f t="shared" si="51"/>
        <v>44477</v>
      </c>
      <c r="E26" s="8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1.00320823729768</v>
      </c>
      <c r="H26" s="14">
        <f t="shared" si="46"/>
        <v>1</v>
      </c>
      <c r="I26" s="14">
        <f t="shared" ca="1" si="20"/>
        <v>1.00320824</v>
      </c>
      <c r="J26" s="13">
        <f t="shared" si="28"/>
        <v>4.4999999999999998E-2</v>
      </c>
      <c r="K26" s="33">
        <f t="shared" si="29"/>
        <v>44462</v>
      </c>
      <c r="L26" s="2">
        <f t="shared" si="30"/>
        <v>12</v>
      </c>
      <c r="M26" s="17">
        <f t="shared" si="31"/>
        <v>12</v>
      </c>
      <c r="N26" s="12">
        <f t="shared" si="32"/>
        <v>1.00209824</v>
      </c>
      <c r="O26" s="12">
        <f t="shared" ca="1" si="33"/>
        <v>1.0053132119999999</v>
      </c>
      <c r="P26" s="17">
        <f t="shared" si="52"/>
        <v>0</v>
      </c>
      <c r="Q26" s="14">
        <f t="shared" ca="1" si="23"/>
        <v>26566.059999990001</v>
      </c>
      <c r="R26" s="21">
        <f t="shared" si="24"/>
        <v>0</v>
      </c>
      <c r="S26" s="14">
        <f t="shared" si="34"/>
        <v>0</v>
      </c>
      <c r="T26" s="4" t="str">
        <f t="shared" si="35"/>
        <v>J=</v>
      </c>
      <c r="U26" s="33">
        <f t="shared" si="36"/>
        <v>44824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1">
        <f t="shared" si="50"/>
        <v>44482</v>
      </c>
      <c r="B27" s="112">
        <f t="shared" ca="1" si="44"/>
        <v>5028634.9749999996</v>
      </c>
      <c r="C27" s="7">
        <f t="shared" si="26"/>
        <v>5000000</v>
      </c>
      <c r="D27" s="85">
        <f t="shared" si="51"/>
        <v>44480</v>
      </c>
      <c r="E27" s="8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1.0034458672328499</v>
      </c>
      <c r="H27" s="14">
        <f t="shared" si="46"/>
        <v>1</v>
      </c>
      <c r="I27" s="14">
        <f t="shared" ca="1" si="20"/>
        <v>1.00344587</v>
      </c>
      <c r="J27" s="13">
        <f t="shared" si="28"/>
        <v>4.4999999999999998E-2</v>
      </c>
      <c r="K27" s="33">
        <f t="shared" si="29"/>
        <v>44462</v>
      </c>
      <c r="L27" s="2">
        <f t="shared" si="30"/>
        <v>13</v>
      </c>
      <c r="M27" s="17">
        <f t="shared" si="31"/>
        <v>13</v>
      </c>
      <c r="N27" s="12">
        <f t="shared" si="32"/>
        <v>1.0022732919999999</v>
      </c>
      <c r="O27" s="12">
        <f t="shared" ca="1" si="33"/>
        <v>1.0057269950000001</v>
      </c>
      <c r="P27" s="17">
        <f t="shared" si="52"/>
        <v>0</v>
      </c>
      <c r="Q27" s="14">
        <f t="shared" ca="1" si="23"/>
        <v>28634.974999999999</v>
      </c>
      <c r="R27" s="21">
        <f t="shared" si="24"/>
        <v>0</v>
      </c>
      <c r="S27" s="14">
        <f t="shared" si="34"/>
        <v>0</v>
      </c>
      <c r="T27" s="4" t="str">
        <f t="shared" si="35"/>
        <v>J=</v>
      </c>
      <c r="U27" s="33">
        <f t="shared" si="36"/>
        <v>44824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1">
        <f t="shared" si="50"/>
        <v>44483</v>
      </c>
      <c r="B28" s="112">
        <f t="shared" ca="1" si="44"/>
        <v>5030704.7199999904</v>
      </c>
      <c r="C28" s="7">
        <f t="shared" si="26"/>
        <v>5000000</v>
      </c>
      <c r="D28" s="85">
        <f t="shared" si="51"/>
        <v>44482</v>
      </c>
      <c r="E28" s="8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1.00368355345542</v>
      </c>
      <c r="H28" s="14">
        <f t="shared" si="46"/>
        <v>1</v>
      </c>
      <c r="I28" s="14">
        <f t="shared" ca="1" si="20"/>
        <v>1.0036835500000001</v>
      </c>
      <c r="J28" s="13">
        <f t="shared" si="28"/>
        <v>4.4999999999999998E-2</v>
      </c>
      <c r="K28" s="33">
        <f t="shared" si="29"/>
        <v>44462</v>
      </c>
      <c r="L28" s="2">
        <f t="shared" si="30"/>
        <v>14</v>
      </c>
      <c r="M28" s="17">
        <f t="shared" si="31"/>
        <v>14</v>
      </c>
      <c r="N28" s="12">
        <f t="shared" si="32"/>
        <v>1.0024483749999999</v>
      </c>
      <c r="O28" s="12">
        <f t="shared" ca="1" si="33"/>
        <v>1.006140944</v>
      </c>
      <c r="P28" s="17">
        <f t="shared" si="52"/>
        <v>0</v>
      </c>
      <c r="Q28" s="14">
        <f t="shared" ca="1" si="23"/>
        <v>30704.71999999</v>
      </c>
      <c r="R28" s="21">
        <f t="shared" si="24"/>
        <v>0</v>
      </c>
      <c r="S28" s="14">
        <f t="shared" si="34"/>
        <v>0</v>
      </c>
      <c r="T28" s="4" t="str">
        <f t="shared" si="35"/>
        <v>J=</v>
      </c>
      <c r="U28" s="33">
        <f t="shared" si="36"/>
        <v>44824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1">
        <f t="shared" si="50"/>
        <v>44484</v>
      </c>
      <c r="B29" s="112">
        <f t="shared" ca="1" si="44"/>
        <v>5032775.375</v>
      </c>
      <c r="C29" s="7">
        <f t="shared" si="26"/>
        <v>5000000</v>
      </c>
      <c r="D29" s="85">
        <f t="shared" si="51"/>
        <v>44483</v>
      </c>
      <c r="E29" s="8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1.00392129597873</v>
      </c>
      <c r="H29" s="14">
        <f t="shared" si="46"/>
        <v>1</v>
      </c>
      <c r="I29" s="14">
        <f t="shared" ca="1" si="20"/>
        <v>1.0039213</v>
      </c>
      <c r="J29" s="13">
        <f t="shared" si="28"/>
        <v>4.4999999999999998E-2</v>
      </c>
      <c r="K29" s="33">
        <f t="shared" si="29"/>
        <v>44462</v>
      </c>
      <c r="L29" s="2">
        <f t="shared" si="30"/>
        <v>15</v>
      </c>
      <c r="M29" s="17">
        <f t="shared" si="31"/>
        <v>15</v>
      </c>
      <c r="N29" s="12">
        <f t="shared" si="32"/>
        <v>1.002623488</v>
      </c>
      <c r="O29" s="12">
        <f t="shared" ca="1" si="33"/>
        <v>1.0065550750000001</v>
      </c>
      <c r="P29" s="17">
        <f t="shared" si="52"/>
        <v>0</v>
      </c>
      <c r="Q29" s="14">
        <f t="shared" ca="1" si="23"/>
        <v>32775.375</v>
      </c>
      <c r="R29" s="21">
        <f t="shared" si="24"/>
        <v>0</v>
      </c>
      <c r="S29" s="14">
        <f t="shared" si="34"/>
        <v>0</v>
      </c>
      <c r="T29" s="4" t="str">
        <f t="shared" si="35"/>
        <v>J=</v>
      </c>
      <c r="U29" s="33">
        <f t="shared" si="36"/>
        <v>44824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1">
        <f t="shared" si="50"/>
        <v>44487</v>
      </c>
      <c r="B30" s="112">
        <f t="shared" ca="1" si="44"/>
        <v>5034846.8099999903</v>
      </c>
      <c r="C30" s="7">
        <f t="shared" si="26"/>
        <v>5000000</v>
      </c>
      <c r="D30" s="85">
        <f t="shared" si="51"/>
        <v>44484</v>
      </c>
      <c r="E30" s="8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1.0041590948161101</v>
      </c>
      <c r="H30" s="14">
        <f t="shared" si="46"/>
        <v>1</v>
      </c>
      <c r="I30" s="14">
        <f t="shared" ca="1" si="20"/>
        <v>1.0041590899999999</v>
      </c>
      <c r="J30" s="13">
        <f t="shared" si="28"/>
        <v>4.4999999999999998E-2</v>
      </c>
      <c r="K30" s="33">
        <f t="shared" si="29"/>
        <v>44462</v>
      </c>
      <c r="L30" s="2">
        <f t="shared" si="30"/>
        <v>16</v>
      </c>
      <c r="M30" s="17">
        <f t="shared" si="31"/>
        <v>16</v>
      </c>
      <c r="N30" s="12">
        <f t="shared" si="32"/>
        <v>1.002798632</v>
      </c>
      <c r="O30" s="12">
        <f t="shared" ca="1" si="33"/>
        <v>1.006969362</v>
      </c>
      <c r="P30" s="17">
        <f t="shared" si="52"/>
        <v>0</v>
      </c>
      <c r="Q30" s="14">
        <f t="shared" ca="1" si="23"/>
        <v>34846.809999990001</v>
      </c>
      <c r="R30" s="21">
        <f t="shared" si="24"/>
        <v>0</v>
      </c>
      <c r="S30" s="14">
        <f t="shared" si="34"/>
        <v>0</v>
      </c>
      <c r="T30" s="4" t="str">
        <f t="shared" si="35"/>
        <v>J=</v>
      </c>
      <c r="U30" s="33">
        <f t="shared" si="36"/>
        <v>44824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1">
        <f t="shared" si="50"/>
        <v>44488</v>
      </c>
      <c r="B31" s="112">
        <f t="shared" ca="1" si="44"/>
        <v>5036919.1599999899</v>
      </c>
      <c r="C31" s="7">
        <f t="shared" si="26"/>
        <v>5000000</v>
      </c>
      <c r="D31" s="85">
        <f t="shared" si="51"/>
        <v>44487</v>
      </c>
      <c r="E31" s="8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1.0043969499809</v>
      </c>
      <c r="H31" s="14">
        <f t="shared" si="46"/>
        <v>1</v>
      </c>
      <c r="I31" s="14">
        <f t="shared" ca="1" si="20"/>
        <v>1.0043969500000001</v>
      </c>
      <c r="J31" s="13">
        <f t="shared" si="28"/>
        <v>4.4999999999999998E-2</v>
      </c>
      <c r="K31" s="33">
        <f t="shared" si="29"/>
        <v>44462</v>
      </c>
      <c r="L31" s="2">
        <f t="shared" si="30"/>
        <v>17</v>
      </c>
      <c r="M31" s="17">
        <f t="shared" si="31"/>
        <v>17</v>
      </c>
      <c r="N31" s="12">
        <f t="shared" si="32"/>
        <v>1.002973806</v>
      </c>
      <c r="O31" s="12">
        <f t="shared" ca="1" si="33"/>
        <v>1.0073838319999999</v>
      </c>
      <c r="P31" s="17">
        <f t="shared" si="52"/>
        <v>0</v>
      </c>
      <c r="Q31" s="14">
        <f t="shared" ca="1" si="23"/>
        <v>36919.159999989999</v>
      </c>
      <c r="R31" s="21">
        <f t="shared" si="24"/>
        <v>0</v>
      </c>
      <c r="S31" s="14">
        <f t="shared" si="34"/>
        <v>0</v>
      </c>
      <c r="T31" s="4" t="str">
        <f t="shared" si="35"/>
        <v>J=</v>
      </c>
      <c r="U31" s="33">
        <f t="shared" si="36"/>
        <v>44824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1">
        <f t="shared" si="50"/>
        <v>44489</v>
      </c>
      <c r="B32" s="112">
        <f t="shared" ca="1" si="44"/>
        <v>5038992.3299999898</v>
      </c>
      <c r="C32" s="7">
        <f t="shared" si="26"/>
        <v>5000000</v>
      </c>
      <c r="D32" s="85">
        <f t="shared" si="51"/>
        <v>44488</v>
      </c>
      <c r="E32" s="8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1.00463486148644</v>
      </c>
      <c r="H32" s="14">
        <f t="shared" si="46"/>
        <v>1</v>
      </c>
      <c r="I32" s="14">
        <f t="shared" ca="1" si="20"/>
        <v>1.0046348599999999</v>
      </c>
      <c r="J32" s="13">
        <f t="shared" si="28"/>
        <v>4.4999999999999998E-2</v>
      </c>
      <c r="K32" s="33">
        <f t="shared" si="29"/>
        <v>44462</v>
      </c>
      <c r="L32" s="2">
        <f t="shared" si="30"/>
        <v>18</v>
      </c>
      <c r="M32" s="17">
        <f t="shared" si="31"/>
        <v>18</v>
      </c>
      <c r="N32" s="12">
        <f t="shared" si="32"/>
        <v>1.0031490110000001</v>
      </c>
      <c r="O32" s="12">
        <f t="shared" ca="1" si="33"/>
        <v>1.0077984659999999</v>
      </c>
      <c r="P32" s="17">
        <f t="shared" si="52"/>
        <v>0</v>
      </c>
      <c r="Q32" s="14">
        <f t="shared" ca="1" si="23"/>
        <v>38992.329999989997</v>
      </c>
      <c r="R32" s="21">
        <f t="shared" si="24"/>
        <v>0</v>
      </c>
      <c r="S32" s="14">
        <f t="shared" si="34"/>
        <v>0</v>
      </c>
      <c r="T32" s="4" t="str">
        <f t="shared" si="35"/>
        <v>J=</v>
      </c>
      <c r="U32" s="33">
        <f t="shared" si="36"/>
        <v>44824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1">
        <f t="shared" si="50"/>
        <v>44490</v>
      </c>
      <c r="B33" s="112">
        <f t="shared" ca="1" si="44"/>
        <v>5041066.3749999898</v>
      </c>
      <c r="C33" s="7">
        <f t="shared" si="26"/>
        <v>5000000</v>
      </c>
      <c r="D33" s="85">
        <f t="shared" si="51"/>
        <v>44489</v>
      </c>
      <c r="E33" s="8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1.00487282934608</v>
      </c>
      <c r="H33" s="14">
        <f t="shared" si="46"/>
        <v>1</v>
      </c>
      <c r="I33" s="14">
        <f t="shared" ca="1" si="20"/>
        <v>1.0048728300000001</v>
      </c>
      <c r="J33" s="13">
        <f t="shared" si="28"/>
        <v>4.4999999999999998E-2</v>
      </c>
      <c r="K33" s="33">
        <f t="shared" si="29"/>
        <v>44462</v>
      </c>
      <c r="L33" s="2">
        <f t="shared" si="30"/>
        <v>19</v>
      </c>
      <c r="M33" s="17">
        <f t="shared" si="31"/>
        <v>19</v>
      </c>
      <c r="N33" s="12">
        <f t="shared" si="32"/>
        <v>1.0033242469999999</v>
      </c>
      <c r="O33" s="12">
        <f t="shared" ca="1" si="33"/>
        <v>1.0082132749999999</v>
      </c>
      <c r="P33" s="17">
        <f t="shared" si="52"/>
        <v>0</v>
      </c>
      <c r="Q33" s="14">
        <f t="shared" ca="1" si="23"/>
        <v>41066.374999990003</v>
      </c>
      <c r="R33" s="21">
        <f t="shared" si="24"/>
        <v>0</v>
      </c>
      <c r="S33" s="14">
        <f t="shared" si="34"/>
        <v>0</v>
      </c>
      <c r="T33" s="4" t="str">
        <f t="shared" si="35"/>
        <v>J=</v>
      </c>
      <c r="U33" s="33">
        <f t="shared" si="36"/>
        <v>44824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1">
        <f t="shared" si="50"/>
        <v>44491</v>
      </c>
      <c r="B34" s="112">
        <f ca="1">IF(A34&lt;=TODAY(),C34+Q34,IF(AND(A34&gt;TODAY(),A34&lt;=$B$1),IF(VLOOKUP(TODAY(),$A$10:$E$5000,4,FALSE)=0,"n.d",C34+Q34),"n.d"))</f>
        <v>5043141.23999999</v>
      </c>
      <c r="C34" s="7">
        <f t="shared" si="26"/>
        <v>5000000</v>
      </c>
      <c r="D34" s="85">
        <f t="shared" si="51"/>
        <v>44490</v>
      </c>
      <c r="E34" s="8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1.0051108535731701</v>
      </c>
      <c r="H34" s="14">
        <f t="shared" si="46"/>
        <v>1</v>
      </c>
      <c r="I34" s="14">
        <f t="shared" ca="1" si="20"/>
        <v>1.0051108499999999</v>
      </c>
      <c r="J34" s="13">
        <f t="shared" si="28"/>
        <v>4.4999999999999998E-2</v>
      </c>
      <c r="K34" s="33">
        <f t="shared" si="29"/>
        <v>44462</v>
      </c>
      <c r="L34" s="2">
        <f t="shared" si="30"/>
        <v>20</v>
      </c>
      <c r="M34" s="17">
        <f t="shared" si="31"/>
        <v>20</v>
      </c>
      <c r="N34" s="12">
        <f t="shared" si="32"/>
        <v>1.003499513</v>
      </c>
      <c r="O34" s="12">
        <f t="shared" ca="1" si="33"/>
        <v>1.0086282479999999</v>
      </c>
      <c r="P34" s="17">
        <f t="shared" si="52"/>
        <v>0</v>
      </c>
      <c r="Q34" s="14">
        <f t="shared" ca="1" si="23"/>
        <v>43141.239999990001</v>
      </c>
      <c r="R34" s="21">
        <f t="shared" si="24"/>
        <v>0</v>
      </c>
      <c r="S34" s="14">
        <f t="shared" si="34"/>
        <v>0</v>
      </c>
      <c r="T34" s="4" t="str">
        <f t="shared" si="35"/>
        <v>J=</v>
      </c>
      <c r="U34" s="33">
        <f t="shared" si="36"/>
        <v>44824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1">
        <f t="shared" si="50"/>
        <v>44494</v>
      </c>
      <c r="B35" s="112">
        <f t="shared" ca="1" si="44"/>
        <v>5045216.9749999903</v>
      </c>
      <c r="C35" s="7">
        <f t="shared" si="26"/>
        <v>5000000</v>
      </c>
      <c r="D35" s="85">
        <f t="shared" si="51"/>
        <v>44491</v>
      </c>
      <c r="E35" s="8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1.00534893418105</v>
      </c>
      <c r="H35" s="14">
        <f t="shared" si="46"/>
        <v>1</v>
      </c>
      <c r="I35" s="14">
        <f t="shared" ca="1" si="20"/>
        <v>1.00534893</v>
      </c>
      <c r="J35" s="13">
        <f t="shared" si="28"/>
        <v>4.4999999999999998E-2</v>
      </c>
      <c r="K35" s="33">
        <f t="shared" si="29"/>
        <v>44462</v>
      </c>
      <c r="L35" s="2">
        <f t="shared" si="30"/>
        <v>21</v>
      </c>
      <c r="M35" s="17">
        <f t="shared" si="31"/>
        <v>21</v>
      </c>
      <c r="N35" s="12">
        <f t="shared" si="32"/>
        <v>1.0036748090000001</v>
      </c>
      <c r="O35" s="12">
        <f t="shared" ca="1" si="33"/>
        <v>1.009043395</v>
      </c>
      <c r="P35" s="17">
        <f t="shared" si="52"/>
        <v>0</v>
      </c>
      <c r="Q35" s="14">
        <f t="shared" ca="1" si="23"/>
        <v>45216.974999990001</v>
      </c>
      <c r="R35" s="21">
        <f t="shared" si="24"/>
        <v>0</v>
      </c>
      <c r="S35" s="14">
        <f t="shared" si="34"/>
        <v>0</v>
      </c>
      <c r="T35" s="4" t="str">
        <f t="shared" si="35"/>
        <v>J=</v>
      </c>
      <c r="U35" s="33">
        <f t="shared" si="36"/>
        <v>44824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1">
        <f t="shared" si="50"/>
        <v>44495</v>
      </c>
      <c r="B36" s="112">
        <f t="shared" ca="1" si="44"/>
        <v>5047293.59</v>
      </c>
      <c r="C36" s="7">
        <f t="shared" si="26"/>
        <v>5000000</v>
      </c>
      <c r="D36" s="85">
        <f t="shared" si="51"/>
        <v>44494</v>
      </c>
      <c r="E36" s="8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1.0055870711830901</v>
      </c>
      <c r="H36" s="14">
        <f t="shared" si="46"/>
        <v>1</v>
      </c>
      <c r="I36" s="14">
        <f t="shared" ca="1" si="20"/>
        <v>1.00558707</v>
      </c>
      <c r="J36" s="13">
        <f t="shared" si="28"/>
        <v>4.4999999999999998E-2</v>
      </c>
      <c r="K36" s="33">
        <f t="shared" si="29"/>
        <v>44462</v>
      </c>
      <c r="L36" s="2">
        <f t="shared" si="30"/>
        <v>22</v>
      </c>
      <c r="M36" s="17">
        <f t="shared" si="31"/>
        <v>22</v>
      </c>
      <c r="N36" s="12">
        <f t="shared" si="32"/>
        <v>1.0038501369999999</v>
      </c>
      <c r="O36" s="12">
        <f t="shared" ca="1" si="33"/>
        <v>1.0094587180000001</v>
      </c>
      <c r="P36" s="17">
        <f t="shared" si="52"/>
        <v>0</v>
      </c>
      <c r="Q36" s="14">
        <f t="shared" ca="1" si="23"/>
        <v>47293.59</v>
      </c>
      <c r="R36" s="21">
        <f t="shared" si="24"/>
        <v>0</v>
      </c>
      <c r="S36" s="14">
        <f t="shared" si="34"/>
        <v>0</v>
      </c>
      <c r="T36" s="4" t="str">
        <f t="shared" si="35"/>
        <v>J=</v>
      </c>
      <c r="U36" s="33">
        <f t="shared" si="36"/>
        <v>44824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1">
        <f t="shared" si="50"/>
        <v>44496</v>
      </c>
      <c r="B37" s="112">
        <f t="shared" ca="1" si="44"/>
        <v>5049371.0250000004</v>
      </c>
      <c r="C37" s="7">
        <f t="shared" si="26"/>
        <v>5000000</v>
      </c>
      <c r="D37" s="85">
        <f t="shared" si="51"/>
        <v>44495</v>
      </c>
      <c r="E37" s="8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1.00582526459264</v>
      </c>
      <c r="H37" s="14">
        <f t="shared" si="46"/>
        <v>1</v>
      </c>
      <c r="I37" s="14">
        <f t="shared" ca="1" si="20"/>
        <v>1.0058252599999999</v>
      </c>
      <c r="J37" s="13">
        <f t="shared" si="28"/>
        <v>4.4999999999999998E-2</v>
      </c>
      <c r="K37" s="33">
        <f t="shared" si="29"/>
        <v>44462</v>
      </c>
      <c r="L37" s="2">
        <f t="shared" si="30"/>
        <v>23</v>
      </c>
      <c r="M37" s="17">
        <f t="shared" si="31"/>
        <v>23</v>
      </c>
      <c r="N37" s="12">
        <f t="shared" si="32"/>
        <v>1.004025495</v>
      </c>
      <c r="O37" s="12">
        <f t="shared" ca="1" si="33"/>
        <v>1.009874205</v>
      </c>
      <c r="P37" s="17">
        <f t="shared" si="52"/>
        <v>0</v>
      </c>
      <c r="Q37" s="14">
        <f t="shared" ca="1" si="23"/>
        <v>49371.025000000001</v>
      </c>
      <c r="R37" s="21">
        <f t="shared" si="24"/>
        <v>0</v>
      </c>
      <c r="S37" s="14">
        <f t="shared" si="34"/>
        <v>0</v>
      </c>
      <c r="T37" s="4" t="str">
        <f t="shared" si="35"/>
        <v>J=</v>
      </c>
      <c r="U37" s="33">
        <f t="shared" si="36"/>
        <v>44824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1">
        <f t="shared" si="50"/>
        <v>44497</v>
      </c>
      <c r="B38" s="112">
        <f t="shared" ca="1" si="44"/>
        <v>5051449.3250000002</v>
      </c>
      <c r="C38" s="7">
        <f t="shared" si="26"/>
        <v>5000000</v>
      </c>
      <c r="D38" s="85">
        <f t="shared" si="51"/>
        <v>44496</v>
      </c>
      <c r="E38" s="8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1.0060635144230701</v>
      </c>
      <c r="H38" s="14">
        <f t="shared" si="46"/>
        <v>1</v>
      </c>
      <c r="I38" s="14">
        <f t="shared" ca="1" si="20"/>
        <v>1.0060635099999999</v>
      </c>
      <c r="J38" s="13">
        <f t="shared" si="28"/>
        <v>4.4999999999999998E-2</v>
      </c>
      <c r="K38" s="33">
        <f t="shared" si="29"/>
        <v>44462</v>
      </c>
      <c r="L38" s="2">
        <f t="shared" si="30"/>
        <v>24</v>
      </c>
      <c r="M38" s="17">
        <f t="shared" si="31"/>
        <v>24</v>
      </c>
      <c r="N38" s="12">
        <f t="shared" si="32"/>
        <v>1.004200883</v>
      </c>
      <c r="O38" s="12">
        <f t="shared" ca="1" si="33"/>
        <v>1.0102898650000001</v>
      </c>
      <c r="P38" s="17">
        <f t="shared" si="52"/>
        <v>0</v>
      </c>
      <c r="Q38" s="14">
        <f t="shared" ca="1" si="23"/>
        <v>51449.324999999997</v>
      </c>
      <c r="R38" s="21">
        <f t="shared" si="24"/>
        <v>0</v>
      </c>
      <c r="S38" s="14">
        <f t="shared" si="34"/>
        <v>0</v>
      </c>
      <c r="T38" s="4" t="str">
        <f t="shared" si="35"/>
        <v>J=</v>
      </c>
      <c r="U38" s="33">
        <f t="shared" si="36"/>
        <v>44824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1">
        <f t="shared" si="50"/>
        <v>44498</v>
      </c>
      <c r="B39" s="112">
        <f t="shared" ca="1" si="44"/>
        <v>5053528.51</v>
      </c>
      <c r="C39" s="7">
        <f t="shared" si="26"/>
        <v>5000000</v>
      </c>
      <c r="D39" s="85">
        <f t="shared" si="51"/>
        <v>44497</v>
      </c>
      <c r="E39" s="83">
        <f ca="1">IF(D39&lt;$B$1,VLOOKUP(D39,[1]DI!$A$4:$B$15000,2,FALSE),0)</f>
        <v>7.6499999999999999E-2</v>
      </c>
      <c r="F39" s="14">
        <f t="shared" ca="1" si="45"/>
        <v>1.0002925600000001</v>
      </c>
      <c r="G39" s="14">
        <f ca="1">(TRUNC(PRODUCT($F$12:$F38),16))</f>
        <v>1.0063018206877301</v>
      </c>
      <c r="H39" s="14">
        <f t="shared" si="46"/>
        <v>1</v>
      </c>
      <c r="I39" s="14">
        <f t="shared" ca="1" si="20"/>
        <v>1.00630182</v>
      </c>
      <c r="J39" s="13">
        <f t="shared" si="28"/>
        <v>4.4999999999999998E-2</v>
      </c>
      <c r="K39" s="33">
        <f t="shared" si="29"/>
        <v>44462</v>
      </c>
      <c r="L39" s="2">
        <f t="shared" si="30"/>
        <v>25</v>
      </c>
      <c r="M39" s="17">
        <f t="shared" si="31"/>
        <v>25</v>
      </c>
      <c r="N39" s="12">
        <f t="shared" si="32"/>
        <v>1.0043763029999999</v>
      </c>
      <c r="O39" s="12">
        <f t="shared" ca="1" si="33"/>
        <v>1.0107057020000001</v>
      </c>
      <c r="P39" s="17">
        <f t="shared" si="52"/>
        <v>0</v>
      </c>
      <c r="Q39" s="14">
        <f t="shared" ca="1" si="23"/>
        <v>53528.51</v>
      </c>
      <c r="R39" s="21">
        <f t="shared" si="24"/>
        <v>0</v>
      </c>
      <c r="S39" s="14">
        <f t="shared" si="34"/>
        <v>0</v>
      </c>
      <c r="T39" s="4" t="str">
        <f t="shared" si="35"/>
        <v>J=</v>
      </c>
      <c r="U39" s="33">
        <f t="shared" si="36"/>
        <v>44824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1">
        <f t="shared" si="50"/>
        <v>44501</v>
      </c>
      <c r="B40" s="112">
        <f t="shared" ca="1" si="44"/>
        <v>5055889.9850000003</v>
      </c>
      <c r="C40" s="7">
        <f t="shared" si="26"/>
        <v>5000000</v>
      </c>
      <c r="D40" s="85">
        <f t="shared" si="51"/>
        <v>44498</v>
      </c>
      <c r="E40" s="83">
        <f ca="1">IF(D40&lt;$B$1,VLOOKUP(D40,[1]DI!$A$4:$B$15000,2,FALSE),0)</f>
        <v>7.6499999999999999E-2</v>
      </c>
      <c r="F40" s="14">
        <f t="shared" ca="1" si="45"/>
        <v>1.0002925600000001</v>
      </c>
      <c r="G40" s="14">
        <f ca="1">(TRUNC(PRODUCT($F$12:$F39),16))</f>
        <v>1.0065962243483899</v>
      </c>
      <c r="H40" s="14">
        <f t="shared" si="46"/>
        <v>1</v>
      </c>
      <c r="I40" s="14">
        <f t="shared" ca="1" si="20"/>
        <v>1.00659622</v>
      </c>
      <c r="J40" s="13">
        <f t="shared" si="28"/>
        <v>4.4999999999999998E-2</v>
      </c>
      <c r="K40" s="33">
        <f t="shared" si="29"/>
        <v>44462</v>
      </c>
      <c r="L40" s="2">
        <f t="shared" si="30"/>
        <v>26</v>
      </c>
      <c r="M40" s="17">
        <f t="shared" si="31"/>
        <v>26</v>
      </c>
      <c r="N40" s="12">
        <f t="shared" si="32"/>
        <v>1.0045517530000001</v>
      </c>
      <c r="O40" s="12">
        <f t="shared" ca="1" si="33"/>
        <v>1.0111779970000001</v>
      </c>
      <c r="P40" s="17">
        <f t="shared" si="52"/>
        <v>0</v>
      </c>
      <c r="Q40" s="14">
        <f t="shared" ca="1" si="23"/>
        <v>55889.985000000001</v>
      </c>
      <c r="R40" s="21">
        <f t="shared" si="24"/>
        <v>0</v>
      </c>
      <c r="S40" s="14">
        <f t="shared" si="34"/>
        <v>0</v>
      </c>
      <c r="T40" s="4" t="str">
        <f t="shared" si="35"/>
        <v>J=</v>
      </c>
      <c r="U40" s="33">
        <f t="shared" si="36"/>
        <v>44824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1">
        <f t="shared" si="50"/>
        <v>44503</v>
      </c>
      <c r="B41" s="112">
        <f t="shared" ca="1" si="44"/>
        <v>5058252.585</v>
      </c>
      <c r="C41" s="7">
        <f t="shared" si="26"/>
        <v>5000000</v>
      </c>
      <c r="D41" s="85">
        <f t="shared" si="51"/>
        <v>44501</v>
      </c>
      <c r="E41" s="8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1.00689071413978</v>
      </c>
      <c r="H41" s="14">
        <f t="shared" si="46"/>
        <v>1</v>
      </c>
      <c r="I41" s="14">
        <f t="shared" ca="1" si="20"/>
        <v>1.00689071</v>
      </c>
      <c r="J41" s="13">
        <f t="shared" si="28"/>
        <v>4.4999999999999998E-2</v>
      </c>
      <c r="K41" s="33">
        <f t="shared" si="29"/>
        <v>44462</v>
      </c>
      <c r="L41" s="2">
        <f t="shared" si="30"/>
        <v>27</v>
      </c>
      <c r="M41" s="17">
        <f t="shared" si="31"/>
        <v>27</v>
      </c>
      <c r="N41" s="12">
        <f t="shared" si="32"/>
        <v>1.0047272330000001</v>
      </c>
      <c r="O41" s="12">
        <f t="shared" ca="1" si="33"/>
        <v>1.0116505170000001</v>
      </c>
      <c r="P41" s="17">
        <f t="shared" si="52"/>
        <v>0</v>
      </c>
      <c r="Q41" s="14">
        <f t="shared" ca="1" si="23"/>
        <v>58252.584999999999</v>
      </c>
      <c r="R41" s="21">
        <f t="shared" si="24"/>
        <v>0</v>
      </c>
      <c r="S41" s="14">
        <f t="shared" si="34"/>
        <v>0</v>
      </c>
      <c r="T41" s="4" t="str">
        <f t="shared" si="35"/>
        <v>J=</v>
      </c>
      <c r="U41" s="33">
        <f t="shared" si="36"/>
        <v>44824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1">
        <f t="shared" si="50"/>
        <v>44504</v>
      </c>
      <c r="B42" s="112">
        <f t="shared" ca="1" si="44"/>
        <v>5060616.3099999996</v>
      </c>
      <c r="C42" s="7">
        <f t="shared" si="26"/>
        <v>5000000</v>
      </c>
      <c r="D42" s="85">
        <f t="shared" si="51"/>
        <v>44503</v>
      </c>
      <c r="E42" s="8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1.0071852900871101</v>
      </c>
      <c r="H42" s="14">
        <f t="shared" si="46"/>
        <v>1</v>
      </c>
      <c r="I42" s="14">
        <f t="shared" ca="1" si="20"/>
        <v>1.00718529</v>
      </c>
      <c r="J42" s="13">
        <f t="shared" si="28"/>
        <v>4.4999999999999998E-2</v>
      </c>
      <c r="K42" s="33">
        <f t="shared" si="29"/>
        <v>44462</v>
      </c>
      <c r="L42" s="2">
        <f t="shared" si="30"/>
        <v>28</v>
      </c>
      <c r="M42" s="17">
        <f t="shared" si="31"/>
        <v>28</v>
      </c>
      <c r="N42" s="12">
        <f t="shared" si="32"/>
        <v>1.004902744</v>
      </c>
      <c r="O42" s="12">
        <f t="shared" ca="1" si="33"/>
        <v>1.012123262</v>
      </c>
      <c r="P42" s="17">
        <f t="shared" si="52"/>
        <v>0</v>
      </c>
      <c r="Q42" s="14">
        <f t="shared" ca="1" si="23"/>
        <v>60616.31</v>
      </c>
      <c r="R42" s="21">
        <f t="shared" si="24"/>
        <v>0</v>
      </c>
      <c r="S42" s="14">
        <f t="shared" si="34"/>
        <v>0</v>
      </c>
      <c r="T42" s="4" t="str">
        <f t="shared" si="35"/>
        <v>J=</v>
      </c>
      <c r="U42" s="33">
        <f t="shared" si="36"/>
        <v>44824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1">
        <f t="shared" si="50"/>
        <v>44505</v>
      </c>
      <c r="B43" s="112">
        <f t="shared" ca="1" si="44"/>
        <v>5062981.1049999902</v>
      </c>
      <c r="C43" s="7">
        <f t="shared" si="26"/>
        <v>5000000</v>
      </c>
      <c r="D43" s="85">
        <f t="shared" si="51"/>
        <v>44504</v>
      </c>
      <c r="E43" s="8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1.00747995221558</v>
      </c>
      <c r="H43" s="14">
        <f t="shared" si="46"/>
        <v>1</v>
      </c>
      <c r="I43" s="14">
        <f t="shared" ca="1" si="20"/>
        <v>1.00747995</v>
      </c>
      <c r="J43" s="13">
        <f t="shared" si="28"/>
        <v>4.4999999999999998E-2</v>
      </c>
      <c r="K43" s="33">
        <f t="shared" si="29"/>
        <v>44462</v>
      </c>
      <c r="L43" s="2">
        <f t="shared" si="30"/>
        <v>29</v>
      </c>
      <c r="M43" s="17">
        <f t="shared" si="31"/>
        <v>29</v>
      </c>
      <c r="N43" s="12">
        <f t="shared" si="32"/>
        <v>1.005078286</v>
      </c>
      <c r="O43" s="12">
        <f t="shared" ca="1" si="33"/>
        <v>1.0125962209999999</v>
      </c>
      <c r="P43" s="17">
        <f t="shared" si="52"/>
        <v>0</v>
      </c>
      <c r="Q43" s="14">
        <f t="shared" ca="1" si="23"/>
        <v>62981.104999989999</v>
      </c>
      <c r="R43" s="21">
        <f t="shared" si="24"/>
        <v>0</v>
      </c>
      <c r="S43" s="14">
        <f t="shared" si="34"/>
        <v>0</v>
      </c>
      <c r="T43" s="4" t="str">
        <f t="shared" si="35"/>
        <v>J=</v>
      </c>
      <c r="U43" s="33">
        <f t="shared" si="36"/>
        <v>44824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1">
        <f t="shared" si="50"/>
        <v>44508</v>
      </c>
      <c r="B44" s="112">
        <f t="shared" ca="1" si="44"/>
        <v>5065347.03</v>
      </c>
      <c r="C44" s="7">
        <f t="shared" si="26"/>
        <v>5000000</v>
      </c>
      <c r="D44" s="85">
        <f t="shared" si="51"/>
        <v>44505</v>
      </c>
      <c r="E44" s="8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1.0077747005504001</v>
      </c>
      <c r="H44" s="14">
        <f t="shared" si="46"/>
        <v>1</v>
      </c>
      <c r="I44" s="14">
        <f t="shared" ca="1" si="20"/>
        <v>1.0077746999999999</v>
      </c>
      <c r="J44" s="13">
        <f t="shared" si="28"/>
        <v>4.4999999999999998E-2</v>
      </c>
      <c r="K44" s="33">
        <f t="shared" si="29"/>
        <v>44462</v>
      </c>
      <c r="L44" s="2">
        <f t="shared" si="30"/>
        <v>30</v>
      </c>
      <c r="M44" s="17">
        <f t="shared" si="31"/>
        <v>30</v>
      </c>
      <c r="N44" s="12">
        <f t="shared" si="32"/>
        <v>1.005253859</v>
      </c>
      <c r="O44" s="12">
        <f t="shared" ca="1" si="33"/>
        <v>1.0130694060000001</v>
      </c>
      <c r="P44" s="17">
        <f t="shared" si="52"/>
        <v>0</v>
      </c>
      <c r="Q44" s="14">
        <f t="shared" ca="1" si="23"/>
        <v>65347.03</v>
      </c>
      <c r="R44" s="21">
        <f t="shared" si="24"/>
        <v>0</v>
      </c>
      <c r="S44" s="14">
        <f t="shared" si="34"/>
        <v>0</v>
      </c>
      <c r="T44" s="4" t="str">
        <f t="shared" si="35"/>
        <v>J=</v>
      </c>
      <c r="U44" s="33">
        <f t="shared" si="36"/>
        <v>44824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1">
        <f t="shared" si="50"/>
        <v>44509</v>
      </c>
      <c r="B45" s="112">
        <f t="shared" ca="1" si="44"/>
        <v>5067714.0750000002</v>
      </c>
      <c r="C45" s="7">
        <f t="shared" si="26"/>
        <v>5000000</v>
      </c>
      <c r="D45" s="85">
        <f t="shared" si="51"/>
        <v>44508</v>
      </c>
      <c r="E45" s="8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1.0080695351167901</v>
      </c>
      <c r="H45" s="14">
        <f t="shared" si="46"/>
        <v>1</v>
      </c>
      <c r="I45" s="14">
        <f t="shared" ca="1" si="20"/>
        <v>1.0080695399999999</v>
      </c>
      <c r="J45" s="13">
        <f t="shared" si="28"/>
        <v>4.4999999999999998E-2</v>
      </c>
      <c r="K45" s="33">
        <f t="shared" si="29"/>
        <v>44462</v>
      </c>
      <c r="L45" s="2">
        <f t="shared" si="30"/>
        <v>31</v>
      </c>
      <c r="M45" s="17">
        <f t="shared" si="31"/>
        <v>31</v>
      </c>
      <c r="N45" s="12">
        <f t="shared" si="32"/>
        <v>1.0054294619999999</v>
      </c>
      <c r="O45" s="12">
        <f t="shared" ca="1" si="33"/>
        <v>1.0135428150000001</v>
      </c>
      <c r="P45" s="17">
        <f t="shared" si="52"/>
        <v>0</v>
      </c>
      <c r="Q45" s="14">
        <f t="shared" ca="1" si="23"/>
        <v>67714.074999999997</v>
      </c>
      <c r="R45" s="21">
        <f t="shared" si="24"/>
        <v>0</v>
      </c>
      <c r="S45" s="14">
        <f t="shared" si="34"/>
        <v>0</v>
      </c>
      <c r="T45" s="4" t="str">
        <f t="shared" si="35"/>
        <v>J=</v>
      </c>
      <c r="U45" s="33">
        <f t="shared" si="36"/>
        <v>44824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1">
        <f t="shared" si="50"/>
        <v>44510</v>
      </c>
      <c r="B46" s="112">
        <f t="shared" ca="1" si="44"/>
        <v>5070082.2</v>
      </c>
      <c r="C46" s="7">
        <f t="shared" si="26"/>
        <v>5000000</v>
      </c>
      <c r="D46" s="85">
        <f t="shared" si="51"/>
        <v>44509</v>
      </c>
      <c r="E46" s="8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1.00836445593999</v>
      </c>
      <c r="H46" s="14">
        <f t="shared" si="46"/>
        <v>1</v>
      </c>
      <c r="I46" s="14">
        <f t="shared" ca="1" si="20"/>
        <v>1.0083644599999999</v>
      </c>
      <c r="J46" s="13">
        <f t="shared" si="28"/>
        <v>4.4999999999999998E-2</v>
      </c>
      <c r="K46" s="33">
        <f t="shared" si="29"/>
        <v>44462</v>
      </c>
      <c r="L46" s="2">
        <f t="shared" si="30"/>
        <v>32</v>
      </c>
      <c r="M46" s="17">
        <f t="shared" si="31"/>
        <v>32</v>
      </c>
      <c r="N46" s="12">
        <f t="shared" si="32"/>
        <v>1.005605096</v>
      </c>
      <c r="O46" s="12">
        <f t="shared" ca="1" si="33"/>
        <v>1.01401644</v>
      </c>
      <c r="P46" s="17">
        <f t="shared" si="52"/>
        <v>0</v>
      </c>
      <c r="Q46" s="14">
        <f t="shared" ca="1" si="23"/>
        <v>70082.2</v>
      </c>
      <c r="R46" s="21">
        <f t="shared" si="24"/>
        <v>0</v>
      </c>
      <c r="S46" s="14">
        <f t="shared" si="34"/>
        <v>0</v>
      </c>
      <c r="T46" s="4" t="str">
        <f t="shared" si="35"/>
        <v>J=</v>
      </c>
      <c r="U46" s="33">
        <f t="shared" si="36"/>
        <v>44824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1">
        <f t="shared" si="50"/>
        <v>44511</v>
      </c>
      <c r="B47" s="112">
        <f t="shared" ca="1" si="44"/>
        <v>5072451.3899999997</v>
      </c>
      <c r="C47" s="7">
        <f t="shared" si="26"/>
        <v>5000000</v>
      </c>
      <c r="D47" s="85">
        <f t="shared" si="51"/>
        <v>44510</v>
      </c>
      <c r="E47" s="8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1.0086594630452199</v>
      </c>
      <c r="H47" s="14">
        <f t="shared" si="46"/>
        <v>1</v>
      </c>
      <c r="I47" s="14">
        <f t="shared" ca="1" si="20"/>
        <v>1.0086594600000001</v>
      </c>
      <c r="J47" s="13">
        <f t="shared" si="28"/>
        <v>4.4999999999999998E-2</v>
      </c>
      <c r="K47" s="33">
        <f t="shared" si="29"/>
        <v>44462</v>
      </c>
      <c r="L47" s="2">
        <f t="shared" si="30"/>
        <v>33</v>
      </c>
      <c r="M47" s="17">
        <f t="shared" si="31"/>
        <v>33</v>
      </c>
      <c r="N47" s="12">
        <f t="shared" si="32"/>
        <v>1.0057807599999999</v>
      </c>
      <c r="O47" s="12">
        <f t="shared" ca="1" si="33"/>
        <v>1.014490278</v>
      </c>
      <c r="P47" s="17">
        <f t="shared" si="52"/>
        <v>0</v>
      </c>
      <c r="Q47" s="14">
        <f t="shared" ca="1" si="23"/>
        <v>72451.39</v>
      </c>
      <c r="R47" s="21">
        <f t="shared" si="24"/>
        <v>0</v>
      </c>
      <c r="S47" s="14">
        <f t="shared" si="34"/>
        <v>0</v>
      </c>
      <c r="T47" s="4" t="str">
        <f t="shared" si="35"/>
        <v>J=</v>
      </c>
      <c r="U47" s="33">
        <f t="shared" si="36"/>
        <v>44824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1">
        <f t="shared" si="50"/>
        <v>44512</v>
      </c>
      <c r="B48" s="112">
        <f t="shared" ca="1" si="44"/>
        <v>5074821.7649999997</v>
      </c>
      <c r="C48" s="7">
        <f t="shared" si="26"/>
        <v>5000000</v>
      </c>
      <c r="D48" s="85">
        <f t="shared" si="51"/>
        <v>44511</v>
      </c>
      <c r="E48" s="8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1.00895455645773</v>
      </c>
      <c r="H48" s="14">
        <f t="shared" si="46"/>
        <v>1</v>
      </c>
      <c r="I48" s="14">
        <f t="shared" ca="1" si="20"/>
        <v>1.0089545600000001</v>
      </c>
      <c r="J48" s="13">
        <f t="shared" si="28"/>
        <v>4.4999999999999998E-2</v>
      </c>
      <c r="K48" s="33">
        <f t="shared" si="29"/>
        <v>44462</v>
      </c>
      <c r="L48" s="2">
        <f t="shared" si="30"/>
        <v>34</v>
      </c>
      <c r="M48" s="17">
        <f t="shared" si="31"/>
        <v>34</v>
      </c>
      <c r="N48" s="12">
        <f t="shared" si="32"/>
        <v>1.0059564560000001</v>
      </c>
      <c r="O48" s="12">
        <f t="shared" ca="1" si="33"/>
        <v>1.0149643530000001</v>
      </c>
      <c r="P48" s="17">
        <f t="shared" si="52"/>
        <v>0</v>
      </c>
      <c r="Q48" s="14">
        <f t="shared" ca="1" si="23"/>
        <v>74821.764999999999</v>
      </c>
      <c r="R48" s="21">
        <f t="shared" si="24"/>
        <v>0</v>
      </c>
      <c r="S48" s="14">
        <f t="shared" si="34"/>
        <v>0</v>
      </c>
      <c r="T48" s="4" t="str">
        <f t="shared" si="35"/>
        <v>J=</v>
      </c>
      <c r="U48" s="33">
        <f t="shared" si="36"/>
        <v>44824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1">
        <f t="shared" si="50"/>
        <v>44516</v>
      </c>
      <c r="B49" s="112">
        <f t="shared" ca="1" si="44"/>
        <v>5077193.2149999896</v>
      </c>
      <c r="C49" s="7">
        <f t="shared" si="26"/>
        <v>5000000</v>
      </c>
      <c r="D49" s="85">
        <f t="shared" si="51"/>
        <v>44512</v>
      </c>
      <c r="E49" s="8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1.0092497362027599</v>
      </c>
      <c r="H49" s="14">
        <f t="shared" si="46"/>
        <v>1</v>
      </c>
      <c r="I49" s="14">
        <f t="shared" ca="1" si="20"/>
        <v>1.00924974</v>
      </c>
      <c r="J49" s="13">
        <f t="shared" si="28"/>
        <v>4.4999999999999998E-2</v>
      </c>
      <c r="K49" s="33">
        <f t="shared" si="29"/>
        <v>44462</v>
      </c>
      <c r="L49" s="2">
        <f t="shared" si="30"/>
        <v>35</v>
      </c>
      <c r="M49" s="17">
        <f t="shared" si="31"/>
        <v>35</v>
      </c>
      <c r="N49" s="12">
        <f t="shared" si="32"/>
        <v>1.006132182</v>
      </c>
      <c r="O49" s="12">
        <f t="shared" ca="1" si="33"/>
        <v>1.015438643</v>
      </c>
      <c r="P49" s="17">
        <f t="shared" si="52"/>
        <v>0</v>
      </c>
      <c r="Q49" s="14">
        <f t="shared" ca="1" si="23"/>
        <v>77193.214999989999</v>
      </c>
      <c r="R49" s="21">
        <f t="shared" si="24"/>
        <v>0</v>
      </c>
      <c r="S49" s="14">
        <f t="shared" si="34"/>
        <v>0</v>
      </c>
      <c r="T49" s="4" t="str">
        <f t="shared" si="35"/>
        <v>J=</v>
      </c>
      <c r="U49" s="33">
        <f t="shared" si="36"/>
        <v>44824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1">
        <f t="shared" si="50"/>
        <v>44517</v>
      </c>
      <c r="B50" s="112">
        <f t="shared" ca="1" si="44"/>
        <v>5079565.7350000003</v>
      </c>
      <c r="C50" s="7">
        <f t="shared" si="26"/>
        <v>5000000</v>
      </c>
      <c r="D50" s="85">
        <f t="shared" si="51"/>
        <v>44516</v>
      </c>
      <c r="E50" s="8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1.0095450023055901</v>
      </c>
      <c r="H50" s="14">
        <f t="shared" si="46"/>
        <v>1</v>
      </c>
      <c r="I50" s="14">
        <f t="shared" ca="1" si="20"/>
        <v>1.0095449999999999</v>
      </c>
      <c r="J50" s="13">
        <f t="shared" si="28"/>
        <v>4.4999999999999998E-2</v>
      </c>
      <c r="K50" s="33">
        <f t="shared" si="29"/>
        <v>44462</v>
      </c>
      <c r="L50" s="2">
        <f t="shared" si="30"/>
        <v>36</v>
      </c>
      <c r="M50" s="17">
        <f t="shared" si="31"/>
        <v>36</v>
      </c>
      <c r="N50" s="12">
        <f t="shared" si="32"/>
        <v>1.006307938</v>
      </c>
      <c r="O50" s="12">
        <f t="shared" ca="1" si="33"/>
        <v>1.015913147</v>
      </c>
      <c r="P50" s="17">
        <f t="shared" si="52"/>
        <v>0</v>
      </c>
      <c r="Q50" s="14">
        <f t="shared" ca="1" si="23"/>
        <v>79565.735000000001</v>
      </c>
      <c r="R50" s="21">
        <f t="shared" si="24"/>
        <v>0</v>
      </c>
      <c r="S50" s="14">
        <f t="shared" si="34"/>
        <v>0</v>
      </c>
      <c r="T50" s="4" t="str">
        <f t="shared" si="35"/>
        <v>J=</v>
      </c>
      <c r="U50" s="33">
        <f t="shared" si="36"/>
        <v>44824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1">
        <f t="shared" si="50"/>
        <v>44518</v>
      </c>
      <c r="B51" s="112">
        <f t="shared" ca="1" si="44"/>
        <v>5081939.3899999904</v>
      </c>
      <c r="C51" s="7">
        <f t="shared" si="26"/>
        <v>5000000</v>
      </c>
      <c r="D51" s="85">
        <f t="shared" si="51"/>
        <v>44517</v>
      </c>
      <c r="E51" s="8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1.0098403547914601</v>
      </c>
      <c r="H51" s="14">
        <f t="shared" si="46"/>
        <v>1</v>
      </c>
      <c r="I51" s="14">
        <f t="shared" ca="1" si="20"/>
        <v>1.0098403499999999</v>
      </c>
      <c r="J51" s="13">
        <f t="shared" si="28"/>
        <v>4.4999999999999998E-2</v>
      </c>
      <c r="K51" s="33">
        <f t="shared" si="29"/>
        <v>44462</v>
      </c>
      <c r="L51" s="2">
        <f t="shared" si="30"/>
        <v>37</v>
      </c>
      <c r="M51" s="17">
        <f t="shared" si="31"/>
        <v>37</v>
      </c>
      <c r="N51" s="12">
        <f t="shared" si="32"/>
        <v>1.0064837259999999</v>
      </c>
      <c r="O51" s="12">
        <f t="shared" ca="1" si="33"/>
        <v>1.016387878</v>
      </c>
      <c r="P51" s="17">
        <f t="shared" si="52"/>
        <v>0</v>
      </c>
      <c r="Q51" s="14">
        <f t="shared" ca="1" si="23"/>
        <v>81939.389999990002</v>
      </c>
      <c r="R51" s="21">
        <f t="shared" si="24"/>
        <v>0</v>
      </c>
      <c r="S51" s="14">
        <f t="shared" si="34"/>
        <v>0</v>
      </c>
      <c r="T51" s="4" t="str">
        <f t="shared" si="35"/>
        <v>J=</v>
      </c>
      <c r="U51" s="33">
        <f t="shared" si="36"/>
        <v>44824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1">
        <f t="shared" si="50"/>
        <v>44519</v>
      </c>
      <c r="B52" s="112">
        <f t="shared" ca="1" si="44"/>
        <v>5084314.17</v>
      </c>
      <c r="C52" s="7">
        <f t="shared" si="26"/>
        <v>5000000</v>
      </c>
      <c r="D52" s="85">
        <f t="shared" si="51"/>
        <v>44518</v>
      </c>
      <c r="E52" s="8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1.0101357936856601</v>
      </c>
      <c r="H52" s="14">
        <f t="shared" si="46"/>
        <v>1</v>
      </c>
      <c r="I52" s="14">
        <f t="shared" ca="1" si="20"/>
        <v>1.0101357900000001</v>
      </c>
      <c r="J52" s="13">
        <f t="shared" si="28"/>
        <v>4.4999999999999998E-2</v>
      </c>
      <c r="K52" s="33">
        <f t="shared" si="29"/>
        <v>44462</v>
      </c>
      <c r="L52" s="2">
        <f t="shared" si="30"/>
        <v>38</v>
      </c>
      <c r="M52" s="17">
        <f t="shared" si="31"/>
        <v>38</v>
      </c>
      <c r="N52" s="12">
        <f t="shared" si="32"/>
        <v>1.0066595439999999</v>
      </c>
      <c r="O52" s="12">
        <f t="shared" ca="1" si="33"/>
        <v>1.0168628340000001</v>
      </c>
      <c r="P52" s="17">
        <f t="shared" si="52"/>
        <v>0</v>
      </c>
      <c r="Q52" s="14">
        <f t="shared" ca="1" si="23"/>
        <v>84314.17</v>
      </c>
      <c r="R52" s="21">
        <f t="shared" si="24"/>
        <v>0</v>
      </c>
      <c r="S52" s="14">
        <f t="shared" si="34"/>
        <v>0</v>
      </c>
      <c r="T52" s="4" t="str">
        <f t="shared" si="35"/>
        <v>J=</v>
      </c>
      <c r="U52" s="33">
        <f t="shared" si="36"/>
        <v>44824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1">
        <f t="shared" si="50"/>
        <v>44522</v>
      </c>
      <c r="B53" s="112">
        <f t="shared" ca="1" si="44"/>
        <v>5086690.0699999901</v>
      </c>
      <c r="C53" s="7">
        <f t="shared" si="26"/>
        <v>5000000</v>
      </c>
      <c r="D53" s="85">
        <f t="shared" si="51"/>
        <v>44519</v>
      </c>
      <c r="E53" s="8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1.0104313190134599</v>
      </c>
      <c r="H53" s="14">
        <f t="shared" si="46"/>
        <v>1</v>
      </c>
      <c r="I53" s="14">
        <f t="shared" ca="1" si="20"/>
        <v>1.0104313199999999</v>
      </c>
      <c r="J53" s="13">
        <f t="shared" si="28"/>
        <v>4.4999999999999998E-2</v>
      </c>
      <c r="K53" s="33">
        <f t="shared" si="29"/>
        <v>44462</v>
      </c>
      <c r="L53" s="2">
        <f t="shared" si="30"/>
        <v>39</v>
      </c>
      <c r="M53" s="17">
        <f t="shared" si="31"/>
        <v>39</v>
      </c>
      <c r="N53" s="12">
        <f t="shared" si="32"/>
        <v>1.0068353919999999</v>
      </c>
      <c r="O53" s="12">
        <f t="shared" ca="1" si="33"/>
        <v>1.0173380139999999</v>
      </c>
      <c r="P53" s="17">
        <f t="shared" si="52"/>
        <v>0</v>
      </c>
      <c r="Q53" s="14">
        <f t="shared" ca="1" si="23"/>
        <v>86690.069999989995</v>
      </c>
      <c r="R53" s="21">
        <f t="shared" si="24"/>
        <v>0</v>
      </c>
      <c r="S53" s="14">
        <f t="shared" si="34"/>
        <v>0</v>
      </c>
      <c r="T53" s="4" t="str">
        <f t="shared" si="35"/>
        <v>J=</v>
      </c>
      <c r="U53" s="33">
        <f t="shared" si="36"/>
        <v>44824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1">
        <f t="shared" si="50"/>
        <v>44523</v>
      </c>
      <c r="B54" s="112">
        <f t="shared" ca="1" si="44"/>
        <v>5089067.0549999904</v>
      </c>
      <c r="C54" s="7">
        <f t="shared" si="26"/>
        <v>5000000</v>
      </c>
      <c r="D54" s="85">
        <f t="shared" si="51"/>
        <v>44522</v>
      </c>
      <c r="E54" s="8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1.0107269308001501</v>
      </c>
      <c r="H54" s="14">
        <f t="shared" si="46"/>
        <v>1</v>
      </c>
      <c r="I54" s="14">
        <f t="shared" ca="1" si="20"/>
        <v>1.0107269299999999</v>
      </c>
      <c r="J54" s="13">
        <f t="shared" si="28"/>
        <v>4.4999999999999998E-2</v>
      </c>
      <c r="K54" s="33">
        <f t="shared" si="29"/>
        <v>44462</v>
      </c>
      <c r="L54" s="2">
        <f t="shared" si="30"/>
        <v>40</v>
      </c>
      <c r="M54" s="17">
        <f t="shared" si="31"/>
        <v>40</v>
      </c>
      <c r="N54" s="12">
        <f t="shared" si="32"/>
        <v>1.007011272</v>
      </c>
      <c r="O54" s="12">
        <f t="shared" ca="1" si="33"/>
        <v>1.0178134109999999</v>
      </c>
      <c r="P54" s="17">
        <f t="shared" si="52"/>
        <v>0</v>
      </c>
      <c r="Q54" s="14">
        <f t="shared" ca="1" si="23"/>
        <v>89067.054999989996</v>
      </c>
      <c r="R54" s="21">
        <f t="shared" si="24"/>
        <v>0</v>
      </c>
      <c r="S54" s="14">
        <f t="shared" si="34"/>
        <v>0</v>
      </c>
      <c r="T54" s="4" t="str">
        <f t="shared" si="35"/>
        <v>J=</v>
      </c>
      <c r="U54" s="33">
        <f t="shared" si="36"/>
        <v>44824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1">
        <f t="shared" si="50"/>
        <v>44524</v>
      </c>
      <c r="B55" s="112">
        <f t="shared" ca="1" si="44"/>
        <v>5091445.1699999897</v>
      </c>
      <c r="C55" s="7">
        <f t="shared" si="26"/>
        <v>5000000</v>
      </c>
      <c r="D55" s="85">
        <f t="shared" si="51"/>
        <v>44523</v>
      </c>
      <c r="E55" s="8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1.01102262907103</v>
      </c>
      <c r="H55" s="14">
        <f t="shared" si="46"/>
        <v>1</v>
      </c>
      <c r="I55" s="14">
        <f t="shared" ca="1" si="20"/>
        <v>1.01102263</v>
      </c>
      <c r="J55" s="13">
        <f t="shared" si="28"/>
        <v>4.4999999999999998E-2</v>
      </c>
      <c r="K55" s="33">
        <f t="shared" si="29"/>
        <v>44462</v>
      </c>
      <c r="L55" s="2">
        <f t="shared" si="30"/>
        <v>41</v>
      </c>
      <c r="M55" s="17">
        <f t="shared" si="31"/>
        <v>41</v>
      </c>
      <c r="N55" s="12">
        <f t="shared" si="32"/>
        <v>1.007187182</v>
      </c>
      <c r="O55" s="12">
        <f t="shared" ca="1" si="33"/>
        <v>1.0182890339999999</v>
      </c>
      <c r="P55" s="17">
        <f t="shared" si="52"/>
        <v>0</v>
      </c>
      <c r="Q55" s="14">
        <f t="shared" ca="1" si="23"/>
        <v>91445.169999990001</v>
      </c>
      <c r="R55" s="21">
        <f t="shared" si="24"/>
        <v>0</v>
      </c>
      <c r="S55" s="14">
        <f t="shared" si="34"/>
        <v>0</v>
      </c>
      <c r="T55" s="4" t="str">
        <f t="shared" si="35"/>
        <v>J=</v>
      </c>
      <c r="U55" s="33">
        <f t="shared" si="36"/>
        <v>44824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1">
        <f t="shared" si="50"/>
        <v>44525</v>
      </c>
      <c r="B56" s="112">
        <f t="shared" ca="1" si="44"/>
        <v>5093824.3599999901</v>
      </c>
      <c r="C56" s="7">
        <f t="shared" si="26"/>
        <v>5000000</v>
      </c>
      <c r="D56" s="85">
        <f t="shared" si="51"/>
        <v>44524</v>
      </c>
      <c r="E56" s="8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1.01131841385139</v>
      </c>
      <c r="H56" s="14">
        <f t="shared" si="46"/>
        <v>1</v>
      </c>
      <c r="I56" s="14">
        <f t="shared" ca="1" si="20"/>
        <v>1.0113184099999999</v>
      </c>
      <c r="J56" s="13">
        <f t="shared" si="28"/>
        <v>4.4999999999999998E-2</v>
      </c>
      <c r="K56" s="33">
        <f t="shared" si="29"/>
        <v>44462</v>
      </c>
      <c r="L56" s="2">
        <f t="shared" si="30"/>
        <v>42</v>
      </c>
      <c r="M56" s="17">
        <f t="shared" si="31"/>
        <v>42</v>
      </c>
      <c r="N56" s="12">
        <f t="shared" si="32"/>
        <v>1.007363123</v>
      </c>
      <c r="O56" s="12">
        <f t="shared" ca="1" si="33"/>
        <v>1.018764872</v>
      </c>
      <c r="P56" s="17">
        <f t="shared" si="52"/>
        <v>0</v>
      </c>
      <c r="Q56" s="14">
        <f t="shared" ca="1" si="23"/>
        <v>93824.359999990003</v>
      </c>
      <c r="R56" s="21">
        <f t="shared" si="24"/>
        <v>0</v>
      </c>
      <c r="S56" s="14">
        <f t="shared" si="34"/>
        <v>0</v>
      </c>
      <c r="T56" s="4" t="str">
        <f t="shared" si="35"/>
        <v>J=</v>
      </c>
      <c r="U56" s="33">
        <f t="shared" si="36"/>
        <v>44824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1">
        <f t="shared" si="50"/>
        <v>44526</v>
      </c>
      <c r="B57" s="112">
        <f t="shared" ca="1" si="44"/>
        <v>5096204.7300000004</v>
      </c>
      <c r="C57" s="7">
        <f t="shared" si="26"/>
        <v>5000000</v>
      </c>
      <c r="D57" s="85">
        <f t="shared" si="51"/>
        <v>44525</v>
      </c>
      <c r="E57" s="8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1.01161428516654</v>
      </c>
      <c r="H57" s="14">
        <f t="shared" si="46"/>
        <v>1</v>
      </c>
      <c r="I57" s="14">
        <f t="shared" ca="1" si="20"/>
        <v>1.01161429</v>
      </c>
      <c r="J57" s="13">
        <f t="shared" si="28"/>
        <v>4.4999999999999998E-2</v>
      </c>
      <c r="K57" s="33">
        <f t="shared" si="29"/>
        <v>44462</v>
      </c>
      <c r="L57" s="2">
        <f t="shared" si="30"/>
        <v>43</v>
      </c>
      <c r="M57" s="17">
        <f t="shared" si="31"/>
        <v>43</v>
      </c>
      <c r="N57" s="12">
        <f t="shared" si="32"/>
        <v>1.0075390950000001</v>
      </c>
      <c r="O57" s="12">
        <f t="shared" ca="1" si="33"/>
        <v>1.019240946</v>
      </c>
      <c r="P57" s="17">
        <f t="shared" si="52"/>
        <v>0</v>
      </c>
      <c r="Q57" s="14">
        <f t="shared" ca="1" si="23"/>
        <v>96204.73</v>
      </c>
      <c r="R57" s="21">
        <f t="shared" si="24"/>
        <v>0</v>
      </c>
      <c r="S57" s="14">
        <f t="shared" si="34"/>
        <v>0</v>
      </c>
      <c r="T57" s="4" t="str">
        <f t="shared" si="35"/>
        <v>J=</v>
      </c>
      <c r="U57" s="33">
        <f t="shared" si="36"/>
        <v>44824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1">
        <f t="shared" si="50"/>
        <v>44529</v>
      </c>
      <c r="B58" s="112">
        <f t="shared" ca="1" si="44"/>
        <v>5098586.13</v>
      </c>
      <c r="C58" s="7">
        <f t="shared" si="26"/>
        <v>5000000</v>
      </c>
      <c r="D58" s="85">
        <f t="shared" si="51"/>
        <v>44526</v>
      </c>
      <c r="E58" s="8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1.0119102430418101</v>
      </c>
      <c r="H58" s="14">
        <f t="shared" si="46"/>
        <v>1</v>
      </c>
      <c r="I58" s="14">
        <f t="shared" ca="1" si="20"/>
        <v>1.01191024</v>
      </c>
      <c r="J58" s="13">
        <f t="shared" si="28"/>
        <v>4.4999999999999998E-2</v>
      </c>
      <c r="K58" s="33">
        <f t="shared" si="29"/>
        <v>44462</v>
      </c>
      <c r="L58" s="2">
        <f t="shared" si="30"/>
        <v>44</v>
      </c>
      <c r="M58" s="17">
        <f t="shared" si="31"/>
        <v>44</v>
      </c>
      <c r="N58" s="12">
        <f t="shared" si="32"/>
        <v>1.0077150969999999</v>
      </c>
      <c r="O58" s="12">
        <f t="shared" ca="1" si="33"/>
        <v>1.019717226</v>
      </c>
      <c r="P58" s="17">
        <f t="shared" si="52"/>
        <v>0</v>
      </c>
      <c r="Q58" s="14">
        <f t="shared" ca="1" si="23"/>
        <v>98586.13</v>
      </c>
      <c r="R58" s="21">
        <f t="shared" si="24"/>
        <v>0</v>
      </c>
      <c r="S58" s="14">
        <f t="shared" si="34"/>
        <v>0</v>
      </c>
      <c r="T58" s="4" t="str">
        <f t="shared" si="35"/>
        <v>J=</v>
      </c>
      <c r="U58" s="33">
        <f t="shared" si="36"/>
        <v>44824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1">
        <f t="shared" si="50"/>
        <v>44530</v>
      </c>
      <c r="B59" s="112">
        <f t="shared" ca="1" si="44"/>
        <v>5100968.7050000001</v>
      </c>
      <c r="C59" s="7">
        <f t="shared" si="26"/>
        <v>5000000</v>
      </c>
      <c r="D59" s="85">
        <f t="shared" si="51"/>
        <v>44529</v>
      </c>
      <c r="E59" s="8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1.01220628750252</v>
      </c>
      <c r="H59" s="14">
        <f t="shared" si="46"/>
        <v>1</v>
      </c>
      <c r="I59" s="14">
        <f t="shared" ca="1" si="20"/>
        <v>1.01220629</v>
      </c>
      <c r="J59" s="13">
        <f t="shared" si="28"/>
        <v>4.4999999999999998E-2</v>
      </c>
      <c r="K59" s="33">
        <f t="shared" si="29"/>
        <v>44462</v>
      </c>
      <c r="L59" s="2">
        <f t="shared" si="30"/>
        <v>45</v>
      </c>
      <c r="M59" s="17">
        <f t="shared" si="31"/>
        <v>45</v>
      </c>
      <c r="N59" s="12">
        <f t="shared" si="32"/>
        <v>1.00789113</v>
      </c>
      <c r="O59" s="12">
        <f t="shared" ca="1" si="33"/>
        <v>1.0201937409999999</v>
      </c>
      <c r="P59" s="17">
        <f t="shared" si="52"/>
        <v>0</v>
      </c>
      <c r="Q59" s="14">
        <f t="shared" ca="1" si="23"/>
        <v>100968.705</v>
      </c>
      <c r="R59" s="21">
        <f t="shared" si="24"/>
        <v>0</v>
      </c>
      <c r="S59" s="14">
        <f t="shared" si="34"/>
        <v>0</v>
      </c>
      <c r="T59" s="4" t="str">
        <f t="shared" si="35"/>
        <v>J=</v>
      </c>
      <c r="U59" s="33">
        <f t="shared" si="36"/>
        <v>44824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1">
        <f t="shared" si="50"/>
        <v>44531</v>
      </c>
      <c r="B60" s="112">
        <f t="shared" ca="1" si="44"/>
        <v>5103352.3650000002</v>
      </c>
      <c r="C60" s="7">
        <f t="shared" si="26"/>
        <v>5000000</v>
      </c>
      <c r="D60" s="85">
        <f t="shared" si="51"/>
        <v>44530</v>
      </c>
      <c r="E60" s="8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1.0125024185739899</v>
      </c>
      <c r="H60" s="14">
        <f t="shared" si="46"/>
        <v>1</v>
      </c>
      <c r="I60" s="14">
        <f t="shared" ca="1" si="20"/>
        <v>1.0125024199999999</v>
      </c>
      <c r="J60" s="13">
        <f t="shared" si="28"/>
        <v>4.4999999999999998E-2</v>
      </c>
      <c r="K60" s="33">
        <f t="shared" si="29"/>
        <v>44462</v>
      </c>
      <c r="L60" s="2">
        <f t="shared" si="30"/>
        <v>46</v>
      </c>
      <c r="M60" s="17">
        <f t="shared" si="31"/>
        <v>46</v>
      </c>
      <c r="N60" s="12">
        <f t="shared" si="32"/>
        <v>1.0080671940000001</v>
      </c>
      <c r="O60" s="12">
        <f t="shared" ca="1" si="33"/>
        <v>1.020670473</v>
      </c>
      <c r="P60" s="17">
        <f t="shared" si="52"/>
        <v>0</v>
      </c>
      <c r="Q60" s="14">
        <f t="shared" ca="1" si="23"/>
        <v>103352.36500000001</v>
      </c>
      <c r="R60" s="21">
        <f t="shared" si="24"/>
        <v>0</v>
      </c>
      <c r="S60" s="14">
        <f t="shared" si="34"/>
        <v>0</v>
      </c>
      <c r="T60" s="4" t="str">
        <f t="shared" si="35"/>
        <v>J=</v>
      </c>
      <c r="U60" s="33">
        <f t="shared" si="36"/>
        <v>44824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1">
        <f t="shared" si="50"/>
        <v>44532</v>
      </c>
      <c r="B61" s="112">
        <f t="shared" ca="1" si="44"/>
        <v>5105737.16</v>
      </c>
      <c r="C61" s="7">
        <f t="shared" si="26"/>
        <v>5000000</v>
      </c>
      <c r="D61" s="85">
        <f t="shared" si="51"/>
        <v>44531</v>
      </c>
      <c r="E61" s="8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1.01279863628157</v>
      </c>
      <c r="H61" s="14">
        <f t="shared" si="46"/>
        <v>1</v>
      </c>
      <c r="I61" s="14">
        <f t="shared" ca="1" si="20"/>
        <v>1.01279864</v>
      </c>
      <c r="J61" s="13">
        <f t="shared" si="28"/>
        <v>4.4999999999999998E-2</v>
      </c>
      <c r="K61" s="33">
        <f t="shared" si="29"/>
        <v>44462</v>
      </c>
      <c r="L61" s="2">
        <f t="shared" si="30"/>
        <v>47</v>
      </c>
      <c r="M61" s="17">
        <f t="shared" si="31"/>
        <v>47</v>
      </c>
      <c r="N61" s="12">
        <f t="shared" si="32"/>
        <v>1.0082432889999999</v>
      </c>
      <c r="O61" s="12">
        <f t="shared" ca="1" si="33"/>
        <v>1.021147432</v>
      </c>
      <c r="P61" s="17">
        <f t="shared" si="52"/>
        <v>0</v>
      </c>
      <c r="Q61" s="14">
        <f t="shared" ca="1" si="23"/>
        <v>105737.16</v>
      </c>
      <c r="R61" s="21">
        <f t="shared" si="24"/>
        <v>0</v>
      </c>
      <c r="S61" s="14">
        <f t="shared" si="34"/>
        <v>0</v>
      </c>
      <c r="T61" s="4" t="str">
        <f t="shared" si="35"/>
        <v>J=</v>
      </c>
      <c r="U61" s="33">
        <f t="shared" si="36"/>
        <v>44824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1">
        <f t="shared" si="50"/>
        <v>44533</v>
      </c>
      <c r="B62" s="112">
        <f t="shared" ca="1" si="44"/>
        <v>5108123.03</v>
      </c>
      <c r="C62" s="7">
        <f t="shared" si="26"/>
        <v>5000000</v>
      </c>
      <c r="D62" s="85">
        <f t="shared" si="51"/>
        <v>44532</v>
      </c>
      <c r="E62" s="8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1.0130949406506</v>
      </c>
      <c r="H62" s="14">
        <f t="shared" si="46"/>
        <v>1</v>
      </c>
      <c r="I62" s="14">
        <f t="shared" ca="1" si="20"/>
        <v>1.01309494</v>
      </c>
      <c r="J62" s="13">
        <f t="shared" si="28"/>
        <v>4.4999999999999998E-2</v>
      </c>
      <c r="K62" s="33">
        <f t="shared" si="29"/>
        <v>44462</v>
      </c>
      <c r="L62" s="2">
        <f t="shared" si="30"/>
        <v>48</v>
      </c>
      <c r="M62" s="17">
        <f t="shared" si="31"/>
        <v>48</v>
      </c>
      <c r="N62" s="12">
        <f t="shared" si="32"/>
        <v>1.008419414</v>
      </c>
      <c r="O62" s="12">
        <f t="shared" ca="1" si="33"/>
        <v>1.021624606</v>
      </c>
      <c r="P62" s="17">
        <f t="shared" si="52"/>
        <v>0</v>
      </c>
      <c r="Q62" s="14">
        <f t="shared" ca="1" si="23"/>
        <v>108123.03</v>
      </c>
      <c r="R62" s="21">
        <f t="shared" si="24"/>
        <v>0</v>
      </c>
      <c r="S62" s="14">
        <f t="shared" si="34"/>
        <v>0</v>
      </c>
      <c r="T62" s="4" t="str">
        <f t="shared" si="35"/>
        <v>J=</v>
      </c>
      <c r="U62" s="33">
        <f t="shared" si="36"/>
        <v>44824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1">
        <f t="shared" si="50"/>
        <v>44536</v>
      </c>
      <c r="B63" s="112">
        <f t="shared" ca="1" si="44"/>
        <v>5110510.02999999</v>
      </c>
      <c r="C63" s="7">
        <f t="shared" si="26"/>
        <v>5000000</v>
      </c>
      <c r="D63" s="85">
        <f t="shared" si="51"/>
        <v>44533</v>
      </c>
      <c r="E63" s="8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1.01339133170643</v>
      </c>
      <c r="H63" s="14">
        <f t="shared" si="46"/>
        <v>1</v>
      </c>
      <c r="I63" s="14">
        <f t="shared" ca="1" si="20"/>
        <v>1.0133913299999999</v>
      </c>
      <c r="J63" s="13">
        <f t="shared" si="28"/>
        <v>4.4999999999999998E-2</v>
      </c>
      <c r="K63" s="33">
        <f t="shared" si="29"/>
        <v>44462</v>
      </c>
      <c r="L63" s="2">
        <f t="shared" si="30"/>
        <v>49</v>
      </c>
      <c r="M63" s="17">
        <f t="shared" si="31"/>
        <v>49</v>
      </c>
      <c r="N63" s="12">
        <f t="shared" si="32"/>
        <v>1.00859557</v>
      </c>
      <c r="O63" s="12">
        <f t="shared" ca="1" si="33"/>
        <v>1.0221020059999999</v>
      </c>
      <c r="P63" s="17">
        <f t="shared" si="52"/>
        <v>0</v>
      </c>
      <c r="Q63" s="14">
        <f t="shared" ca="1" si="23"/>
        <v>110510.02999999</v>
      </c>
      <c r="R63" s="21">
        <f t="shared" si="24"/>
        <v>0</v>
      </c>
      <c r="S63" s="14">
        <f t="shared" si="34"/>
        <v>0</v>
      </c>
      <c r="T63" s="4" t="str">
        <f t="shared" si="35"/>
        <v>J=</v>
      </c>
      <c r="U63" s="33">
        <f t="shared" si="36"/>
        <v>44824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1">
        <f t="shared" si="50"/>
        <v>44537</v>
      </c>
      <c r="B64" s="112">
        <f t="shared" ca="1" si="44"/>
        <v>5112898.165</v>
      </c>
      <c r="C64" s="7">
        <f t="shared" si="26"/>
        <v>5000000</v>
      </c>
      <c r="D64" s="85">
        <f t="shared" si="51"/>
        <v>44536</v>
      </c>
      <c r="E64" s="8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1.0136878094744399</v>
      </c>
      <c r="H64" s="14">
        <f t="shared" si="46"/>
        <v>1</v>
      </c>
      <c r="I64" s="14">
        <f t="shared" ca="1" si="20"/>
        <v>1.01368781</v>
      </c>
      <c r="J64" s="13">
        <f t="shared" si="28"/>
        <v>4.4999999999999998E-2</v>
      </c>
      <c r="K64" s="33">
        <f t="shared" si="29"/>
        <v>44462</v>
      </c>
      <c r="L64" s="2">
        <f t="shared" si="30"/>
        <v>50</v>
      </c>
      <c r="M64" s="17">
        <f t="shared" si="31"/>
        <v>50</v>
      </c>
      <c r="N64" s="12">
        <f t="shared" si="32"/>
        <v>1.0087717570000001</v>
      </c>
      <c r="O64" s="12">
        <f t="shared" ca="1" si="33"/>
        <v>1.0225796330000001</v>
      </c>
      <c r="P64" s="17">
        <f t="shared" si="52"/>
        <v>0</v>
      </c>
      <c r="Q64" s="14">
        <f t="shared" ca="1" si="23"/>
        <v>112898.16499999999</v>
      </c>
      <c r="R64" s="21">
        <f t="shared" si="24"/>
        <v>0</v>
      </c>
      <c r="S64" s="14">
        <f t="shared" si="34"/>
        <v>0</v>
      </c>
      <c r="T64" s="4" t="str">
        <f t="shared" si="35"/>
        <v>J=</v>
      </c>
      <c r="U64" s="33">
        <f t="shared" si="36"/>
        <v>44824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1">
        <f t="shared" si="50"/>
        <v>44538</v>
      </c>
      <c r="B65" s="112">
        <f t="shared" ca="1" si="44"/>
        <v>5115287.3849999998</v>
      </c>
      <c r="C65" s="7">
        <f t="shared" si="26"/>
        <v>5000000</v>
      </c>
      <c r="D65" s="85">
        <f t="shared" si="51"/>
        <v>44537</v>
      </c>
      <c r="E65" s="8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1.0139843739799801</v>
      </c>
      <c r="H65" s="14">
        <f t="shared" si="46"/>
        <v>1</v>
      </c>
      <c r="I65" s="14">
        <f t="shared" ca="1" si="20"/>
        <v>1.01398437</v>
      </c>
      <c r="J65" s="13">
        <f t="shared" si="28"/>
        <v>4.4999999999999998E-2</v>
      </c>
      <c r="K65" s="33">
        <f t="shared" si="29"/>
        <v>44462</v>
      </c>
      <c r="L65" s="2">
        <f t="shared" si="30"/>
        <v>51</v>
      </c>
      <c r="M65" s="17">
        <f t="shared" si="31"/>
        <v>51</v>
      </c>
      <c r="N65" s="12">
        <f t="shared" si="32"/>
        <v>1.0089479750000001</v>
      </c>
      <c r="O65" s="12">
        <f t="shared" ca="1" si="33"/>
        <v>1.023057477</v>
      </c>
      <c r="P65" s="17">
        <f t="shared" si="52"/>
        <v>0</v>
      </c>
      <c r="Q65" s="14">
        <f t="shared" ca="1" si="23"/>
        <v>115287.38499999999</v>
      </c>
      <c r="R65" s="21">
        <f t="shared" si="24"/>
        <v>0</v>
      </c>
      <c r="S65" s="14">
        <f t="shared" si="34"/>
        <v>0</v>
      </c>
      <c r="T65" s="4" t="str">
        <f t="shared" si="35"/>
        <v>J=</v>
      </c>
      <c r="U65" s="33">
        <f t="shared" si="36"/>
        <v>44824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1">
        <f t="shared" si="50"/>
        <v>44539</v>
      </c>
      <c r="B66" s="112">
        <f t="shared" ca="1" si="44"/>
        <v>5117677.7850000001</v>
      </c>
      <c r="C66" s="7">
        <f t="shared" si="26"/>
        <v>5000000</v>
      </c>
      <c r="D66" s="85">
        <f t="shared" si="51"/>
        <v>44538</v>
      </c>
      <c r="E66" s="8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1.01428102524843</v>
      </c>
      <c r="H66" s="14">
        <f t="shared" si="46"/>
        <v>1</v>
      </c>
      <c r="I66" s="14">
        <f t="shared" ca="1" si="20"/>
        <v>1.01428103</v>
      </c>
      <c r="J66" s="13">
        <f t="shared" si="28"/>
        <v>4.4999999999999998E-2</v>
      </c>
      <c r="K66" s="33">
        <f t="shared" si="29"/>
        <v>44462</v>
      </c>
      <c r="L66" s="2">
        <f t="shared" si="30"/>
        <v>52</v>
      </c>
      <c r="M66" s="17">
        <f t="shared" si="31"/>
        <v>52</v>
      </c>
      <c r="N66" s="12">
        <f t="shared" si="32"/>
        <v>1.009124224</v>
      </c>
      <c r="O66" s="12">
        <f t="shared" ca="1" si="33"/>
        <v>1.023535557</v>
      </c>
      <c r="P66" s="17">
        <f t="shared" si="52"/>
        <v>0</v>
      </c>
      <c r="Q66" s="14">
        <f t="shared" ca="1" si="23"/>
        <v>117677.785</v>
      </c>
      <c r="R66" s="21">
        <f t="shared" si="24"/>
        <v>0</v>
      </c>
      <c r="S66" s="14">
        <f t="shared" si="34"/>
        <v>0</v>
      </c>
      <c r="T66" s="4" t="str">
        <f t="shared" si="35"/>
        <v>J=</v>
      </c>
      <c r="U66" s="33">
        <f t="shared" si="36"/>
        <v>44824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1">
        <f t="shared" si="50"/>
        <v>44540</v>
      </c>
      <c r="B67" s="112">
        <f t="shared" ca="1" si="44"/>
        <v>5120069.22</v>
      </c>
      <c r="C67" s="7">
        <f t="shared" si="26"/>
        <v>5000000</v>
      </c>
      <c r="D67" s="85">
        <f t="shared" si="51"/>
        <v>44539</v>
      </c>
      <c r="E67" s="83">
        <f ca="1">IF(D67&lt;$B$1,VLOOKUP(D67,[1]DI!$A$4:$B$15000,2,FALSE),0)</f>
        <v>9.1499999999999998E-2</v>
      </c>
      <c r="F67" s="14">
        <f t="shared" ca="1" si="45"/>
        <v>1.00034749</v>
      </c>
      <c r="G67" s="14">
        <f ca="1">(TRUNC(PRODUCT($F$12:$F66),16))</f>
        <v>1.01457776330518</v>
      </c>
      <c r="H67" s="14">
        <f t="shared" si="46"/>
        <v>1</v>
      </c>
      <c r="I67" s="14">
        <f t="shared" ca="1" si="20"/>
        <v>1.0145777600000001</v>
      </c>
      <c r="J67" s="13">
        <f t="shared" si="28"/>
        <v>4.4999999999999998E-2</v>
      </c>
      <c r="K67" s="33">
        <f t="shared" si="29"/>
        <v>44462</v>
      </c>
      <c r="L67" s="2">
        <f t="shared" si="30"/>
        <v>53</v>
      </c>
      <c r="M67" s="17">
        <f t="shared" si="31"/>
        <v>53</v>
      </c>
      <c r="N67" s="12">
        <f t="shared" si="32"/>
        <v>1.009300503</v>
      </c>
      <c r="O67" s="12">
        <f t="shared" ca="1" si="33"/>
        <v>1.024013844</v>
      </c>
      <c r="P67" s="17">
        <f t="shared" si="52"/>
        <v>0</v>
      </c>
      <c r="Q67" s="14">
        <f t="shared" ca="1" si="23"/>
        <v>120069.22</v>
      </c>
      <c r="R67" s="21">
        <f t="shared" si="24"/>
        <v>0</v>
      </c>
      <c r="S67" s="14">
        <f t="shared" si="34"/>
        <v>0</v>
      </c>
      <c r="T67" s="4" t="str">
        <f t="shared" si="35"/>
        <v>J=</v>
      </c>
      <c r="U67" s="33">
        <f t="shared" si="36"/>
        <v>44824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1">
        <f t="shared" si="50"/>
        <v>44543</v>
      </c>
      <c r="B68" s="112">
        <f t="shared" ca="1" si="44"/>
        <v>5122743.125</v>
      </c>
      <c r="C68" s="7">
        <f t="shared" si="26"/>
        <v>5000000</v>
      </c>
      <c r="D68" s="85">
        <f t="shared" si="51"/>
        <v>44540</v>
      </c>
      <c r="E68" s="83">
        <f ca="1">IF(D68&lt;$B$1,VLOOKUP(D68,[1]DI!$A$4:$B$15000,2,FALSE),0)</f>
        <v>9.1499999999999998E-2</v>
      </c>
      <c r="F68" s="14">
        <f t="shared" ca="1" si="45"/>
        <v>1.00034749</v>
      </c>
      <c r="G68" s="14">
        <f ca="1">(TRUNC(PRODUCT($F$12:$F67),16))</f>
        <v>1.0149303189321499</v>
      </c>
      <c r="H68" s="14">
        <f t="shared" si="46"/>
        <v>1</v>
      </c>
      <c r="I68" s="14">
        <f t="shared" ca="1" si="20"/>
        <v>1.0149303199999999</v>
      </c>
      <c r="J68" s="13">
        <f t="shared" si="28"/>
        <v>4.4999999999999998E-2</v>
      </c>
      <c r="K68" s="33">
        <f t="shared" si="29"/>
        <v>44462</v>
      </c>
      <c r="L68" s="2">
        <f t="shared" si="30"/>
        <v>54</v>
      </c>
      <c r="M68" s="17">
        <f t="shared" si="31"/>
        <v>54</v>
      </c>
      <c r="N68" s="12">
        <f t="shared" si="32"/>
        <v>1.009476813</v>
      </c>
      <c r="O68" s="12">
        <f t="shared" ca="1" si="33"/>
        <v>1.024548625</v>
      </c>
      <c r="P68" s="17">
        <f t="shared" si="52"/>
        <v>0</v>
      </c>
      <c r="Q68" s="14">
        <f t="shared" ca="1" si="23"/>
        <v>122743.125</v>
      </c>
      <c r="R68" s="21">
        <f t="shared" si="24"/>
        <v>0</v>
      </c>
      <c r="S68" s="14">
        <f t="shared" si="34"/>
        <v>0</v>
      </c>
      <c r="T68" s="4" t="str">
        <f t="shared" si="35"/>
        <v>J=</v>
      </c>
      <c r="U68" s="33">
        <f t="shared" si="36"/>
        <v>44824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1">
        <f t="shared" si="50"/>
        <v>44544</v>
      </c>
      <c r="B69" s="112">
        <f t="shared" ca="1" si="44"/>
        <v>5125418.415</v>
      </c>
      <c r="C69" s="7">
        <f t="shared" si="26"/>
        <v>5000000</v>
      </c>
      <c r="D69" s="85">
        <f t="shared" si="51"/>
        <v>44543</v>
      </c>
      <c r="E69" s="8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1.0152829970686701</v>
      </c>
      <c r="H69" s="14">
        <f t="shared" si="46"/>
        <v>1</v>
      </c>
      <c r="I69" s="14">
        <f t="shared" ca="1" si="20"/>
        <v>1.0152829999999999</v>
      </c>
      <c r="J69" s="13">
        <f t="shared" si="28"/>
        <v>4.4999999999999998E-2</v>
      </c>
      <c r="K69" s="33">
        <f t="shared" si="29"/>
        <v>44462</v>
      </c>
      <c r="L69" s="2">
        <f t="shared" si="30"/>
        <v>55</v>
      </c>
      <c r="M69" s="17">
        <f t="shared" si="31"/>
        <v>55</v>
      </c>
      <c r="N69" s="12">
        <f t="shared" si="32"/>
        <v>1.009653154</v>
      </c>
      <c r="O69" s="12">
        <f t="shared" ca="1" si="33"/>
        <v>1.0250836830000001</v>
      </c>
      <c r="P69" s="17">
        <f t="shared" si="52"/>
        <v>0</v>
      </c>
      <c r="Q69" s="14">
        <f t="shared" ca="1" si="23"/>
        <v>125418.41499999999</v>
      </c>
      <c r="R69" s="21">
        <f t="shared" si="24"/>
        <v>0</v>
      </c>
      <c r="S69" s="14">
        <f t="shared" si="34"/>
        <v>0</v>
      </c>
      <c r="T69" s="4" t="str">
        <f t="shared" si="35"/>
        <v>J=</v>
      </c>
      <c r="U69" s="33">
        <f t="shared" si="36"/>
        <v>44824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1">
        <f t="shared" si="50"/>
        <v>44545</v>
      </c>
      <c r="B70" s="112">
        <f t="shared" ca="1" si="44"/>
        <v>5128095.0949999997</v>
      </c>
      <c r="C70" s="7">
        <f t="shared" si="26"/>
        <v>5000000</v>
      </c>
      <c r="D70" s="85">
        <f t="shared" si="51"/>
        <v>44544</v>
      </c>
      <c r="E70" s="8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1.01563579775732</v>
      </c>
      <c r="H70" s="14">
        <f t="shared" si="46"/>
        <v>1</v>
      </c>
      <c r="I70" s="14">
        <f t="shared" ca="1" si="20"/>
        <v>1.0156358000000001</v>
      </c>
      <c r="J70" s="13">
        <f t="shared" si="28"/>
        <v>4.4999999999999998E-2</v>
      </c>
      <c r="K70" s="33">
        <f t="shared" si="29"/>
        <v>44462</v>
      </c>
      <c r="L70" s="2">
        <f t="shared" si="30"/>
        <v>56</v>
      </c>
      <c r="M70" s="17">
        <f t="shared" si="31"/>
        <v>56</v>
      </c>
      <c r="N70" s="12">
        <f t="shared" si="32"/>
        <v>1.0098295260000001</v>
      </c>
      <c r="O70" s="12">
        <f t="shared" ca="1" si="33"/>
        <v>1.0256190190000001</v>
      </c>
      <c r="P70" s="17">
        <f t="shared" si="52"/>
        <v>0</v>
      </c>
      <c r="Q70" s="14">
        <f t="shared" ca="1" si="23"/>
        <v>128095.095</v>
      </c>
      <c r="R70" s="21">
        <f t="shared" si="24"/>
        <v>0</v>
      </c>
      <c r="S70" s="14">
        <f t="shared" si="34"/>
        <v>0</v>
      </c>
      <c r="T70" s="4" t="str">
        <f t="shared" si="35"/>
        <v>J=</v>
      </c>
      <c r="U70" s="33">
        <f t="shared" si="36"/>
        <v>44824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1">
        <f t="shared" si="50"/>
        <v>44546</v>
      </c>
      <c r="B71" s="112">
        <f t="shared" ca="1" si="44"/>
        <v>5130773.1500000004</v>
      </c>
      <c r="C71" s="7">
        <f t="shared" si="26"/>
        <v>5000000</v>
      </c>
      <c r="D71" s="85">
        <f t="shared" si="51"/>
        <v>44545</v>
      </c>
      <c r="E71" s="8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1.0159887210406899</v>
      </c>
      <c r="H71" s="14">
        <f t="shared" si="46"/>
        <v>1</v>
      </c>
      <c r="I71" s="14">
        <f t="shared" ca="1" si="20"/>
        <v>1.01598872</v>
      </c>
      <c r="J71" s="13">
        <f t="shared" si="28"/>
        <v>4.4999999999999998E-2</v>
      </c>
      <c r="K71" s="33">
        <f t="shared" si="29"/>
        <v>44462</v>
      </c>
      <c r="L71" s="2">
        <f t="shared" si="30"/>
        <v>57</v>
      </c>
      <c r="M71" s="17">
        <f t="shared" si="31"/>
        <v>57</v>
      </c>
      <c r="N71" s="12">
        <f t="shared" si="32"/>
        <v>1.010005928</v>
      </c>
      <c r="O71" s="12">
        <f t="shared" ca="1" si="33"/>
        <v>1.02615463</v>
      </c>
      <c r="P71" s="17">
        <f t="shared" si="52"/>
        <v>0</v>
      </c>
      <c r="Q71" s="14">
        <f t="shared" ca="1" si="23"/>
        <v>130773.15</v>
      </c>
      <c r="R71" s="21">
        <f t="shared" si="24"/>
        <v>0</v>
      </c>
      <c r="S71" s="14">
        <f t="shared" si="34"/>
        <v>0</v>
      </c>
      <c r="T71" s="4" t="str">
        <f t="shared" si="35"/>
        <v>J=</v>
      </c>
      <c r="U71" s="33">
        <f t="shared" si="36"/>
        <v>44824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1">
        <f t="shared" si="50"/>
        <v>44547</v>
      </c>
      <c r="B72" s="112">
        <f t="shared" ca="1" si="44"/>
        <v>5133452.6449999996</v>
      </c>
      <c r="C72" s="7">
        <f t="shared" si="26"/>
        <v>5000000</v>
      </c>
      <c r="D72" s="85">
        <f t="shared" si="51"/>
        <v>44546</v>
      </c>
      <c r="E72" s="8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1.0163417669613599</v>
      </c>
      <c r="H72" s="14">
        <f t="shared" si="46"/>
        <v>1</v>
      </c>
      <c r="I72" s="14">
        <f t="shared" ca="1" si="20"/>
        <v>1.0163417699999999</v>
      </c>
      <c r="J72" s="13">
        <f t="shared" si="28"/>
        <v>4.4999999999999998E-2</v>
      </c>
      <c r="K72" s="33">
        <f t="shared" si="29"/>
        <v>44462</v>
      </c>
      <c r="L72" s="2">
        <f t="shared" si="30"/>
        <v>58</v>
      </c>
      <c r="M72" s="17">
        <f t="shared" si="31"/>
        <v>58</v>
      </c>
      <c r="N72" s="12">
        <f t="shared" si="32"/>
        <v>1.010182361</v>
      </c>
      <c r="O72" s="12">
        <f t="shared" ca="1" si="33"/>
        <v>1.0266905289999999</v>
      </c>
      <c r="P72" s="17">
        <f t="shared" si="52"/>
        <v>0</v>
      </c>
      <c r="Q72" s="14">
        <f t="shared" ca="1" si="23"/>
        <v>133452.64499999999</v>
      </c>
      <c r="R72" s="21">
        <f t="shared" si="24"/>
        <v>0</v>
      </c>
      <c r="S72" s="14">
        <f t="shared" si="34"/>
        <v>0</v>
      </c>
      <c r="T72" s="4" t="str">
        <f t="shared" si="35"/>
        <v>J=</v>
      </c>
      <c r="U72" s="33">
        <f t="shared" si="36"/>
        <v>44824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1">
        <f t="shared" si="50"/>
        <v>44550</v>
      </c>
      <c r="B73" s="112">
        <f t="shared" ca="1" si="44"/>
        <v>5136133.53</v>
      </c>
      <c r="C73" s="7">
        <f t="shared" si="26"/>
        <v>5000000</v>
      </c>
      <c r="D73" s="85">
        <f t="shared" si="51"/>
        <v>44547</v>
      </c>
      <c r="E73" s="8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1.0166949355619599</v>
      </c>
      <c r="H73" s="14">
        <f t="shared" si="46"/>
        <v>1</v>
      </c>
      <c r="I73" s="14">
        <f t="shared" ca="1" si="20"/>
        <v>1.01669494</v>
      </c>
      <c r="J73" s="13">
        <f t="shared" si="28"/>
        <v>4.4999999999999998E-2</v>
      </c>
      <c r="K73" s="33">
        <f t="shared" si="29"/>
        <v>44462</v>
      </c>
      <c r="L73" s="2">
        <f t="shared" si="30"/>
        <v>59</v>
      </c>
      <c r="M73" s="17">
        <f t="shared" si="31"/>
        <v>59</v>
      </c>
      <c r="N73" s="12">
        <f t="shared" si="32"/>
        <v>1.010358826</v>
      </c>
      <c r="O73" s="12">
        <f t="shared" ca="1" si="33"/>
        <v>1.027226706</v>
      </c>
      <c r="P73" s="17">
        <f t="shared" si="52"/>
        <v>0</v>
      </c>
      <c r="Q73" s="14">
        <f t="shared" ca="1" si="23"/>
        <v>136133.53</v>
      </c>
      <c r="R73" s="21">
        <f t="shared" si="24"/>
        <v>0</v>
      </c>
      <c r="S73" s="14">
        <f t="shared" si="34"/>
        <v>0</v>
      </c>
      <c r="T73" s="4" t="str">
        <f t="shared" si="35"/>
        <v>J=</v>
      </c>
      <c r="U73" s="33">
        <f t="shared" si="36"/>
        <v>44824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1">
        <f t="shared" si="50"/>
        <v>44551</v>
      </c>
      <c r="B74" s="112">
        <f t="shared" ca="1" si="44"/>
        <v>5138815.7999999896</v>
      </c>
      <c r="C74" s="7">
        <f t="shared" si="26"/>
        <v>5000000</v>
      </c>
      <c r="D74" s="85">
        <f t="shared" si="51"/>
        <v>44550</v>
      </c>
      <c r="E74" s="8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1.01704822688512</v>
      </c>
      <c r="H74" s="14">
        <f t="shared" si="46"/>
        <v>1</v>
      </c>
      <c r="I74" s="14">
        <f t="shared" ca="1" si="20"/>
        <v>1.0170482300000001</v>
      </c>
      <c r="J74" s="13">
        <f t="shared" si="28"/>
        <v>4.4999999999999998E-2</v>
      </c>
      <c r="K74" s="33">
        <f t="shared" si="29"/>
        <v>44462</v>
      </c>
      <c r="L74" s="2">
        <f t="shared" si="30"/>
        <v>60</v>
      </c>
      <c r="M74" s="17">
        <f t="shared" si="31"/>
        <v>60</v>
      </c>
      <c r="N74" s="12">
        <f t="shared" si="32"/>
        <v>1.0105353210000001</v>
      </c>
      <c r="O74" s="12">
        <f t="shared" ca="1" si="33"/>
        <v>1.0277631599999999</v>
      </c>
      <c r="P74" s="17">
        <f t="shared" si="52"/>
        <v>0</v>
      </c>
      <c r="Q74" s="14">
        <f t="shared" ca="1" si="23"/>
        <v>138815.79999999001</v>
      </c>
      <c r="R74" s="21">
        <f t="shared" si="24"/>
        <v>0</v>
      </c>
      <c r="S74" s="14">
        <f t="shared" si="34"/>
        <v>0</v>
      </c>
      <c r="T74" s="4" t="str">
        <f t="shared" si="35"/>
        <v>J=</v>
      </c>
      <c r="U74" s="33">
        <f t="shared" si="36"/>
        <v>44824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1">
        <f t="shared" si="50"/>
        <v>44552</v>
      </c>
      <c r="B75" s="112">
        <f t="shared" ca="1" si="44"/>
        <v>5141499.45</v>
      </c>
      <c r="C75" s="7">
        <f t="shared" si="26"/>
        <v>5000000</v>
      </c>
      <c r="D75" s="85">
        <f t="shared" si="51"/>
        <v>44551</v>
      </c>
      <c r="E75" s="8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1.0174016409734801</v>
      </c>
      <c r="H75" s="14">
        <f t="shared" si="46"/>
        <v>1</v>
      </c>
      <c r="I75" s="14">
        <f t="shared" ca="1" si="20"/>
        <v>1.0174016400000001</v>
      </c>
      <c r="J75" s="13">
        <f t="shared" si="28"/>
        <v>4.4999999999999998E-2</v>
      </c>
      <c r="K75" s="33">
        <f t="shared" si="29"/>
        <v>44462</v>
      </c>
      <c r="L75" s="2">
        <f t="shared" si="30"/>
        <v>61</v>
      </c>
      <c r="M75" s="17">
        <f t="shared" si="31"/>
        <v>61</v>
      </c>
      <c r="N75" s="12">
        <f t="shared" si="32"/>
        <v>1.010711846</v>
      </c>
      <c r="O75" s="12">
        <f t="shared" ca="1" si="33"/>
        <v>1.02829989</v>
      </c>
      <c r="P75" s="17">
        <f t="shared" si="52"/>
        <v>0</v>
      </c>
      <c r="Q75" s="14">
        <f t="shared" ca="1" si="23"/>
        <v>141499.45000000001</v>
      </c>
      <c r="R75" s="21">
        <f t="shared" si="24"/>
        <v>0</v>
      </c>
      <c r="S75" s="14">
        <f t="shared" si="34"/>
        <v>0</v>
      </c>
      <c r="T75" s="4" t="str">
        <f t="shared" si="35"/>
        <v>J=</v>
      </c>
      <c r="U75" s="33">
        <f t="shared" si="36"/>
        <v>44824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1">
        <f t="shared" si="50"/>
        <v>44553</v>
      </c>
      <c r="B76" s="112">
        <f t="shared" ca="1" si="44"/>
        <v>5144184.5449999999</v>
      </c>
      <c r="C76" s="7">
        <f t="shared" si="26"/>
        <v>5000000</v>
      </c>
      <c r="D76" s="85">
        <f t="shared" si="51"/>
        <v>44552</v>
      </c>
      <c r="E76" s="8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1.0177551778697</v>
      </c>
      <c r="H76" s="14">
        <f t="shared" si="46"/>
        <v>1</v>
      </c>
      <c r="I76" s="14">
        <f t="shared" ca="1" si="20"/>
        <v>1.01775518</v>
      </c>
      <c r="J76" s="13">
        <f t="shared" si="28"/>
        <v>4.4999999999999998E-2</v>
      </c>
      <c r="K76" s="33">
        <f t="shared" si="29"/>
        <v>44462</v>
      </c>
      <c r="L76" s="2">
        <f t="shared" si="30"/>
        <v>62</v>
      </c>
      <c r="M76" s="17">
        <f t="shared" si="31"/>
        <v>62</v>
      </c>
      <c r="N76" s="12">
        <f t="shared" si="32"/>
        <v>1.010888403</v>
      </c>
      <c r="O76" s="12">
        <f t="shared" ca="1" si="33"/>
        <v>1.028836909</v>
      </c>
      <c r="P76" s="17">
        <f t="shared" si="52"/>
        <v>0</v>
      </c>
      <c r="Q76" s="14">
        <f t="shared" ref="Q76:Q139" ca="1" si="53">TRUNC(((O76-1)*C76),8)</f>
        <v>144184.54500000001</v>
      </c>
      <c r="R76" s="21">
        <f t="shared" ref="R76:R139" si="54">IF($P76&gt;0,VLOOKUP($P76,$W$12:$AC$150,7),0)</f>
        <v>0</v>
      </c>
      <c r="S76" s="14">
        <f t="shared" si="34"/>
        <v>0</v>
      </c>
      <c r="T76" s="4" t="str">
        <f t="shared" si="35"/>
        <v>J=</v>
      </c>
      <c r="U76" s="33">
        <f t="shared" si="36"/>
        <v>44824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1">
        <f t="shared" ref="A77:A140" si="55">WORKDAY($A76,1,$W$166:$W$544)</f>
        <v>44554</v>
      </c>
      <c r="B77" s="112">
        <f t="shared" ca="1" si="44"/>
        <v>5146871.0199999996</v>
      </c>
      <c r="C77" s="7">
        <f t="shared" ref="C77:C140" si="56">(C76-S76)</f>
        <v>5000000</v>
      </c>
      <c r="D77" s="85">
        <f t="shared" si="51"/>
        <v>44553</v>
      </c>
      <c r="E77" s="8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1.01810883761646</v>
      </c>
      <c r="H77" s="14">
        <f t="shared" si="46"/>
        <v>1</v>
      </c>
      <c r="I77" s="14">
        <f t="shared" ca="1" si="20"/>
        <v>1.01810884</v>
      </c>
      <c r="J77" s="13">
        <f t="shared" ref="J77:J140" si="57">J76</f>
        <v>4.4999999999999998E-2</v>
      </c>
      <c r="K77" s="33">
        <f t="shared" ref="K77:K140" si="58">IF(P76&gt;0,VLOOKUP(P76,W$12:AG$150,2),K76)</f>
        <v>44462</v>
      </c>
      <c r="L77" s="2">
        <f t="shared" ref="L77:L140" si="59">IF(A77&gt;K77,IF(NETWORKDAYS(K77,A77,$W$160:$W$544)-1=0,1,NETWORKDAYS(K77,A77,$W$160:$W$544)-1),0)</f>
        <v>63</v>
      </c>
      <c r="M77" s="17">
        <f t="shared" ref="M77:M140" si="60">IF(AND(L77=1,L76=1),1,IF(L77&gt;0,IF(L77=L76,L77+1,L77),0))</f>
        <v>63</v>
      </c>
      <c r="N77" s="12">
        <f t="shared" ref="N77:N140" si="61">ROUND((J77+1)^(M77/252),9)</f>
        <v>1.0110649899999999</v>
      </c>
      <c r="O77" s="12">
        <f t="shared" ref="O77:O140" ca="1" si="62">ROUND(I77*N77,9)</f>
        <v>1.029374204</v>
      </c>
      <c r="P77" s="17">
        <f t="shared" si="52"/>
        <v>0</v>
      </c>
      <c r="Q77" s="14">
        <f t="shared" ca="1" si="53"/>
        <v>146871.01999999999</v>
      </c>
      <c r="R77" s="21">
        <f t="shared" si="54"/>
        <v>0</v>
      </c>
      <c r="S77" s="14">
        <f t="shared" ref="S77:S140" si="63">IF(R77&gt;0,TRUNC(R77*C77,8),0)</f>
        <v>0</v>
      </c>
      <c r="T77" s="4" t="str">
        <f t="shared" ref="T77:T140" si="64">IF(P76&gt;0,VLOOKUP(P76,W$12:AG$150,10),T76)</f>
        <v>J=</v>
      </c>
      <c r="U77" s="33">
        <f t="shared" ref="U77:U140" si="65">IF(P76&gt;0,VLOOKUP(P76,W$12:AG$150,11),U76)</f>
        <v>44824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1">
        <f t="shared" si="55"/>
        <v>44557</v>
      </c>
      <c r="B78" s="112">
        <f t="shared" ref="B78:B141" ca="1" si="66">IF(A78&lt;=TODAY(),C78+Q78,IF(AND(A78&gt;TODAY(),A78&lt;=$B$1),IF(VLOOKUP(TODAY(),$A$10:$E$5000,4,FALSE)=0,"n.d",C78+Q78),"n.d"))</f>
        <v>5149558.8949999996</v>
      </c>
      <c r="C78" s="7">
        <f t="shared" si="56"/>
        <v>5000000</v>
      </c>
      <c r="D78" s="85">
        <f t="shared" si="51"/>
        <v>44554</v>
      </c>
      <c r="E78" s="83">
        <f ca="1">IF(D78&lt;$B$1,VLOOKUP(D78,[1]DI!$A$4:$B$15000,2,FALSE),0)</f>
        <v>9.1499999999999998E-2</v>
      </c>
      <c r="F78" s="14">
        <f t="shared" ref="F78:F141" ca="1" si="67">ROUND(((1+E78)^(1/252)),8)</f>
        <v>1.00034749</v>
      </c>
      <c r="G78" s="14">
        <f ca="1">(TRUNC(PRODUCT($F$12:$F77),16))</f>
        <v>1.01846262025644</v>
      </c>
      <c r="H78" s="14">
        <f t="shared" ref="H78:H141" si="68">IF(P77&gt;0,G77,H77)</f>
        <v>1</v>
      </c>
      <c r="I78" s="14">
        <f t="shared" ref="I78:I141" ca="1" si="69">ROUND(G78/H78,8)</f>
        <v>1.01846262</v>
      </c>
      <c r="J78" s="13">
        <f t="shared" si="57"/>
        <v>4.4999999999999998E-2</v>
      </c>
      <c r="K78" s="33">
        <f t="shared" si="58"/>
        <v>44462</v>
      </c>
      <c r="L78" s="2">
        <f t="shared" si="59"/>
        <v>64</v>
      </c>
      <c r="M78" s="17">
        <f t="shared" si="60"/>
        <v>64</v>
      </c>
      <c r="N78" s="12">
        <f t="shared" si="61"/>
        <v>1.011241609</v>
      </c>
      <c r="O78" s="12">
        <f t="shared" ca="1" si="62"/>
        <v>1.0299117790000001</v>
      </c>
      <c r="P78" s="17">
        <f t="shared" si="52"/>
        <v>0</v>
      </c>
      <c r="Q78" s="14">
        <f t="shared" ca="1" si="53"/>
        <v>149558.89499999999</v>
      </c>
      <c r="R78" s="21">
        <f t="shared" si="54"/>
        <v>0</v>
      </c>
      <c r="S78" s="14">
        <f t="shared" si="63"/>
        <v>0</v>
      </c>
      <c r="T78" s="4" t="str">
        <f t="shared" si="64"/>
        <v>J=</v>
      </c>
      <c r="U78" s="33">
        <f t="shared" si="65"/>
        <v>44824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1">
        <f t="shared" si="55"/>
        <v>44558</v>
      </c>
      <c r="B79" s="112">
        <f t="shared" ca="1" si="66"/>
        <v>5152248.2</v>
      </c>
      <c r="C79" s="7">
        <f t="shared" si="56"/>
        <v>5000000</v>
      </c>
      <c r="D79" s="85">
        <f t="shared" ref="D79:D142" si="70">WORKDAY($A79,-1,$W$160:$W$544)</f>
        <v>44557</v>
      </c>
      <c r="E79" s="83">
        <f ca="1">IF(D79&lt;$B$1,VLOOKUP(D79,[1]DI!$A$4:$B$15000,2,FALSE),0)</f>
        <v>9.1499999999999998E-2</v>
      </c>
      <c r="F79" s="14">
        <f t="shared" ca="1" si="67"/>
        <v>1.00034749</v>
      </c>
      <c r="G79" s="14">
        <f ca="1">(TRUNC(PRODUCT($F$12:$F78),16))</f>
        <v>1.01881652583236</v>
      </c>
      <c r="H79" s="14">
        <f t="shared" si="68"/>
        <v>1</v>
      </c>
      <c r="I79" s="14">
        <f t="shared" ca="1" si="69"/>
        <v>1.0188165300000001</v>
      </c>
      <c r="J79" s="13">
        <f t="shared" si="57"/>
        <v>4.4999999999999998E-2</v>
      </c>
      <c r="K79" s="33">
        <f t="shared" si="58"/>
        <v>44462</v>
      </c>
      <c r="L79" s="2">
        <f t="shared" si="59"/>
        <v>65</v>
      </c>
      <c r="M79" s="17">
        <f t="shared" si="60"/>
        <v>65</v>
      </c>
      <c r="N79" s="12">
        <f t="shared" si="61"/>
        <v>1.011418258</v>
      </c>
      <c r="O79" s="12">
        <f t="shared" ca="1" si="62"/>
        <v>1.0304496400000001</v>
      </c>
      <c r="P79" s="17">
        <f t="shared" ref="P79:P142" si="71">IF(VLOOKUP(A79,X$12:AE$150,8)=VLOOKUP(A78,X$12:AE$150,8),0,VLOOKUP(A79,X$12:AE$150,8))</f>
        <v>0</v>
      </c>
      <c r="Q79" s="14">
        <f t="shared" ca="1" si="53"/>
        <v>152248.20000000001</v>
      </c>
      <c r="R79" s="21">
        <f t="shared" si="54"/>
        <v>0</v>
      </c>
      <c r="S79" s="14">
        <f t="shared" si="63"/>
        <v>0</v>
      </c>
      <c r="T79" s="4" t="str">
        <f t="shared" si="64"/>
        <v>J=</v>
      </c>
      <c r="U79" s="33">
        <f t="shared" si="65"/>
        <v>44824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1">
        <f t="shared" si="55"/>
        <v>44559</v>
      </c>
      <c r="B80" s="112">
        <f t="shared" ca="1" si="66"/>
        <v>5154938.8449999997</v>
      </c>
      <c r="C80" s="7">
        <f t="shared" si="56"/>
        <v>5000000</v>
      </c>
      <c r="D80" s="85">
        <f t="shared" si="70"/>
        <v>44558</v>
      </c>
      <c r="E80" s="83">
        <f ca="1">IF(D80&lt;$B$1,VLOOKUP(D80,[1]DI!$A$4:$B$15000,2,FALSE),0)</f>
        <v>9.1499999999999998E-2</v>
      </c>
      <c r="F80" s="14">
        <f t="shared" ca="1" si="67"/>
        <v>1.00034749</v>
      </c>
      <c r="G80" s="14">
        <f ca="1">(TRUNC(PRODUCT($F$12:$F79),16))</f>
        <v>1.0191705543869201</v>
      </c>
      <c r="H80" s="14">
        <f t="shared" si="68"/>
        <v>1</v>
      </c>
      <c r="I80" s="14">
        <f t="shared" ca="1" si="69"/>
        <v>1.0191705499999999</v>
      </c>
      <c r="J80" s="13">
        <f t="shared" si="57"/>
        <v>4.4999999999999998E-2</v>
      </c>
      <c r="K80" s="33">
        <f t="shared" si="58"/>
        <v>44462</v>
      </c>
      <c r="L80" s="2">
        <f t="shared" si="59"/>
        <v>66</v>
      </c>
      <c r="M80" s="17">
        <f t="shared" si="60"/>
        <v>66</v>
      </c>
      <c r="N80" s="12">
        <f t="shared" si="61"/>
        <v>1.011594938</v>
      </c>
      <c r="O80" s="12">
        <f t="shared" ca="1" si="62"/>
        <v>1.030987769</v>
      </c>
      <c r="P80" s="17">
        <f t="shared" si="71"/>
        <v>0</v>
      </c>
      <c r="Q80" s="14">
        <f t="shared" ca="1" si="53"/>
        <v>154938.845</v>
      </c>
      <c r="R80" s="21">
        <f t="shared" si="54"/>
        <v>0</v>
      </c>
      <c r="S80" s="14">
        <f t="shared" si="63"/>
        <v>0</v>
      </c>
      <c r="T80" s="4" t="str">
        <f t="shared" si="64"/>
        <v>J=</v>
      </c>
      <c r="U80" s="33">
        <f t="shared" si="65"/>
        <v>44824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1">
        <f t="shared" si="55"/>
        <v>44560</v>
      </c>
      <c r="B81" s="112">
        <f t="shared" ca="1" si="66"/>
        <v>5157630.9850000003</v>
      </c>
      <c r="C81" s="7">
        <f t="shared" si="56"/>
        <v>5000000</v>
      </c>
      <c r="D81" s="85">
        <f t="shared" si="70"/>
        <v>44559</v>
      </c>
      <c r="E81" s="83">
        <f ca="1">IF(D81&lt;$B$1,VLOOKUP(D81,[1]DI!$A$4:$B$15000,2,FALSE),0)</f>
        <v>9.1499999999999998E-2</v>
      </c>
      <c r="F81" s="14">
        <f t="shared" ca="1" si="67"/>
        <v>1.00034749</v>
      </c>
      <c r="G81" s="14">
        <f ca="1">(TRUNC(PRODUCT($F$12:$F80),16))</f>
        <v>1.01952470596286</v>
      </c>
      <c r="H81" s="14">
        <f t="shared" si="68"/>
        <v>1</v>
      </c>
      <c r="I81" s="14">
        <f t="shared" ca="1" si="69"/>
        <v>1.01952471</v>
      </c>
      <c r="J81" s="13">
        <f t="shared" si="57"/>
        <v>4.4999999999999998E-2</v>
      </c>
      <c r="K81" s="33">
        <f t="shared" si="58"/>
        <v>44462</v>
      </c>
      <c r="L81" s="2">
        <f t="shared" si="59"/>
        <v>67</v>
      </c>
      <c r="M81" s="17">
        <f t="shared" si="60"/>
        <v>67</v>
      </c>
      <c r="N81" s="12">
        <f t="shared" si="61"/>
        <v>1.0117716489999999</v>
      </c>
      <c r="O81" s="12">
        <f t="shared" ca="1" si="62"/>
        <v>1.031526197</v>
      </c>
      <c r="P81" s="17">
        <f t="shared" si="71"/>
        <v>0</v>
      </c>
      <c r="Q81" s="14">
        <f t="shared" ca="1" si="53"/>
        <v>157630.98499999999</v>
      </c>
      <c r="R81" s="21">
        <f t="shared" si="54"/>
        <v>0</v>
      </c>
      <c r="S81" s="14">
        <f t="shared" si="63"/>
        <v>0</v>
      </c>
      <c r="T81" s="4" t="str">
        <f t="shared" si="64"/>
        <v>J=</v>
      </c>
      <c r="U81" s="33">
        <f t="shared" si="65"/>
        <v>44824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1">
        <f t="shared" si="55"/>
        <v>44561</v>
      </c>
      <c r="B82" s="112">
        <f t="shared" ca="1" si="66"/>
        <v>5160324.4649999999</v>
      </c>
      <c r="C82" s="7">
        <f t="shared" si="56"/>
        <v>5000000</v>
      </c>
      <c r="D82" s="85">
        <f t="shared" si="70"/>
        <v>44560</v>
      </c>
      <c r="E82" s="83">
        <f ca="1">IF(D82&lt;$B$1,VLOOKUP(D82,[1]DI!$A$4:$B$15000,2,FALSE),0)</f>
        <v>9.1499999999999998E-2</v>
      </c>
      <c r="F82" s="14">
        <f t="shared" ca="1" si="67"/>
        <v>1.00034749</v>
      </c>
      <c r="G82" s="14">
        <f ca="1">(TRUNC(PRODUCT($F$12:$F81),16))</f>
        <v>1.01987898060294</v>
      </c>
      <c r="H82" s="14">
        <f t="shared" si="68"/>
        <v>1</v>
      </c>
      <c r="I82" s="14">
        <f t="shared" ca="1" si="69"/>
        <v>1.0198789800000001</v>
      </c>
      <c r="J82" s="13">
        <f t="shared" si="57"/>
        <v>4.4999999999999998E-2</v>
      </c>
      <c r="K82" s="33">
        <f t="shared" si="58"/>
        <v>44462</v>
      </c>
      <c r="L82" s="2">
        <f t="shared" si="59"/>
        <v>68</v>
      </c>
      <c r="M82" s="17">
        <f t="shared" si="60"/>
        <v>68</v>
      </c>
      <c r="N82" s="12">
        <f t="shared" si="61"/>
        <v>1.011948391</v>
      </c>
      <c r="O82" s="12">
        <f t="shared" ca="1" si="62"/>
        <v>1.032064893</v>
      </c>
      <c r="P82" s="17">
        <f t="shared" si="71"/>
        <v>0</v>
      </c>
      <c r="Q82" s="14">
        <f t="shared" ca="1" si="53"/>
        <v>160324.465</v>
      </c>
      <c r="R82" s="21">
        <f t="shared" si="54"/>
        <v>0</v>
      </c>
      <c r="S82" s="14">
        <f t="shared" si="63"/>
        <v>0</v>
      </c>
      <c r="T82" s="4" t="str">
        <f t="shared" si="64"/>
        <v>J=</v>
      </c>
      <c r="U82" s="33">
        <f t="shared" si="65"/>
        <v>44824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1">
        <f t="shared" si="55"/>
        <v>44564</v>
      </c>
      <c r="B83" s="112">
        <f t="shared" ca="1" si="66"/>
        <v>5163019.38</v>
      </c>
      <c r="C83" s="7">
        <f t="shared" si="56"/>
        <v>5000000</v>
      </c>
      <c r="D83" s="85">
        <f t="shared" si="70"/>
        <v>44561</v>
      </c>
      <c r="E83" s="83">
        <f ca="1">IF(D83&lt;$B$1,VLOOKUP(D83,[1]DI!$A$4:$B$15000,2,FALSE),0)</f>
        <v>9.1499999999999998E-2</v>
      </c>
      <c r="F83" s="14">
        <f t="shared" ca="1" si="67"/>
        <v>1.00034749</v>
      </c>
      <c r="G83" s="14">
        <f ca="1">(TRUNC(PRODUCT($F$12:$F82),16))</f>
        <v>1.02023337834991</v>
      </c>
      <c r="H83" s="14">
        <f t="shared" si="68"/>
        <v>1</v>
      </c>
      <c r="I83" s="14">
        <f t="shared" ca="1" si="69"/>
        <v>1.0202333800000001</v>
      </c>
      <c r="J83" s="13">
        <f t="shared" si="57"/>
        <v>4.4999999999999998E-2</v>
      </c>
      <c r="K83" s="33">
        <f t="shared" si="58"/>
        <v>44462</v>
      </c>
      <c r="L83" s="2">
        <f t="shared" si="59"/>
        <v>69</v>
      </c>
      <c r="M83" s="17">
        <f t="shared" si="60"/>
        <v>69</v>
      </c>
      <c r="N83" s="12">
        <f t="shared" si="61"/>
        <v>1.0121251630000001</v>
      </c>
      <c r="O83" s="12">
        <f t="shared" ca="1" si="62"/>
        <v>1.032603876</v>
      </c>
      <c r="P83" s="17">
        <f t="shared" si="71"/>
        <v>0</v>
      </c>
      <c r="Q83" s="14">
        <f t="shared" ca="1" si="53"/>
        <v>163019.38</v>
      </c>
      <c r="R83" s="21">
        <f t="shared" si="54"/>
        <v>0</v>
      </c>
      <c r="S83" s="14">
        <f t="shared" si="63"/>
        <v>0</v>
      </c>
      <c r="T83" s="4" t="str">
        <f t="shared" si="64"/>
        <v>J=</v>
      </c>
      <c r="U83" s="33">
        <f t="shared" si="65"/>
        <v>44824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1">
        <f t="shared" si="55"/>
        <v>44565</v>
      </c>
      <c r="B84" s="112">
        <f t="shared" ca="1" si="66"/>
        <v>5165715.6950000003</v>
      </c>
      <c r="C84" s="7">
        <f t="shared" si="56"/>
        <v>5000000</v>
      </c>
      <c r="D84" s="85">
        <f t="shared" si="70"/>
        <v>44564</v>
      </c>
      <c r="E84" s="83">
        <f ca="1">IF(D84&lt;$B$1,VLOOKUP(D84,[1]DI!$A$4:$B$15000,2,FALSE),0)</f>
        <v>9.1499999999999998E-2</v>
      </c>
      <c r="F84" s="14">
        <f t="shared" ca="1" si="67"/>
        <v>1.00034749</v>
      </c>
      <c r="G84" s="14">
        <f ca="1">(TRUNC(PRODUCT($F$12:$F83),16))</f>
        <v>1.02058789924655</v>
      </c>
      <c r="H84" s="14">
        <f t="shared" si="68"/>
        <v>1</v>
      </c>
      <c r="I84" s="14">
        <f t="shared" ca="1" si="69"/>
        <v>1.0205879</v>
      </c>
      <c r="J84" s="13">
        <f t="shared" si="57"/>
        <v>4.4999999999999998E-2</v>
      </c>
      <c r="K84" s="33">
        <f t="shared" si="58"/>
        <v>44462</v>
      </c>
      <c r="L84" s="2">
        <f t="shared" si="59"/>
        <v>70</v>
      </c>
      <c r="M84" s="17">
        <f t="shared" si="60"/>
        <v>70</v>
      </c>
      <c r="N84" s="12">
        <f t="shared" si="61"/>
        <v>1.012301967</v>
      </c>
      <c r="O84" s="12">
        <f t="shared" ca="1" si="62"/>
        <v>1.0331431390000001</v>
      </c>
      <c r="P84" s="17">
        <f t="shared" si="71"/>
        <v>0</v>
      </c>
      <c r="Q84" s="14">
        <f t="shared" ca="1" si="53"/>
        <v>165715.69500000001</v>
      </c>
      <c r="R84" s="21">
        <f t="shared" si="54"/>
        <v>0</v>
      </c>
      <c r="S84" s="14">
        <f t="shared" si="63"/>
        <v>0</v>
      </c>
      <c r="T84" s="4" t="str">
        <f t="shared" si="64"/>
        <v>J=</v>
      </c>
      <c r="U84" s="33">
        <f t="shared" si="65"/>
        <v>44824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1">
        <f t="shared" si="55"/>
        <v>44566</v>
      </c>
      <c r="B85" s="112">
        <f t="shared" ca="1" si="66"/>
        <v>5168413.3949999996</v>
      </c>
      <c r="C85" s="7">
        <f t="shared" si="56"/>
        <v>5000000</v>
      </c>
      <c r="D85" s="85">
        <f t="shared" si="70"/>
        <v>44565</v>
      </c>
      <c r="E85" s="83">
        <f ca="1">IF(D85&lt;$B$1,VLOOKUP(D85,[1]DI!$A$4:$B$15000,2,FALSE),0)</f>
        <v>9.1499999999999998E-2</v>
      </c>
      <c r="F85" s="14">
        <f t="shared" ca="1" si="67"/>
        <v>1.00034749</v>
      </c>
      <c r="G85" s="14">
        <f ca="1">(TRUNC(PRODUCT($F$12:$F84),16))</f>
        <v>1.02094254333566</v>
      </c>
      <c r="H85" s="14">
        <f t="shared" si="68"/>
        <v>1</v>
      </c>
      <c r="I85" s="14">
        <f t="shared" ca="1" si="69"/>
        <v>1.0209425400000001</v>
      </c>
      <c r="J85" s="13">
        <f t="shared" si="57"/>
        <v>4.4999999999999998E-2</v>
      </c>
      <c r="K85" s="33">
        <f t="shared" si="58"/>
        <v>44462</v>
      </c>
      <c r="L85" s="2">
        <f t="shared" si="59"/>
        <v>71</v>
      </c>
      <c r="M85" s="17">
        <f t="shared" si="60"/>
        <v>71</v>
      </c>
      <c r="N85" s="12">
        <f t="shared" si="61"/>
        <v>1.0124788010000001</v>
      </c>
      <c r="O85" s="12">
        <f t="shared" ca="1" si="62"/>
        <v>1.033682679</v>
      </c>
      <c r="P85" s="17">
        <f t="shared" si="71"/>
        <v>0</v>
      </c>
      <c r="Q85" s="14">
        <f t="shared" ca="1" si="53"/>
        <v>168413.39499999999</v>
      </c>
      <c r="R85" s="21">
        <f t="shared" si="54"/>
        <v>0</v>
      </c>
      <c r="S85" s="14">
        <f t="shared" si="63"/>
        <v>0</v>
      </c>
      <c r="T85" s="4" t="str">
        <f t="shared" si="64"/>
        <v>J=</v>
      </c>
      <c r="U85" s="33">
        <f t="shared" si="65"/>
        <v>44824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1">
        <f t="shared" si="55"/>
        <v>44567</v>
      </c>
      <c r="B86" s="112">
        <f t="shared" ca="1" si="66"/>
        <v>5171112.5449999999</v>
      </c>
      <c r="C86" s="7">
        <f t="shared" si="56"/>
        <v>5000000</v>
      </c>
      <c r="D86" s="85">
        <f t="shared" si="70"/>
        <v>44566</v>
      </c>
      <c r="E86" s="83">
        <f ca="1">IF(D86&lt;$B$1,VLOOKUP(D86,[1]DI!$A$4:$B$15000,2,FALSE),0)</f>
        <v>9.1499999999999998E-2</v>
      </c>
      <c r="F86" s="14">
        <f t="shared" ca="1" si="67"/>
        <v>1.00034749</v>
      </c>
      <c r="G86" s="14">
        <f ca="1">(TRUNC(PRODUCT($F$12:$F85),16))</f>
        <v>1.02129731066004</v>
      </c>
      <c r="H86" s="14">
        <f t="shared" si="68"/>
        <v>1</v>
      </c>
      <c r="I86" s="14">
        <f t="shared" ca="1" si="69"/>
        <v>1.02129731</v>
      </c>
      <c r="J86" s="13">
        <f t="shared" si="57"/>
        <v>4.4999999999999998E-2</v>
      </c>
      <c r="K86" s="33">
        <f t="shared" si="58"/>
        <v>44462</v>
      </c>
      <c r="L86" s="2">
        <f t="shared" si="59"/>
        <v>72</v>
      </c>
      <c r="M86" s="17">
        <f t="shared" si="60"/>
        <v>72</v>
      </c>
      <c r="N86" s="12">
        <f t="shared" si="61"/>
        <v>1.012655667</v>
      </c>
      <c r="O86" s="12">
        <f t="shared" ca="1" si="62"/>
        <v>1.0342225089999999</v>
      </c>
      <c r="P86" s="17">
        <f t="shared" si="71"/>
        <v>0</v>
      </c>
      <c r="Q86" s="14">
        <f t="shared" ca="1" si="53"/>
        <v>171112.54500000001</v>
      </c>
      <c r="R86" s="21">
        <f t="shared" si="54"/>
        <v>0</v>
      </c>
      <c r="S86" s="14">
        <f t="shared" si="63"/>
        <v>0</v>
      </c>
      <c r="T86" s="4" t="str">
        <f t="shared" si="64"/>
        <v>J=</v>
      </c>
      <c r="U86" s="33">
        <f t="shared" si="65"/>
        <v>44824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1">
        <f t="shared" si="55"/>
        <v>44568</v>
      </c>
      <c r="B87" s="112">
        <f t="shared" ca="1" si="66"/>
        <v>5173813.08</v>
      </c>
      <c r="C87" s="7">
        <f t="shared" si="56"/>
        <v>5000000</v>
      </c>
      <c r="D87" s="85">
        <f t="shared" si="70"/>
        <v>44567</v>
      </c>
      <c r="E87" s="83">
        <f ca="1">IF(D87&lt;$B$1,VLOOKUP(D87,[1]DI!$A$4:$B$15000,2,FALSE),0)</f>
        <v>9.1499999999999998E-2</v>
      </c>
      <c r="F87" s="14">
        <f t="shared" ca="1" si="67"/>
        <v>1.00034749</v>
      </c>
      <c r="G87" s="14">
        <f ca="1">(TRUNC(PRODUCT($F$12:$F86),16))</f>
        <v>1.02165220126253</v>
      </c>
      <c r="H87" s="14">
        <f t="shared" si="68"/>
        <v>1</v>
      </c>
      <c r="I87" s="14">
        <f t="shared" ca="1" si="69"/>
        <v>1.0216521999999999</v>
      </c>
      <c r="J87" s="13">
        <f t="shared" si="57"/>
        <v>4.4999999999999998E-2</v>
      </c>
      <c r="K87" s="33">
        <f t="shared" si="58"/>
        <v>44462</v>
      </c>
      <c r="L87" s="2">
        <f t="shared" si="59"/>
        <v>73</v>
      </c>
      <c r="M87" s="17">
        <f t="shared" si="60"/>
        <v>73</v>
      </c>
      <c r="N87" s="12">
        <f t="shared" si="61"/>
        <v>1.0128325629999999</v>
      </c>
      <c r="O87" s="12">
        <f t="shared" ca="1" si="62"/>
        <v>1.0347626160000001</v>
      </c>
      <c r="P87" s="17">
        <f t="shared" si="71"/>
        <v>0</v>
      </c>
      <c r="Q87" s="14">
        <f t="shared" ca="1" si="53"/>
        <v>173813.08</v>
      </c>
      <c r="R87" s="21">
        <f t="shared" si="54"/>
        <v>0</v>
      </c>
      <c r="S87" s="14">
        <f t="shared" si="63"/>
        <v>0</v>
      </c>
      <c r="T87" s="4" t="str">
        <f t="shared" si="64"/>
        <v>J=</v>
      </c>
      <c r="U87" s="33">
        <f t="shared" si="65"/>
        <v>44824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1">
        <f t="shared" si="55"/>
        <v>44571</v>
      </c>
      <c r="B88" s="112">
        <f t="shared" ca="1" si="66"/>
        <v>5176515.0650000004</v>
      </c>
      <c r="C88" s="7">
        <f t="shared" si="56"/>
        <v>5000000</v>
      </c>
      <c r="D88" s="85">
        <f t="shared" si="70"/>
        <v>44568</v>
      </c>
      <c r="E88" s="83">
        <f ca="1">IF(D88&lt;$B$1,VLOOKUP(D88,[1]DI!$A$4:$B$15000,2,FALSE),0)</f>
        <v>9.1499999999999998E-2</v>
      </c>
      <c r="F88" s="14">
        <f t="shared" ca="1" si="67"/>
        <v>1.00034749</v>
      </c>
      <c r="G88" s="14">
        <f ca="1">(TRUNC(PRODUCT($F$12:$F87),16))</f>
        <v>1.0220072151859401</v>
      </c>
      <c r="H88" s="14">
        <f t="shared" si="68"/>
        <v>1</v>
      </c>
      <c r="I88" s="14">
        <f t="shared" ca="1" si="69"/>
        <v>1.0220072200000001</v>
      </c>
      <c r="J88" s="13">
        <f t="shared" si="57"/>
        <v>4.4999999999999998E-2</v>
      </c>
      <c r="K88" s="33">
        <f t="shared" si="58"/>
        <v>44462</v>
      </c>
      <c r="L88" s="2">
        <f t="shared" si="59"/>
        <v>74</v>
      </c>
      <c r="M88" s="17">
        <f t="shared" si="60"/>
        <v>74</v>
      </c>
      <c r="N88" s="12">
        <f t="shared" si="61"/>
        <v>1.01300949</v>
      </c>
      <c r="O88" s="12">
        <f t="shared" ca="1" si="62"/>
        <v>1.035303013</v>
      </c>
      <c r="P88" s="17">
        <f t="shared" si="71"/>
        <v>0</v>
      </c>
      <c r="Q88" s="14">
        <f t="shared" ca="1" si="53"/>
        <v>176515.065</v>
      </c>
      <c r="R88" s="21">
        <f t="shared" si="54"/>
        <v>0</v>
      </c>
      <c r="S88" s="14">
        <f t="shared" si="63"/>
        <v>0</v>
      </c>
      <c r="T88" s="4" t="str">
        <f t="shared" si="64"/>
        <v>J=</v>
      </c>
      <c r="U88" s="33">
        <f t="shared" si="65"/>
        <v>44824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1">
        <f t="shared" si="55"/>
        <v>44572</v>
      </c>
      <c r="B89" s="112">
        <f t="shared" ca="1" si="66"/>
        <v>5179218.3899999997</v>
      </c>
      <c r="C89" s="7">
        <f t="shared" si="56"/>
        <v>5000000</v>
      </c>
      <c r="D89" s="85">
        <f t="shared" si="70"/>
        <v>44571</v>
      </c>
      <c r="E89" s="83">
        <f ca="1">IF(D89&lt;$B$1,VLOOKUP(D89,[1]DI!$A$4:$B$15000,2,FALSE),0)</f>
        <v>9.1499999999999998E-2</v>
      </c>
      <c r="F89" s="14">
        <f t="shared" ca="1" si="67"/>
        <v>1.00034749</v>
      </c>
      <c r="G89" s="14">
        <f ca="1">(TRUNC(PRODUCT($F$12:$F88),16))</f>
        <v>1.02236235247315</v>
      </c>
      <c r="H89" s="14">
        <f t="shared" si="68"/>
        <v>1</v>
      </c>
      <c r="I89" s="14">
        <f t="shared" ca="1" si="69"/>
        <v>1.0223623500000001</v>
      </c>
      <c r="J89" s="13">
        <f t="shared" si="57"/>
        <v>4.4999999999999998E-2</v>
      </c>
      <c r="K89" s="33">
        <f t="shared" si="58"/>
        <v>44462</v>
      </c>
      <c r="L89" s="2">
        <f t="shared" si="59"/>
        <v>75</v>
      </c>
      <c r="M89" s="17">
        <f t="shared" si="60"/>
        <v>75</v>
      </c>
      <c r="N89" s="12">
        <f t="shared" si="61"/>
        <v>1.0131864479999999</v>
      </c>
      <c r="O89" s="12">
        <f t="shared" ca="1" si="62"/>
        <v>1.035843678</v>
      </c>
      <c r="P89" s="17">
        <f t="shared" si="71"/>
        <v>0</v>
      </c>
      <c r="Q89" s="14">
        <f t="shared" ca="1" si="53"/>
        <v>179218.39</v>
      </c>
      <c r="R89" s="21">
        <f t="shared" si="54"/>
        <v>0</v>
      </c>
      <c r="S89" s="14">
        <f t="shared" si="63"/>
        <v>0</v>
      </c>
      <c r="T89" s="4" t="str">
        <f t="shared" si="64"/>
        <v>J=</v>
      </c>
      <c r="U89" s="33">
        <f t="shared" si="65"/>
        <v>44824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1">
        <f t="shared" si="55"/>
        <v>44573</v>
      </c>
      <c r="B90" s="112">
        <f t="shared" ca="1" si="66"/>
        <v>5181923.16</v>
      </c>
      <c r="C90" s="7">
        <f t="shared" si="56"/>
        <v>5000000</v>
      </c>
      <c r="D90" s="85">
        <f t="shared" si="70"/>
        <v>44572</v>
      </c>
      <c r="E90" s="83">
        <f ca="1">IF(D90&lt;$B$1,VLOOKUP(D90,[1]DI!$A$4:$B$15000,2,FALSE),0)</f>
        <v>9.1499999999999998E-2</v>
      </c>
      <c r="F90" s="14">
        <f t="shared" ca="1" si="67"/>
        <v>1.00034749</v>
      </c>
      <c r="G90" s="14">
        <f ca="1">(TRUNC(PRODUCT($F$12:$F89),16))</f>
        <v>1.0227176131670099</v>
      </c>
      <c r="H90" s="14">
        <f t="shared" si="68"/>
        <v>1</v>
      </c>
      <c r="I90" s="14">
        <f t="shared" ca="1" si="69"/>
        <v>1.0227176099999999</v>
      </c>
      <c r="J90" s="13">
        <f t="shared" si="57"/>
        <v>4.4999999999999998E-2</v>
      </c>
      <c r="K90" s="33">
        <f t="shared" si="58"/>
        <v>44462</v>
      </c>
      <c r="L90" s="2">
        <f t="shared" si="59"/>
        <v>76</v>
      </c>
      <c r="M90" s="17">
        <f t="shared" si="60"/>
        <v>76</v>
      </c>
      <c r="N90" s="12">
        <f t="shared" si="61"/>
        <v>1.013363437</v>
      </c>
      <c r="O90" s="12">
        <f t="shared" ca="1" si="62"/>
        <v>1.0363846320000001</v>
      </c>
      <c r="P90" s="17">
        <f t="shared" si="71"/>
        <v>0</v>
      </c>
      <c r="Q90" s="14">
        <f t="shared" ca="1" si="53"/>
        <v>181923.16</v>
      </c>
      <c r="R90" s="21">
        <f t="shared" si="54"/>
        <v>0</v>
      </c>
      <c r="S90" s="14">
        <f t="shared" si="63"/>
        <v>0</v>
      </c>
      <c r="T90" s="4" t="str">
        <f t="shared" si="64"/>
        <v>J=</v>
      </c>
      <c r="U90" s="33">
        <f t="shared" si="65"/>
        <v>44824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1">
        <f t="shared" si="55"/>
        <v>44574</v>
      </c>
      <c r="B91" s="112">
        <f t="shared" ca="1" si="66"/>
        <v>5184629.38</v>
      </c>
      <c r="C91" s="7">
        <f t="shared" si="56"/>
        <v>5000000</v>
      </c>
      <c r="D91" s="85">
        <f t="shared" si="70"/>
        <v>44573</v>
      </c>
      <c r="E91" s="83">
        <f ca="1">IF(D91&lt;$B$1,VLOOKUP(D91,[1]DI!$A$4:$B$15000,2,FALSE),0)</f>
        <v>9.1499999999999998E-2</v>
      </c>
      <c r="F91" s="14">
        <f t="shared" ca="1" si="67"/>
        <v>1.00034749</v>
      </c>
      <c r="G91" s="14">
        <f ca="1">(TRUNC(PRODUCT($F$12:$F90),16))</f>
        <v>1.02307299731041</v>
      </c>
      <c r="H91" s="14">
        <f t="shared" si="68"/>
        <v>1</v>
      </c>
      <c r="I91" s="14">
        <f t="shared" ca="1" si="69"/>
        <v>1.0230729999999999</v>
      </c>
      <c r="J91" s="13">
        <f t="shared" si="57"/>
        <v>4.4999999999999998E-2</v>
      </c>
      <c r="K91" s="33">
        <f t="shared" si="58"/>
        <v>44462</v>
      </c>
      <c r="L91" s="2">
        <f t="shared" si="59"/>
        <v>77</v>
      </c>
      <c r="M91" s="17">
        <f t="shared" si="60"/>
        <v>77</v>
      </c>
      <c r="N91" s="12">
        <f t="shared" si="61"/>
        <v>1.013540457</v>
      </c>
      <c r="O91" s="12">
        <f t="shared" ca="1" si="62"/>
        <v>1.036925876</v>
      </c>
      <c r="P91" s="17">
        <f t="shared" si="71"/>
        <v>0</v>
      </c>
      <c r="Q91" s="14">
        <f t="shared" ca="1" si="53"/>
        <v>184629.38</v>
      </c>
      <c r="R91" s="21">
        <f t="shared" si="54"/>
        <v>0</v>
      </c>
      <c r="S91" s="14">
        <f t="shared" si="63"/>
        <v>0</v>
      </c>
      <c r="T91" s="4" t="str">
        <f t="shared" si="64"/>
        <v>J=</v>
      </c>
      <c r="U91" s="33">
        <f t="shared" si="65"/>
        <v>44824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1">
        <f t="shared" si="55"/>
        <v>44575</v>
      </c>
      <c r="B92" s="112">
        <f t="shared" ca="1" si="66"/>
        <v>5187336.9400000004</v>
      </c>
      <c r="C92" s="7">
        <f t="shared" si="56"/>
        <v>5000000</v>
      </c>
      <c r="D92" s="85">
        <f t="shared" si="70"/>
        <v>44574</v>
      </c>
      <c r="E92" s="83">
        <f ca="1">IF(D92&lt;$B$1,VLOOKUP(D92,[1]DI!$A$4:$B$15000,2,FALSE),0)</f>
        <v>9.1499999999999998E-2</v>
      </c>
      <c r="F92" s="14">
        <f t="shared" ca="1" si="67"/>
        <v>1.00034749</v>
      </c>
      <c r="G92" s="14">
        <f ca="1">(TRUNC(PRODUCT($F$12:$F91),16))</f>
        <v>1.0234285049462399</v>
      </c>
      <c r="H92" s="14">
        <f t="shared" si="68"/>
        <v>1</v>
      </c>
      <c r="I92" s="14">
        <f t="shared" ca="1" si="69"/>
        <v>1.0234285000000001</v>
      </c>
      <c r="J92" s="13">
        <f t="shared" si="57"/>
        <v>4.4999999999999998E-2</v>
      </c>
      <c r="K92" s="33">
        <f t="shared" si="58"/>
        <v>44462</v>
      </c>
      <c r="L92" s="2">
        <f t="shared" si="59"/>
        <v>78</v>
      </c>
      <c r="M92" s="17">
        <f t="shared" si="60"/>
        <v>78</v>
      </c>
      <c r="N92" s="12">
        <f t="shared" si="61"/>
        <v>1.013717507</v>
      </c>
      <c r="O92" s="12">
        <f t="shared" ca="1" si="62"/>
        <v>1.037467388</v>
      </c>
      <c r="P92" s="17">
        <f t="shared" si="71"/>
        <v>0</v>
      </c>
      <c r="Q92" s="14">
        <f t="shared" ca="1" si="53"/>
        <v>187336.94</v>
      </c>
      <c r="R92" s="21">
        <f t="shared" si="54"/>
        <v>0</v>
      </c>
      <c r="S92" s="14">
        <f t="shared" si="63"/>
        <v>0</v>
      </c>
      <c r="T92" s="4" t="str">
        <f t="shared" si="64"/>
        <v>J=</v>
      </c>
      <c r="U92" s="33">
        <f t="shared" si="65"/>
        <v>44824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1">
        <f t="shared" si="55"/>
        <v>44578</v>
      </c>
      <c r="B93" s="112">
        <f t="shared" ca="1" si="66"/>
        <v>5190046</v>
      </c>
      <c r="C93" s="7">
        <f t="shared" si="56"/>
        <v>5000000</v>
      </c>
      <c r="D93" s="85">
        <f t="shared" si="70"/>
        <v>44575</v>
      </c>
      <c r="E93" s="83">
        <f ca="1">IF(D93&lt;$B$1,VLOOKUP(D93,[1]DI!$A$4:$B$15000,2,FALSE),0)</f>
        <v>9.1499999999999998E-2</v>
      </c>
      <c r="F93" s="14">
        <f t="shared" ca="1" si="67"/>
        <v>1.00034749</v>
      </c>
      <c r="G93" s="14">
        <f ca="1">(TRUNC(PRODUCT($F$12:$F92),16))</f>
        <v>1.02378413611743</v>
      </c>
      <c r="H93" s="14">
        <f t="shared" si="68"/>
        <v>1</v>
      </c>
      <c r="I93" s="14">
        <f t="shared" ca="1" si="69"/>
        <v>1.0237841400000001</v>
      </c>
      <c r="J93" s="13">
        <f t="shared" si="57"/>
        <v>4.4999999999999998E-2</v>
      </c>
      <c r="K93" s="33">
        <f t="shared" si="58"/>
        <v>44462</v>
      </c>
      <c r="L93" s="2">
        <f t="shared" si="59"/>
        <v>79</v>
      </c>
      <c r="M93" s="17">
        <f t="shared" si="60"/>
        <v>79</v>
      </c>
      <c r="N93" s="12">
        <f t="shared" si="61"/>
        <v>1.013894589</v>
      </c>
      <c r="O93" s="12">
        <f t="shared" ca="1" si="62"/>
        <v>1.0380092000000001</v>
      </c>
      <c r="P93" s="17">
        <f t="shared" si="71"/>
        <v>0</v>
      </c>
      <c r="Q93" s="14">
        <f t="shared" ca="1" si="53"/>
        <v>190046</v>
      </c>
      <c r="R93" s="21">
        <f t="shared" si="54"/>
        <v>0</v>
      </c>
      <c r="S93" s="14">
        <f t="shared" si="63"/>
        <v>0</v>
      </c>
      <c r="T93" s="4" t="str">
        <f t="shared" si="64"/>
        <v>J=</v>
      </c>
      <c r="U93" s="33">
        <f t="shared" si="65"/>
        <v>44824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1">
        <f t="shared" si="55"/>
        <v>44579</v>
      </c>
      <c r="B94" s="112">
        <f t="shared" ca="1" si="66"/>
        <v>5192756.4050000003</v>
      </c>
      <c r="C94" s="7">
        <f t="shared" si="56"/>
        <v>5000000</v>
      </c>
      <c r="D94" s="85">
        <f t="shared" si="70"/>
        <v>44578</v>
      </c>
      <c r="E94" s="83">
        <f ca="1">IF(D94&lt;$B$1,VLOOKUP(D94,[1]DI!$A$4:$B$15000,2,FALSE),0)</f>
        <v>9.1499999999999998E-2</v>
      </c>
      <c r="F94" s="14">
        <f t="shared" ca="1" si="67"/>
        <v>1.00034749</v>
      </c>
      <c r="G94" s="14">
        <f ca="1">(TRUNC(PRODUCT($F$12:$F93),16))</f>
        <v>1.0241398908668899</v>
      </c>
      <c r="H94" s="14">
        <f t="shared" si="68"/>
        <v>1</v>
      </c>
      <c r="I94" s="14">
        <f t="shared" ca="1" si="69"/>
        <v>1.0241398900000001</v>
      </c>
      <c r="J94" s="13">
        <f t="shared" si="57"/>
        <v>4.4999999999999998E-2</v>
      </c>
      <c r="K94" s="33">
        <f t="shared" si="58"/>
        <v>44462</v>
      </c>
      <c r="L94" s="2">
        <f t="shared" si="59"/>
        <v>80</v>
      </c>
      <c r="M94" s="17">
        <f t="shared" si="60"/>
        <v>80</v>
      </c>
      <c r="N94" s="12">
        <f t="shared" si="61"/>
        <v>1.0140717020000001</v>
      </c>
      <c r="O94" s="12">
        <f t="shared" ca="1" si="62"/>
        <v>1.0385512809999999</v>
      </c>
      <c r="P94" s="17">
        <f t="shared" si="71"/>
        <v>0</v>
      </c>
      <c r="Q94" s="14">
        <f t="shared" ca="1" si="53"/>
        <v>192756.405</v>
      </c>
      <c r="R94" s="21">
        <f t="shared" si="54"/>
        <v>0</v>
      </c>
      <c r="S94" s="14">
        <f t="shared" si="63"/>
        <v>0</v>
      </c>
      <c r="T94" s="4" t="str">
        <f t="shared" si="64"/>
        <v>J=</v>
      </c>
      <c r="U94" s="33">
        <f t="shared" si="65"/>
        <v>44824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1">
        <f t="shared" si="55"/>
        <v>44580</v>
      </c>
      <c r="B95" s="112">
        <f t="shared" ca="1" si="66"/>
        <v>5195468.2549999999</v>
      </c>
      <c r="C95" s="7">
        <f t="shared" si="56"/>
        <v>5000000</v>
      </c>
      <c r="D95" s="85">
        <f t="shared" si="70"/>
        <v>44579</v>
      </c>
      <c r="E95" s="83">
        <f ca="1">IF(D95&lt;$B$1,VLOOKUP(D95,[1]DI!$A$4:$B$15000,2,FALSE),0)</f>
        <v>9.1499999999999998E-2</v>
      </c>
      <c r="F95" s="14">
        <f t="shared" ca="1" si="67"/>
        <v>1.00034749</v>
      </c>
      <c r="G95" s="14">
        <f ca="1">(TRUNC(PRODUCT($F$12:$F94),16))</f>
        <v>1.02449576923756</v>
      </c>
      <c r="H95" s="14">
        <f t="shared" si="68"/>
        <v>1</v>
      </c>
      <c r="I95" s="14">
        <f t="shared" ca="1" si="69"/>
        <v>1.0244957699999999</v>
      </c>
      <c r="J95" s="13">
        <f t="shared" si="57"/>
        <v>4.4999999999999998E-2</v>
      </c>
      <c r="K95" s="33">
        <f t="shared" si="58"/>
        <v>44462</v>
      </c>
      <c r="L95" s="2">
        <f t="shared" si="59"/>
        <v>81</v>
      </c>
      <c r="M95" s="17">
        <f t="shared" si="60"/>
        <v>81</v>
      </c>
      <c r="N95" s="12">
        <f t="shared" si="61"/>
        <v>1.014248845</v>
      </c>
      <c r="O95" s="12">
        <f t="shared" ca="1" si="62"/>
        <v>1.039093651</v>
      </c>
      <c r="P95" s="17">
        <f t="shared" si="71"/>
        <v>0</v>
      </c>
      <c r="Q95" s="14">
        <f t="shared" ca="1" si="53"/>
        <v>195468.255</v>
      </c>
      <c r="R95" s="21">
        <f t="shared" si="54"/>
        <v>0</v>
      </c>
      <c r="S95" s="14">
        <f t="shared" si="63"/>
        <v>0</v>
      </c>
      <c r="T95" s="4" t="str">
        <f t="shared" si="64"/>
        <v>J=</v>
      </c>
      <c r="U95" s="33">
        <f t="shared" si="65"/>
        <v>44824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1">
        <f t="shared" si="55"/>
        <v>44581</v>
      </c>
      <c r="B96" s="112">
        <f t="shared" ca="1" si="66"/>
        <v>5198181.51</v>
      </c>
      <c r="C96" s="7">
        <f t="shared" si="56"/>
        <v>5000000</v>
      </c>
      <c r="D96" s="85">
        <f t="shared" si="70"/>
        <v>44580</v>
      </c>
      <c r="E96" s="83">
        <f ca="1">IF(D96&lt;$B$1,VLOOKUP(D96,[1]DI!$A$4:$B$15000,2,FALSE),0)</f>
        <v>9.1499999999999998E-2</v>
      </c>
      <c r="F96" s="14">
        <f t="shared" ca="1" si="67"/>
        <v>1.00034749</v>
      </c>
      <c r="G96" s="14">
        <f ca="1">(TRUNC(PRODUCT($F$12:$F95),16))</f>
        <v>1.0248517712724201</v>
      </c>
      <c r="H96" s="14">
        <f t="shared" si="68"/>
        <v>1</v>
      </c>
      <c r="I96" s="14">
        <f t="shared" ca="1" si="69"/>
        <v>1.0248517699999999</v>
      </c>
      <c r="J96" s="13">
        <f t="shared" si="57"/>
        <v>4.4999999999999998E-2</v>
      </c>
      <c r="K96" s="33">
        <f t="shared" si="58"/>
        <v>44462</v>
      </c>
      <c r="L96" s="2">
        <f t="shared" si="59"/>
        <v>82</v>
      </c>
      <c r="M96" s="17">
        <f t="shared" si="60"/>
        <v>82</v>
      </c>
      <c r="N96" s="12">
        <f t="shared" si="61"/>
        <v>1.0144260199999999</v>
      </c>
      <c r="O96" s="12">
        <f t="shared" ca="1" si="62"/>
        <v>1.0396363019999999</v>
      </c>
      <c r="P96" s="17">
        <f t="shared" si="71"/>
        <v>0</v>
      </c>
      <c r="Q96" s="14">
        <f t="shared" ca="1" si="53"/>
        <v>198181.51</v>
      </c>
      <c r="R96" s="21">
        <f t="shared" si="54"/>
        <v>0</v>
      </c>
      <c r="S96" s="14">
        <f t="shared" si="63"/>
        <v>0</v>
      </c>
      <c r="T96" s="4" t="str">
        <f t="shared" si="64"/>
        <v>J=</v>
      </c>
      <c r="U96" s="33">
        <f t="shared" si="65"/>
        <v>44824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1">
        <f t="shared" si="55"/>
        <v>44582</v>
      </c>
      <c r="B97" s="112">
        <f t="shared" ca="1" si="66"/>
        <v>5200896.21</v>
      </c>
      <c r="C97" s="7">
        <f t="shared" si="56"/>
        <v>5000000</v>
      </c>
      <c r="D97" s="85">
        <f t="shared" si="70"/>
        <v>44581</v>
      </c>
      <c r="E97" s="83">
        <f ca="1">IF(D97&lt;$B$1,VLOOKUP(D97,[1]DI!$A$4:$B$15000,2,FALSE),0)</f>
        <v>9.1499999999999998E-2</v>
      </c>
      <c r="F97" s="14">
        <f t="shared" ca="1" si="67"/>
        <v>1.00034749</v>
      </c>
      <c r="G97" s="14">
        <f ca="1">(TRUNC(PRODUCT($F$12:$F96),16))</f>
        <v>1.0252078970144201</v>
      </c>
      <c r="H97" s="14">
        <f t="shared" si="68"/>
        <v>1</v>
      </c>
      <c r="I97" s="14">
        <f t="shared" ca="1" si="69"/>
        <v>1.0252079000000001</v>
      </c>
      <c r="J97" s="13">
        <f t="shared" si="57"/>
        <v>4.4999999999999998E-2</v>
      </c>
      <c r="K97" s="33">
        <f t="shared" si="58"/>
        <v>44462</v>
      </c>
      <c r="L97" s="2">
        <f t="shared" si="59"/>
        <v>83</v>
      </c>
      <c r="M97" s="17">
        <f t="shared" si="60"/>
        <v>83</v>
      </c>
      <c r="N97" s="12">
        <f t="shared" si="61"/>
        <v>1.0146032250000001</v>
      </c>
      <c r="O97" s="12">
        <f t="shared" ca="1" si="62"/>
        <v>1.040179242</v>
      </c>
      <c r="P97" s="17">
        <f t="shared" si="71"/>
        <v>0</v>
      </c>
      <c r="Q97" s="14">
        <f t="shared" ca="1" si="53"/>
        <v>200896.21</v>
      </c>
      <c r="R97" s="21">
        <f t="shared" si="54"/>
        <v>0</v>
      </c>
      <c r="S97" s="14">
        <f t="shared" si="63"/>
        <v>0</v>
      </c>
      <c r="T97" s="4" t="str">
        <f t="shared" si="64"/>
        <v>J=</v>
      </c>
      <c r="U97" s="33">
        <f t="shared" si="65"/>
        <v>44824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1">
        <f t="shared" si="55"/>
        <v>44585</v>
      </c>
      <c r="B98" s="112">
        <f t="shared" ca="1" si="66"/>
        <v>5203612.3099999996</v>
      </c>
      <c r="C98" s="7">
        <f t="shared" si="56"/>
        <v>5000000</v>
      </c>
      <c r="D98" s="85">
        <f t="shared" si="70"/>
        <v>44582</v>
      </c>
      <c r="E98" s="83">
        <f ca="1">IF(D98&lt;$B$1,VLOOKUP(D98,[1]DI!$A$4:$B$15000,2,FALSE),0)</f>
        <v>9.1499999999999998E-2</v>
      </c>
      <c r="F98" s="14">
        <f t="shared" ca="1" si="67"/>
        <v>1.00034749</v>
      </c>
      <c r="G98" s="14">
        <f ca="1">(TRUNC(PRODUCT($F$12:$F97),16))</f>
        <v>1.0255641465065499</v>
      </c>
      <c r="H98" s="14">
        <f t="shared" si="68"/>
        <v>1</v>
      </c>
      <c r="I98" s="14">
        <f t="shared" ca="1" si="69"/>
        <v>1.0255641499999999</v>
      </c>
      <c r="J98" s="13">
        <f t="shared" si="57"/>
        <v>4.4999999999999998E-2</v>
      </c>
      <c r="K98" s="33">
        <f t="shared" si="58"/>
        <v>44462</v>
      </c>
      <c r="L98" s="2">
        <f t="shared" si="59"/>
        <v>84</v>
      </c>
      <c r="M98" s="17">
        <f t="shared" si="60"/>
        <v>84</v>
      </c>
      <c r="N98" s="12">
        <f t="shared" si="61"/>
        <v>1.014780462</v>
      </c>
      <c r="O98" s="12">
        <f t="shared" ca="1" si="62"/>
        <v>1.040722462</v>
      </c>
      <c r="P98" s="17">
        <f t="shared" si="71"/>
        <v>0</v>
      </c>
      <c r="Q98" s="14">
        <f t="shared" ca="1" si="53"/>
        <v>203612.31</v>
      </c>
      <c r="R98" s="21">
        <f t="shared" si="54"/>
        <v>0</v>
      </c>
      <c r="S98" s="14">
        <f t="shared" si="63"/>
        <v>0</v>
      </c>
      <c r="T98" s="4" t="str">
        <f t="shared" si="64"/>
        <v>J=</v>
      </c>
      <c r="U98" s="33">
        <f t="shared" si="65"/>
        <v>44824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1">
        <f t="shared" si="55"/>
        <v>44586</v>
      </c>
      <c r="B99" s="112">
        <f t="shared" ca="1" si="66"/>
        <v>5206329.8049999997</v>
      </c>
      <c r="C99" s="7">
        <f t="shared" si="56"/>
        <v>5000000</v>
      </c>
      <c r="D99" s="85">
        <f t="shared" si="70"/>
        <v>44585</v>
      </c>
      <c r="E99" s="83">
        <f ca="1">IF(D99&lt;$B$1,VLOOKUP(D99,[1]DI!$A$4:$B$15000,2,FALSE),0)</f>
        <v>9.1499999999999998E-2</v>
      </c>
      <c r="F99" s="14">
        <f t="shared" ca="1" si="67"/>
        <v>1.00034749</v>
      </c>
      <c r="G99" s="14">
        <f ca="1">(TRUNC(PRODUCT($F$12:$F98),16))</f>
        <v>1.02592051979182</v>
      </c>
      <c r="H99" s="14">
        <f t="shared" si="68"/>
        <v>1</v>
      </c>
      <c r="I99" s="14">
        <f t="shared" ca="1" si="69"/>
        <v>1.0259205199999999</v>
      </c>
      <c r="J99" s="13">
        <f t="shared" si="57"/>
        <v>4.4999999999999998E-2</v>
      </c>
      <c r="K99" s="33">
        <f t="shared" si="58"/>
        <v>44462</v>
      </c>
      <c r="L99" s="2">
        <f t="shared" si="59"/>
        <v>85</v>
      </c>
      <c r="M99" s="17">
        <f t="shared" si="60"/>
        <v>85</v>
      </c>
      <c r="N99" s="12">
        <f t="shared" si="61"/>
        <v>1.014957729</v>
      </c>
      <c r="O99" s="12">
        <f t="shared" ca="1" si="62"/>
        <v>1.0412659609999999</v>
      </c>
      <c r="P99" s="17">
        <f t="shared" si="71"/>
        <v>0</v>
      </c>
      <c r="Q99" s="14">
        <f t="shared" ca="1" si="53"/>
        <v>206329.80499999999</v>
      </c>
      <c r="R99" s="21">
        <f t="shared" si="54"/>
        <v>0</v>
      </c>
      <c r="S99" s="14">
        <f t="shared" si="63"/>
        <v>0</v>
      </c>
      <c r="T99" s="4" t="str">
        <f t="shared" si="64"/>
        <v>J=</v>
      </c>
      <c r="U99" s="33">
        <f t="shared" si="65"/>
        <v>44824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1">
        <f t="shared" si="55"/>
        <v>44587</v>
      </c>
      <c r="B100" s="112">
        <f t="shared" ca="1" si="66"/>
        <v>5209048.75</v>
      </c>
      <c r="C100" s="7">
        <f t="shared" si="56"/>
        <v>5000000</v>
      </c>
      <c r="D100" s="85">
        <f t="shared" si="70"/>
        <v>44586</v>
      </c>
      <c r="E100" s="83">
        <f ca="1">IF(D100&lt;$B$1,VLOOKUP(D100,[1]DI!$A$4:$B$15000,2,FALSE),0)</f>
        <v>9.1499999999999998E-2</v>
      </c>
      <c r="F100" s="14">
        <f t="shared" ca="1" si="67"/>
        <v>1.00034749</v>
      </c>
      <c r="G100" s="14">
        <f ca="1">(TRUNC(PRODUCT($F$12:$F99),16))</f>
        <v>1.02627701691324</v>
      </c>
      <c r="H100" s="14">
        <f t="shared" si="68"/>
        <v>1</v>
      </c>
      <c r="I100" s="14">
        <f t="shared" ca="1" si="69"/>
        <v>1.02627702</v>
      </c>
      <c r="J100" s="13">
        <f t="shared" si="57"/>
        <v>4.4999999999999998E-2</v>
      </c>
      <c r="K100" s="33">
        <f t="shared" si="58"/>
        <v>44462</v>
      </c>
      <c r="L100" s="2">
        <f t="shared" si="59"/>
        <v>86</v>
      </c>
      <c r="M100" s="17">
        <f t="shared" si="60"/>
        <v>86</v>
      </c>
      <c r="N100" s="12">
        <f t="shared" si="61"/>
        <v>1.0151350269999999</v>
      </c>
      <c r="O100" s="12">
        <f t="shared" ca="1" si="62"/>
        <v>1.0418097500000001</v>
      </c>
      <c r="P100" s="17">
        <f t="shared" si="71"/>
        <v>0</v>
      </c>
      <c r="Q100" s="14">
        <f t="shared" ca="1" si="53"/>
        <v>209048.75</v>
      </c>
      <c r="R100" s="21">
        <f t="shared" si="54"/>
        <v>0</v>
      </c>
      <c r="S100" s="14">
        <f t="shared" si="63"/>
        <v>0</v>
      </c>
      <c r="T100" s="4" t="str">
        <f t="shared" si="64"/>
        <v>J=</v>
      </c>
      <c r="U100" s="33">
        <f t="shared" si="65"/>
        <v>44824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1">
        <f t="shared" si="55"/>
        <v>44588</v>
      </c>
      <c r="B101" s="112">
        <f t="shared" ca="1" si="66"/>
        <v>5211769.1050000004</v>
      </c>
      <c r="C101" s="7">
        <f t="shared" si="56"/>
        <v>5000000</v>
      </c>
      <c r="D101" s="85">
        <f t="shared" si="70"/>
        <v>44587</v>
      </c>
      <c r="E101" s="83">
        <f ca="1">IF(D101&lt;$B$1,VLOOKUP(D101,[1]DI!$A$4:$B$15000,2,FALSE),0)</f>
        <v>9.1499999999999998E-2</v>
      </c>
      <c r="F101" s="14">
        <f t="shared" ca="1" si="67"/>
        <v>1.00034749</v>
      </c>
      <c r="G101" s="14">
        <f ca="1">(TRUNC(PRODUCT($F$12:$F100),16))</f>
        <v>1.0266336379138501</v>
      </c>
      <c r="H101" s="14">
        <f t="shared" si="68"/>
        <v>1</v>
      </c>
      <c r="I101" s="14">
        <f t="shared" ca="1" si="69"/>
        <v>1.02663364</v>
      </c>
      <c r="J101" s="13">
        <f t="shared" si="57"/>
        <v>4.4999999999999998E-2</v>
      </c>
      <c r="K101" s="33">
        <f t="shared" si="58"/>
        <v>44462</v>
      </c>
      <c r="L101" s="2">
        <f t="shared" si="59"/>
        <v>87</v>
      </c>
      <c r="M101" s="17">
        <f t="shared" si="60"/>
        <v>87</v>
      </c>
      <c r="N101" s="12">
        <f t="shared" si="61"/>
        <v>1.015312357</v>
      </c>
      <c r="O101" s="12">
        <f t="shared" ca="1" si="62"/>
        <v>1.0423538210000001</v>
      </c>
      <c r="P101" s="17">
        <f t="shared" si="71"/>
        <v>0</v>
      </c>
      <c r="Q101" s="14">
        <f t="shared" ca="1" si="53"/>
        <v>211769.10500000001</v>
      </c>
      <c r="R101" s="21">
        <f t="shared" si="54"/>
        <v>0</v>
      </c>
      <c r="S101" s="14">
        <f t="shared" si="63"/>
        <v>0</v>
      </c>
      <c r="T101" s="4" t="str">
        <f t="shared" si="64"/>
        <v>J=</v>
      </c>
      <c r="U101" s="33">
        <f t="shared" si="65"/>
        <v>44824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1">
        <f t="shared" si="55"/>
        <v>44589</v>
      </c>
      <c r="B102" s="112">
        <f t="shared" ca="1" si="66"/>
        <v>5214490.8499999996</v>
      </c>
      <c r="C102" s="7">
        <f t="shared" si="56"/>
        <v>5000000</v>
      </c>
      <c r="D102" s="85">
        <f t="shared" si="70"/>
        <v>44588</v>
      </c>
      <c r="E102" s="83">
        <f ca="1">IF(D102&lt;$B$1,VLOOKUP(D102,[1]DI!$A$4:$B$15000,2,FALSE),0)</f>
        <v>9.1499999999999998E-2</v>
      </c>
      <c r="F102" s="14">
        <f t="shared" ca="1" si="67"/>
        <v>1.00034749</v>
      </c>
      <c r="G102" s="14">
        <f ca="1">(TRUNC(PRODUCT($F$12:$F101),16))</f>
        <v>1.02699038283669</v>
      </c>
      <c r="H102" s="14">
        <f t="shared" si="68"/>
        <v>1</v>
      </c>
      <c r="I102" s="14">
        <f t="shared" ca="1" si="69"/>
        <v>1.02699038</v>
      </c>
      <c r="J102" s="13">
        <f t="shared" si="57"/>
        <v>4.4999999999999998E-2</v>
      </c>
      <c r="K102" s="33">
        <f t="shared" si="58"/>
        <v>44462</v>
      </c>
      <c r="L102" s="2">
        <f t="shared" si="59"/>
        <v>88</v>
      </c>
      <c r="M102" s="17">
        <f t="shared" si="60"/>
        <v>88</v>
      </c>
      <c r="N102" s="12">
        <f t="shared" si="61"/>
        <v>1.0154897169999999</v>
      </c>
      <c r="O102" s="12">
        <f t="shared" ca="1" si="62"/>
        <v>1.04289817</v>
      </c>
      <c r="P102" s="17">
        <f t="shared" si="71"/>
        <v>0</v>
      </c>
      <c r="Q102" s="14">
        <f t="shared" ca="1" si="53"/>
        <v>214490.85</v>
      </c>
      <c r="R102" s="21">
        <f t="shared" si="54"/>
        <v>0</v>
      </c>
      <c r="S102" s="14">
        <f t="shared" si="63"/>
        <v>0</v>
      </c>
      <c r="T102" s="4" t="str">
        <f t="shared" si="64"/>
        <v>J=</v>
      </c>
      <c r="U102" s="33">
        <f t="shared" si="65"/>
        <v>44824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1">
        <f t="shared" si="55"/>
        <v>44592</v>
      </c>
      <c r="B103" s="112">
        <f t="shared" ca="1" si="66"/>
        <v>5217214.05</v>
      </c>
      <c r="C103" s="7">
        <f t="shared" si="56"/>
        <v>5000000</v>
      </c>
      <c r="D103" s="85">
        <f t="shared" si="70"/>
        <v>44589</v>
      </c>
      <c r="E103" s="83">
        <f ca="1">IF(D103&lt;$B$1,VLOOKUP(D103,[1]DI!$A$4:$B$15000,2,FALSE),0)</f>
        <v>9.1499999999999998E-2</v>
      </c>
      <c r="F103" s="14">
        <f t="shared" ca="1" si="67"/>
        <v>1.00034749</v>
      </c>
      <c r="G103" s="14">
        <f ca="1">(TRUNC(PRODUCT($F$12:$F102),16))</f>
        <v>1.0273472517248201</v>
      </c>
      <c r="H103" s="14">
        <f t="shared" si="68"/>
        <v>1</v>
      </c>
      <c r="I103" s="14">
        <f t="shared" ca="1" si="69"/>
        <v>1.02734725</v>
      </c>
      <c r="J103" s="13">
        <f t="shared" si="57"/>
        <v>4.4999999999999998E-2</v>
      </c>
      <c r="K103" s="33">
        <f t="shared" si="58"/>
        <v>44462</v>
      </c>
      <c r="L103" s="2">
        <f t="shared" si="59"/>
        <v>89</v>
      </c>
      <c r="M103" s="17">
        <f t="shared" si="60"/>
        <v>89</v>
      </c>
      <c r="N103" s="12">
        <f t="shared" si="61"/>
        <v>1.0156671079999999</v>
      </c>
      <c r="O103" s="12">
        <f t="shared" ca="1" si="62"/>
        <v>1.0434428099999999</v>
      </c>
      <c r="P103" s="17">
        <f t="shared" si="71"/>
        <v>0</v>
      </c>
      <c r="Q103" s="14">
        <f t="shared" ca="1" si="53"/>
        <v>217214.05</v>
      </c>
      <c r="R103" s="21">
        <f t="shared" si="54"/>
        <v>0</v>
      </c>
      <c r="S103" s="14">
        <f t="shared" si="63"/>
        <v>0</v>
      </c>
      <c r="T103" s="4" t="str">
        <f t="shared" si="64"/>
        <v>J=</v>
      </c>
      <c r="U103" s="33">
        <f t="shared" si="65"/>
        <v>44824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1">
        <f t="shared" si="55"/>
        <v>44593</v>
      </c>
      <c r="B104" s="112">
        <f t="shared" ca="1" si="66"/>
        <v>5219938.6550000003</v>
      </c>
      <c r="C104" s="7">
        <f t="shared" si="56"/>
        <v>5000000</v>
      </c>
      <c r="D104" s="85">
        <f t="shared" si="70"/>
        <v>44592</v>
      </c>
      <c r="E104" s="83">
        <f ca="1">IF(D104&lt;$B$1,VLOOKUP(D104,[1]DI!$A$4:$B$15000,2,FALSE),0)</f>
        <v>9.1499999999999998E-2</v>
      </c>
      <c r="F104" s="14">
        <f t="shared" ca="1" si="67"/>
        <v>1.00034749</v>
      </c>
      <c r="G104" s="14">
        <f ca="1">(TRUNC(PRODUCT($F$12:$F103),16))</f>
        <v>1.02770424462132</v>
      </c>
      <c r="H104" s="14">
        <f t="shared" si="68"/>
        <v>1</v>
      </c>
      <c r="I104" s="14">
        <f t="shared" ca="1" si="69"/>
        <v>1.02770424</v>
      </c>
      <c r="J104" s="13">
        <f t="shared" si="57"/>
        <v>4.4999999999999998E-2</v>
      </c>
      <c r="K104" s="33">
        <f t="shared" si="58"/>
        <v>44462</v>
      </c>
      <c r="L104" s="2">
        <f t="shared" si="59"/>
        <v>90</v>
      </c>
      <c r="M104" s="17">
        <f t="shared" si="60"/>
        <v>90</v>
      </c>
      <c r="N104" s="12">
        <f t="shared" si="61"/>
        <v>1.0158445300000001</v>
      </c>
      <c r="O104" s="12">
        <f t="shared" ca="1" si="62"/>
        <v>1.0439877310000001</v>
      </c>
      <c r="P104" s="17">
        <f t="shared" si="71"/>
        <v>0</v>
      </c>
      <c r="Q104" s="14">
        <f t="shared" ca="1" si="53"/>
        <v>219938.655</v>
      </c>
      <c r="R104" s="21">
        <f t="shared" si="54"/>
        <v>0</v>
      </c>
      <c r="S104" s="14">
        <f t="shared" si="63"/>
        <v>0</v>
      </c>
      <c r="T104" s="4" t="str">
        <f t="shared" si="64"/>
        <v>J=</v>
      </c>
      <c r="U104" s="33">
        <f t="shared" si="65"/>
        <v>44824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1">
        <f t="shared" si="55"/>
        <v>44594</v>
      </c>
      <c r="B105" s="112">
        <f t="shared" ca="1" si="66"/>
        <v>5222664.7149999999</v>
      </c>
      <c r="C105" s="7">
        <f t="shared" si="56"/>
        <v>5000000</v>
      </c>
      <c r="D105" s="85">
        <f t="shared" si="70"/>
        <v>44593</v>
      </c>
      <c r="E105" s="83">
        <f ca="1">IF(D105&lt;$B$1,VLOOKUP(D105,[1]DI!$A$4:$B$15000,2,FALSE),0)</f>
        <v>9.1499999999999998E-2</v>
      </c>
      <c r="F105" s="14">
        <f t="shared" ca="1" si="67"/>
        <v>1.00034749</v>
      </c>
      <c r="G105" s="14">
        <f ca="1">(TRUNC(PRODUCT($F$12:$F104),16))</f>
        <v>1.02806136156928</v>
      </c>
      <c r="H105" s="14">
        <f t="shared" si="68"/>
        <v>1</v>
      </c>
      <c r="I105" s="14">
        <f t="shared" ca="1" si="69"/>
        <v>1.0280613599999999</v>
      </c>
      <c r="J105" s="13">
        <f t="shared" si="57"/>
        <v>4.4999999999999998E-2</v>
      </c>
      <c r="K105" s="33">
        <f t="shared" si="58"/>
        <v>44462</v>
      </c>
      <c r="L105" s="2">
        <f t="shared" si="59"/>
        <v>91</v>
      </c>
      <c r="M105" s="17">
        <f t="shared" si="60"/>
        <v>91</v>
      </c>
      <c r="N105" s="12">
        <f t="shared" si="61"/>
        <v>1.016021984</v>
      </c>
      <c r="O105" s="12">
        <f t="shared" ca="1" si="62"/>
        <v>1.0445329430000001</v>
      </c>
      <c r="P105" s="17">
        <f t="shared" si="71"/>
        <v>0</v>
      </c>
      <c r="Q105" s="14">
        <f t="shared" ca="1" si="53"/>
        <v>222664.715</v>
      </c>
      <c r="R105" s="21">
        <f t="shared" si="54"/>
        <v>0</v>
      </c>
      <c r="S105" s="14">
        <f t="shared" si="63"/>
        <v>0</v>
      </c>
      <c r="T105" s="4" t="str">
        <f t="shared" si="64"/>
        <v>J=</v>
      </c>
      <c r="U105" s="33">
        <f t="shared" si="65"/>
        <v>44824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1">
        <f t="shared" si="55"/>
        <v>44595</v>
      </c>
      <c r="B106" s="112">
        <f t="shared" ca="1" si="66"/>
        <v>5225392.1699999897</v>
      </c>
      <c r="C106" s="7">
        <f t="shared" si="56"/>
        <v>5000000</v>
      </c>
      <c r="D106" s="85">
        <f t="shared" si="70"/>
        <v>44594</v>
      </c>
      <c r="E106" s="83">
        <f ca="1">IF(D106&lt;$B$1,VLOOKUP(D106,[1]DI!$A$4:$B$15000,2,FALSE),0)</f>
        <v>9.1499999999999998E-2</v>
      </c>
      <c r="F106" s="14">
        <f t="shared" ca="1" si="67"/>
        <v>1.00034749</v>
      </c>
      <c r="G106" s="14">
        <f ca="1">(TRUNC(PRODUCT($F$12:$F105),16))</f>
        <v>1.0284186026118201</v>
      </c>
      <c r="H106" s="14">
        <f t="shared" si="68"/>
        <v>1</v>
      </c>
      <c r="I106" s="14">
        <f t="shared" ca="1" si="69"/>
        <v>1.0284186</v>
      </c>
      <c r="J106" s="13">
        <f t="shared" si="57"/>
        <v>4.4999999999999998E-2</v>
      </c>
      <c r="K106" s="33">
        <f t="shared" si="58"/>
        <v>44462</v>
      </c>
      <c r="L106" s="2">
        <f t="shared" si="59"/>
        <v>92</v>
      </c>
      <c r="M106" s="17">
        <f t="shared" si="60"/>
        <v>92</v>
      </c>
      <c r="N106" s="12">
        <f t="shared" si="61"/>
        <v>1.0161994679999999</v>
      </c>
      <c r="O106" s="12">
        <f t="shared" ca="1" si="62"/>
        <v>1.0450784339999999</v>
      </c>
      <c r="P106" s="17">
        <f t="shared" si="71"/>
        <v>0</v>
      </c>
      <c r="Q106" s="14">
        <f t="shared" ca="1" si="53"/>
        <v>225392.16999999</v>
      </c>
      <c r="R106" s="21">
        <f t="shared" si="54"/>
        <v>0</v>
      </c>
      <c r="S106" s="14">
        <f t="shared" si="63"/>
        <v>0</v>
      </c>
      <c r="T106" s="4" t="str">
        <f t="shared" si="64"/>
        <v>J=</v>
      </c>
      <c r="U106" s="33">
        <f t="shared" si="65"/>
        <v>44824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1">
        <f t="shared" si="55"/>
        <v>44596</v>
      </c>
      <c r="B107" s="112">
        <f t="shared" ca="1" si="66"/>
        <v>5228121.085</v>
      </c>
      <c r="C107" s="7">
        <f t="shared" si="56"/>
        <v>5000000</v>
      </c>
      <c r="D107" s="85">
        <f t="shared" si="70"/>
        <v>44595</v>
      </c>
      <c r="E107" s="83">
        <f ca="1">IF(D107&lt;$B$1,VLOOKUP(D107,[1]DI!$A$4:$B$15000,2,FALSE),0)</f>
        <v>0.1065</v>
      </c>
      <c r="F107" s="14">
        <f t="shared" ca="1" si="67"/>
        <v>1.00040168</v>
      </c>
      <c r="G107" s="14">
        <f ca="1">(TRUNC(PRODUCT($F$12:$F106),16))</f>
        <v>1.0287759677920401</v>
      </c>
      <c r="H107" s="14">
        <f t="shared" si="68"/>
        <v>1</v>
      </c>
      <c r="I107" s="14">
        <f t="shared" ca="1" si="69"/>
        <v>1.0287759700000001</v>
      </c>
      <c r="J107" s="13">
        <f t="shared" si="57"/>
        <v>4.4999999999999998E-2</v>
      </c>
      <c r="K107" s="33">
        <f t="shared" si="58"/>
        <v>44462</v>
      </c>
      <c r="L107" s="2">
        <f t="shared" si="59"/>
        <v>93</v>
      </c>
      <c r="M107" s="17">
        <f t="shared" si="60"/>
        <v>93</v>
      </c>
      <c r="N107" s="12">
        <f t="shared" si="61"/>
        <v>1.016376983</v>
      </c>
      <c r="O107" s="12">
        <f t="shared" ca="1" si="62"/>
        <v>1.0456242170000001</v>
      </c>
      <c r="P107" s="17">
        <f t="shared" si="71"/>
        <v>0</v>
      </c>
      <c r="Q107" s="14">
        <f t="shared" ca="1" si="53"/>
        <v>228121.08499999999</v>
      </c>
      <c r="R107" s="21">
        <f t="shared" si="54"/>
        <v>0</v>
      </c>
      <c r="S107" s="14">
        <f t="shared" si="63"/>
        <v>0</v>
      </c>
      <c r="T107" s="4" t="str">
        <f t="shared" si="64"/>
        <v>J=</v>
      </c>
      <c r="U107" s="33">
        <f t="shared" si="65"/>
        <v>44824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1">
        <f t="shared" si="55"/>
        <v>44599</v>
      </c>
      <c r="B108" s="112">
        <f t="shared" ca="1" si="66"/>
        <v>5231134.7649999997</v>
      </c>
      <c r="C108" s="7">
        <f t="shared" si="56"/>
        <v>5000000</v>
      </c>
      <c r="D108" s="85">
        <f t="shared" si="70"/>
        <v>44596</v>
      </c>
      <c r="E108" s="83">
        <f ca="1">IF(D108&lt;$B$1,VLOOKUP(D108,[1]DI!$A$4:$B$15000,2,FALSE),0)</f>
        <v>0.1065</v>
      </c>
      <c r="F108" s="14">
        <f t="shared" ca="1" si="67"/>
        <v>1.00040168</v>
      </c>
      <c r="G108" s="14">
        <f ca="1">(TRUNC(PRODUCT($F$12:$F107),16))</f>
        <v>1.0291892065227799</v>
      </c>
      <c r="H108" s="14">
        <f t="shared" si="68"/>
        <v>1</v>
      </c>
      <c r="I108" s="14">
        <f t="shared" ca="1" si="69"/>
        <v>1.02918921</v>
      </c>
      <c r="J108" s="13">
        <f t="shared" si="57"/>
        <v>4.4999999999999998E-2</v>
      </c>
      <c r="K108" s="33">
        <f t="shared" si="58"/>
        <v>44462</v>
      </c>
      <c r="L108" s="2">
        <f t="shared" si="59"/>
        <v>94</v>
      </c>
      <c r="M108" s="17">
        <f t="shared" si="60"/>
        <v>94</v>
      </c>
      <c r="N108" s="12">
        <f t="shared" si="61"/>
        <v>1.016554529</v>
      </c>
      <c r="O108" s="12">
        <f t="shared" ca="1" si="62"/>
        <v>1.0462269529999999</v>
      </c>
      <c r="P108" s="17">
        <f t="shared" si="71"/>
        <v>0</v>
      </c>
      <c r="Q108" s="14">
        <f t="shared" ca="1" si="53"/>
        <v>231134.76500000001</v>
      </c>
      <c r="R108" s="21">
        <f t="shared" si="54"/>
        <v>0</v>
      </c>
      <c r="S108" s="14">
        <f t="shared" si="63"/>
        <v>0</v>
      </c>
      <c r="T108" s="4" t="str">
        <f t="shared" si="64"/>
        <v>J=</v>
      </c>
      <c r="U108" s="33">
        <f t="shared" si="65"/>
        <v>44824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1">
        <f t="shared" si="55"/>
        <v>44600</v>
      </c>
      <c r="B109" s="112">
        <f t="shared" ca="1" si="66"/>
        <v>5234150.1550000003</v>
      </c>
      <c r="C109" s="7">
        <f t="shared" si="56"/>
        <v>5000000</v>
      </c>
      <c r="D109" s="85">
        <f t="shared" si="70"/>
        <v>44599</v>
      </c>
      <c r="E109" s="83">
        <f ca="1">IF(D109&lt;$B$1,VLOOKUP(D109,[1]DI!$A$4:$B$15000,2,FALSE),0)</f>
        <v>0.1065</v>
      </c>
      <c r="F109" s="14">
        <f t="shared" ca="1" si="67"/>
        <v>1.00040168</v>
      </c>
      <c r="G109" s="14">
        <f ca="1">(TRUNC(PRODUCT($F$12:$F108),16))</f>
        <v>1.0296026112432599</v>
      </c>
      <c r="H109" s="14">
        <f t="shared" si="68"/>
        <v>1</v>
      </c>
      <c r="I109" s="14">
        <f t="shared" ca="1" si="69"/>
        <v>1.02960261</v>
      </c>
      <c r="J109" s="13">
        <f t="shared" si="57"/>
        <v>4.4999999999999998E-2</v>
      </c>
      <c r="K109" s="33">
        <f t="shared" si="58"/>
        <v>44462</v>
      </c>
      <c r="L109" s="2">
        <f t="shared" si="59"/>
        <v>95</v>
      </c>
      <c r="M109" s="17">
        <f t="shared" si="60"/>
        <v>95</v>
      </c>
      <c r="N109" s="12">
        <f t="shared" si="61"/>
        <v>1.0167321069999999</v>
      </c>
      <c r="O109" s="12">
        <f t="shared" ca="1" si="62"/>
        <v>1.046830031</v>
      </c>
      <c r="P109" s="17">
        <f t="shared" si="71"/>
        <v>0</v>
      </c>
      <c r="Q109" s="14">
        <f t="shared" ca="1" si="53"/>
        <v>234150.155</v>
      </c>
      <c r="R109" s="21">
        <f t="shared" si="54"/>
        <v>0</v>
      </c>
      <c r="S109" s="14">
        <f t="shared" si="63"/>
        <v>0</v>
      </c>
      <c r="T109" s="4" t="str">
        <f t="shared" si="64"/>
        <v>J=</v>
      </c>
      <c r="U109" s="33">
        <f t="shared" si="65"/>
        <v>44824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1">
        <f t="shared" si="55"/>
        <v>44601</v>
      </c>
      <c r="B110" s="112">
        <f t="shared" ca="1" si="66"/>
        <v>5237167.3</v>
      </c>
      <c r="C110" s="7">
        <f t="shared" si="56"/>
        <v>5000000</v>
      </c>
      <c r="D110" s="85">
        <f t="shared" si="70"/>
        <v>44600</v>
      </c>
      <c r="E110" s="83">
        <f ca="1">IF(D110&lt;$B$1,VLOOKUP(D110,[1]DI!$A$4:$B$15000,2,FALSE),0)</f>
        <v>0.1065</v>
      </c>
      <c r="F110" s="14">
        <f t="shared" ca="1" si="67"/>
        <v>1.00040168</v>
      </c>
      <c r="G110" s="14">
        <f ca="1">(TRUNC(PRODUCT($F$12:$F109),16))</f>
        <v>1.0300161820201399</v>
      </c>
      <c r="H110" s="14">
        <f t="shared" si="68"/>
        <v>1</v>
      </c>
      <c r="I110" s="14">
        <f t="shared" ca="1" si="69"/>
        <v>1.0300161800000001</v>
      </c>
      <c r="J110" s="13">
        <f t="shared" si="57"/>
        <v>4.4999999999999998E-2</v>
      </c>
      <c r="K110" s="33">
        <f t="shared" si="58"/>
        <v>44462</v>
      </c>
      <c r="L110" s="2">
        <f t="shared" si="59"/>
        <v>96</v>
      </c>
      <c r="M110" s="17">
        <f t="shared" si="60"/>
        <v>96</v>
      </c>
      <c r="N110" s="12">
        <f t="shared" si="61"/>
        <v>1.0169097149999999</v>
      </c>
      <c r="O110" s="12">
        <f t="shared" ca="1" si="62"/>
        <v>1.0474334599999999</v>
      </c>
      <c r="P110" s="17">
        <f t="shared" si="71"/>
        <v>0</v>
      </c>
      <c r="Q110" s="14">
        <f t="shared" ca="1" si="53"/>
        <v>237167.3</v>
      </c>
      <c r="R110" s="21">
        <f t="shared" si="54"/>
        <v>0</v>
      </c>
      <c r="S110" s="14">
        <f t="shared" si="63"/>
        <v>0</v>
      </c>
      <c r="T110" s="4" t="str">
        <f t="shared" si="64"/>
        <v>J=</v>
      </c>
      <c r="U110" s="33">
        <f t="shared" si="65"/>
        <v>44824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1">
        <f t="shared" si="55"/>
        <v>44602</v>
      </c>
      <c r="B111" s="112">
        <f t="shared" ca="1" si="66"/>
        <v>5240186.2050000001</v>
      </c>
      <c r="C111" s="7">
        <f t="shared" si="56"/>
        <v>5000000</v>
      </c>
      <c r="D111" s="85">
        <f t="shared" si="70"/>
        <v>44601</v>
      </c>
      <c r="E111" s="83">
        <f ca="1">IF(D111&lt;$B$1,VLOOKUP(D111,[1]DI!$A$4:$B$15000,2,FALSE),0)</f>
        <v>0.1065</v>
      </c>
      <c r="F111" s="14">
        <f t="shared" ca="1" si="67"/>
        <v>1.00040168</v>
      </c>
      <c r="G111" s="14">
        <f ca="1">(TRUNC(PRODUCT($F$12:$F110),16))</f>
        <v>1.03042991892013</v>
      </c>
      <c r="H111" s="14">
        <f t="shared" si="68"/>
        <v>1</v>
      </c>
      <c r="I111" s="14">
        <f t="shared" ca="1" si="69"/>
        <v>1.03042992</v>
      </c>
      <c r="J111" s="13">
        <f t="shared" si="57"/>
        <v>4.4999999999999998E-2</v>
      </c>
      <c r="K111" s="33">
        <f t="shared" si="58"/>
        <v>44462</v>
      </c>
      <c r="L111" s="2">
        <f t="shared" si="59"/>
        <v>97</v>
      </c>
      <c r="M111" s="17">
        <f t="shared" si="60"/>
        <v>97</v>
      </c>
      <c r="N111" s="12">
        <f t="shared" si="61"/>
        <v>1.0170873540000001</v>
      </c>
      <c r="O111" s="12">
        <f t="shared" ca="1" si="62"/>
        <v>1.0480372410000001</v>
      </c>
      <c r="P111" s="17">
        <f t="shared" si="71"/>
        <v>0</v>
      </c>
      <c r="Q111" s="14">
        <f t="shared" ca="1" si="53"/>
        <v>240186.20499999999</v>
      </c>
      <c r="R111" s="21">
        <f t="shared" si="54"/>
        <v>0</v>
      </c>
      <c r="S111" s="14">
        <f t="shared" si="63"/>
        <v>0</v>
      </c>
      <c r="T111" s="4" t="str">
        <f t="shared" si="64"/>
        <v>J=</v>
      </c>
      <c r="U111" s="33">
        <f t="shared" si="65"/>
        <v>44824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1">
        <f t="shared" si="55"/>
        <v>44603</v>
      </c>
      <c r="B112" s="112">
        <f t="shared" ca="1" si="66"/>
        <v>5243206.82</v>
      </c>
      <c r="C112" s="7">
        <f t="shared" si="56"/>
        <v>5000000</v>
      </c>
      <c r="D112" s="85">
        <f t="shared" si="70"/>
        <v>44602</v>
      </c>
      <c r="E112" s="83">
        <f ca="1">IF(D112&lt;$B$1,VLOOKUP(D112,[1]DI!$A$4:$B$15000,2,FALSE),0)</f>
        <v>0.1065</v>
      </c>
      <c r="F112" s="14">
        <f t="shared" ca="1" si="67"/>
        <v>1.00040168</v>
      </c>
      <c r="G112" s="14">
        <f ca="1">(TRUNC(PRODUCT($F$12:$F111),16))</f>
        <v>1.03084382200997</v>
      </c>
      <c r="H112" s="14">
        <f t="shared" si="68"/>
        <v>1</v>
      </c>
      <c r="I112" s="14">
        <f t="shared" ca="1" si="69"/>
        <v>1.0308438200000001</v>
      </c>
      <c r="J112" s="13">
        <f t="shared" si="57"/>
        <v>4.4999999999999998E-2</v>
      </c>
      <c r="K112" s="33">
        <f t="shared" si="58"/>
        <v>44462</v>
      </c>
      <c r="L112" s="2">
        <f t="shared" si="59"/>
        <v>98</v>
      </c>
      <c r="M112" s="17">
        <f t="shared" si="60"/>
        <v>98</v>
      </c>
      <c r="N112" s="12">
        <f t="shared" si="61"/>
        <v>1.0172650249999999</v>
      </c>
      <c r="O112" s="12">
        <f t="shared" ca="1" si="62"/>
        <v>1.0486413640000001</v>
      </c>
      <c r="P112" s="17">
        <f t="shared" si="71"/>
        <v>0</v>
      </c>
      <c r="Q112" s="14">
        <f t="shared" ca="1" si="53"/>
        <v>243206.82</v>
      </c>
      <c r="R112" s="21">
        <f t="shared" si="54"/>
        <v>0</v>
      </c>
      <c r="S112" s="14">
        <f t="shared" si="63"/>
        <v>0</v>
      </c>
      <c r="T112" s="4" t="str">
        <f t="shared" si="64"/>
        <v>J=</v>
      </c>
      <c r="U112" s="33">
        <f t="shared" si="65"/>
        <v>44824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1">
        <f t="shared" si="55"/>
        <v>44606</v>
      </c>
      <c r="B113" s="112">
        <f t="shared" ca="1" si="66"/>
        <v>5246229.1950000003</v>
      </c>
      <c r="C113" s="7">
        <f t="shared" si="56"/>
        <v>5000000</v>
      </c>
      <c r="D113" s="85">
        <f t="shared" si="70"/>
        <v>44603</v>
      </c>
      <c r="E113" s="83">
        <f ca="1">IF(D113&lt;$B$1,VLOOKUP(D113,[1]DI!$A$4:$B$15000,2,FALSE),0)</f>
        <v>0.1065</v>
      </c>
      <c r="F113" s="14">
        <f t="shared" ca="1" si="67"/>
        <v>1.00040168</v>
      </c>
      <c r="G113" s="14">
        <f ca="1">(TRUNC(PRODUCT($F$12:$F112),16))</f>
        <v>1.0312578913563899</v>
      </c>
      <c r="H113" s="14">
        <f t="shared" si="68"/>
        <v>1</v>
      </c>
      <c r="I113" s="14">
        <f t="shared" ca="1" si="69"/>
        <v>1.03125789</v>
      </c>
      <c r="J113" s="13">
        <f t="shared" si="57"/>
        <v>4.4999999999999998E-2</v>
      </c>
      <c r="K113" s="33">
        <f t="shared" si="58"/>
        <v>44462</v>
      </c>
      <c r="L113" s="2">
        <f t="shared" si="59"/>
        <v>99</v>
      </c>
      <c r="M113" s="17">
        <f t="shared" si="60"/>
        <v>99</v>
      </c>
      <c r="N113" s="12">
        <f t="shared" si="61"/>
        <v>1.0174427260000001</v>
      </c>
      <c r="O113" s="12">
        <f t="shared" ca="1" si="62"/>
        <v>1.0492458389999999</v>
      </c>
      <c r="P113" s="17">
        <f t="shared" si="71"/>
        <v>0</v>
      </c>
      <c r="Q113" s="14">
        <f t="shared" ca="1" si="53"/>
        <v>246229.19500000001</v>
      </c>
      <c r="R113" s="21">
        <f t="shared" si="54"/>
        <v>0</v>
      </c>
      <c r="S113" s="14">
        <f t="shared" si="63"/>
        <v>0</v>
      </c>
      <c r="T113" s="4" t="str">
        <f t="shared" si="64"/>
        <v>J=</v>
      </c>
      <c r="U113" s="33">
        <f t="shared" si="65"/>
        <v>44824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1">
        <f t="shared" si="55"/>
        <v>44607</v>
      </c>
      <c r="B114" s="112">
        <f t="shared" ca="1" si="66"/>
        <v>5249253.3250000002</v>
      </c>
      <c r="C114" s="7">
        <f t="shared" si="56"/>
        <v>5000000</v>
      </c>
      <c r="D114" s="85">
        <f t="shared" si="70"/>
        <v>44606</v>
      </c>
      <c r="E114" s="83">
        <f ca="1">IF(D114&lt;$B$1,VLOOKUP(D114,[1]DI!$A$4:$B$15000,2,FALSE),0)</f>
        <v>0.1065</v>
      </c>
      <c r="F114" s="14">
        <f t="shared" ca="1" si="67"/>
        <v>1.00040168</v>
      </c>
      <c r="G114" s="14">
        <f ca="1">(TRUNC(PRODUCT($F$12:$F113),16))</f>
        <v>1.0316721270261899</v>
      </c>
      <c r="H114" s="14">
        <f t="shared" si="68"/>
        <v>1</v>
      </c>
      <c r="I114" s="14">
        <f t="shared" ca="1" si="69"/>
        <v>1.03167213</v>
      </c>
      <c r="J114" s="13">
        <f t="shared" si="57"/>
        <v>4.4999999999999998E-2</v>
      </c>
      <c r="K114" s="33">
        <f t="shared" si="58"/>
        <v>44462</v>
      </c>
      <c r="L114" s="2">
        <f t="shared" si="59"/>
        <v>100</v>
      </c>
      <c r="M114" s="17">
        <f t="shared" si="60"/>
        <v>100</v>
      </c>
      <c r="N114" s="12">
        <f t="shared" si="61"/>
        <v>1.0176204579999999</v>
      </c>
      <c r="O114" s="12">
        <f t="shared" ca="1" si="62"/>
        <v>1.0498506649999999</v>
      </c>
      <c r="P114" s="17">
        <f t="shared" si="71"/>
        <v>0</v>
      </c>
      <c r="Q114" s="14">
        <f t="shared" ca="1" si="53"/>
        <v>249253.32500000001</v>
      </c>
      <c r="R114" s="21">
        <f t="shared" si="54"/>
        <v>0</v>
      </c>
      <c r="S114" s="14">
        <f t="shared" si="63"/>
        <v>0</v>
      </c>
      <c r="T114" s="4" t="str">
        <f t="shared" si="64"/>
        <v>J=</v>
      </c>
      <c r="U114" s="33">
        <f t="shared" si="65"/>
        <v>44824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1">
        <f t="shared" si="55"/>
        <v>44608</v>
      </c>
      <c r="B115" s="112">
        <f t="shared" ca="1" si="66"/>
        <v>5252279.1749999998</v>
      </c>
      <c r="C115" s="7">
        <f t="shared" si="56"/>
        <v>5000000</v>
      </c>
      <c r="D115" s="85">
        <f t="shared" si="70"/>
        <v>44607</v>
      </c>
      <c r="E115" s="83">
        <f ca="1">IF(D115&lt;$B$1,VLOOKUP(D115,[1]DI!$A$4:$B$15000,2,FALSE),0)</f>
        <v>0.1065</v>
      </c>
      <c r="F115" s="14">
        <f t="shared" ca="1" si="67"/>
        <v>1.00040168</v>
      </c>
      <c r="G115" s="14">
        <f ca="1">(TRUNC(PRODUCT($F$12:$F114),16))</f>
        <v>1.03208652908618</v>
      </c>
      <c r="H115" s="14">
        <f t="shared" si="68"/>
        <v>1</v>
      </c>
      <c r="I115" s="14">
        <f t="shared" ca="1" si="69"/>
        <v>1.0320865299999999</v>
      </c>
      <c r="J115" s="13">
        <f t="shared" si="57"/>
        <v>4.4999999999999998E-2</v>
      </c>
      <c r="K115" s="33">
        <f t="shared" si="58"/>
        <v>44462</v>
      </c>
      <c r="L115" s="2">
        <f t="shared" si="59"/>
        <v>101</v>
      </c>
      <c r="M115" s="17">
        <f t="shared" si="60"/>
        <v>101</v>
      </c>
      <c r="N115" s="12">
        <f t="shared" si="61"/>
        <v>1.0177982219999999</v>
      </c>
      <c r="O115" s="12">
        <f t="shared" ca="1" si="62"/>
        <v>1.0504558349999999</v>
      </c>
      <c r="P115" s="17">
        <f t="shared" si="71"/>
        <v>0</v>
      </c>
      <c r="Q115" s="14">
        <f t="shared" ca="1" si="53"/>
        <v>252279.17499999999</v>
      </c>
      <c r="R115" s="21">
        <f t="shared" si="54"/>
        <v>0</v>
      </c>
      <c r="S115" s="14">
        <f t="shared" si="63"/>
        <v>0</v>
      </c>
      <c r="T115" s="4" t="str">
        <f t="shared" si="64"/>
        <v>J=</v>
      </c>
      <c r="U115" s="33">
        <f t="shared" si="65"/>
        <v>44824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1">
        <f t="shared" si="55"/>
        <v>44609</v>
      </c>
      <c r="B116" s="112">
        <f t="shared" ca="1" si="66"/>
        <v>5255306.78</v>
      </c>
      <c r="C116" s="7">
        <f t="shared" si="56"/>
        <v>5000000</v>
      </c>
      <c r="D116" s="85">
        <f t="shared" si="70"/>
        <v>44608</v>
      </c>
      <c r="E116" s="83">
        <f ca="1">IF(D116&lt;$B$1,VLOOKUP(D116,[1]DI!$A$4:$B$15000,2,FALSE),0)</f>
        <v>0.1065</v>
      </c>
      <c r="F116" s="14">
        <f t="shared" ca="1" si="67"/>
        <v>1.00040168</v>
      </c>
      <c r="G116" s="14">
        <f ca="1">(TRUNC(PRODUCT($F$12:$F115),16))</f>
        <v>1.0325010976031801</v>
      </c>
      <c r="H116" s="14">
        <f t="shared" si="68"/>
        <v>1</v>
      </c>
      <c r="I116" s="14">
        <f t="shared" ca="1" si="69"/>
        <v>1.0325010999999999</v>
      </c>
      <c r="J116" s="13">
        <f t="shared" si="57"/>
        <v>4.4999999999999998E-2</v>
      </c>
      <c r="K116" s="33">
        <f t="shared" si="58"/>
        <v>44462</v>
      </c>
      <c r="L116" s="2">
        <f t="shared" si="59"/>
        <v>102</v>
      </c>
      <c r="M116" s="17">
        <f t="shared" si="60"/>
        <v>102</v>
      </c>
      <c r="N116" s="12">
        <f t="shared" si="61"/>
        <v>1.017976016</v>
      </c>
      <c r="O116" s="12">
        <f t="shared" ca="1" si="62"/>
        <v>1.0510613559999999</v>
      </c>
      <c r="P116" s="17">
        <f t="shared" si="71"/>
        <v>0</v>
      </c>
      <c r="Q116" s="14">
        <f t="shared" ca="1" si="53"/>
        <v>255306.78</v>
      </c>
      <c r="R116" s="21">
        <f t="shared" si="54"/>
        <v>0</v>
      </c>
      <c r="S116" s="14">
        <f t="shared" si="63"/>
        <v>0</v>
      </c>
      <c r="T116" s="4" t="str">
        <f t="shared" si="64"/>
        <v>J=</v>
      </c>
      <c r="U116" s="33">
        <f t="shared" si="65"/>
        <v>44824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1">
        <f t="shared" si="55"/>
        <v>44610</v>
      </c>
      <c r="B117" s="112">
        <f t="shared" ca="1" si="66"/>
        <v>5258336.1050000004</v>
      </c>
      <c r="C117" s="7">
        <f t="shared" si="56"/>
        <v>5000000</v>
      </c>
      <c r="D117" s="85">
        <f t="shared" si="70"/>
        <v>44609</v>
      </c>
      <c r="E117" s="83">
        <f ca="1">IF(D117&lt;$B$1,VLOOKUP(D117,[1]DI!$A$4:$B$15000,2,FALSE),0)</f>
        <v>0.1065</v>
      </c>
      <c r="F117" s="14">
        <f t="shared" ca="1" si="67"/>
        <v>1.00040168</v>
      </c>
      <c r="G117" s="14">
        <f ca="1">(TRUNC(PRODUCT($F$12:$F116),16))</f>
        <v>1.03291583264406</v>
      </c>
      <c r="H117" s="14">
        <f t="shared" si="68"/>
        <v>1</v>
      </c>
      <c r="I117" s="14">
        <f t="shared" ca="1" si="69"/>
        <v>1.0329158300000001</v>
      </c>
      <c r="J117" s="13">
        <f t="shared" si="57"/>
        <v>4.4999999999999998E-2</v>
      </c>
      <c r="K117" s="33">
        <f t="shared" si="58"/>
        <v>44462</v>
      </c>
      <c r="L117" s="2">
        <f t="shared" si="59"/>
        <v>103</v>
      </c>
      <c r="M117" s="17">
        <f t="shared" si="60"/>
        <v>103</v>
      </c>
      <c r="N117" s="12">
        <f t="shared" si="61"/>
        <v>1.018153842</v>
      </c>
      <c r="O117" s="12">
        <f t="shared" ca="1" si="62"/>
        <v>1.051667221</v>
      </c>
      <c r="P117" s="17">
        <f t="shared" si="71"/>
        <v>0</v>
      </c>
      <c r="Q117" s="14">
        <f t="shared" ca="1" si="53"/>
        <v>258336.10500000001</v>
      </c>
      <c r="R117" s="21">
        <f t="shared" si="54"/>
        <v>0</v>
      </c>
      <c r="S117" s="14">
        <f t="shared" si="63"/>
        <v>0</v>
      </c>
      <c r="T117" s="4" t="str">
        <f t="shared" si="64"/>
        <v>J=</v>
      </c>
      <c r="U117" s="33">
        <f t="shared" si="65"/>
        <v>44824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1">
        <f t="shared" si="55"/>
        <v>44613</v>
      </c>
      <c r="B118" s="112">
        <f t="shared" ca="1" si="66"/>
        <v>5261367.1900000004</v>
      </c>
      <c r="C118" s="7">
        <f t="shared" si="56"/>
        <v>5000000</v>
      </c>
      <c r="D118" s="85">
        <f t="shared" si="70"/>
        <v>44610</v>
      </c>
      <c r="E118" s="83">
        <f ca="1">IF(D118&lt;$B$1,VLOOKUP(D118,[1]DI!$A$4:$B$15000,2,FALSE),0)</f>
        <v>0.1065</v>
      </c>
      <c r="F118" s="14">
        <f t="shared" ca="1" si="67"/>
        <v>1.00040168</v>
      </c>
      <c r="G118" s="14">
        <f ca="1">(TRUNC(PRODUCT($F$12:$F117),16))</f>
        <v>1.0333307342757201</v>
      </c>
      <c r="H118" s="14">
        <f t="shared" si="68"/>
        <v>1</v>
      </c>
      <c r="I118" s="14">
        <f t="shared" ca="1" si="69"/>
        <v>1.0333307300000001</v>
      </c>
      <c r="J118" s="13">
        <f t="shared" si="57"/>
        <v>4.4999999999999998E-2</v>
      </c>
      <c r="K118" s="33">
        <f t="shared" si="58"/>
        <v>44462</v>
      </c>
      <c r="L118" s="2">
        <f t="shared" si="59"/>
        <v>104</v>
      </c>
      <c r="M118" s="17">
        <f t="shared" si="60"/>
        <v>104</v>
      </c>
      <c r="N118" s="12">
        <f t="shared" si="61"/>
        <v>1.018331699</v>
      </c>
      <c r="O118" s="12">
        <f t="shared" ca="1" si="62"/>
        <v>1.0522734380000001</v>
      </c>
      <c r="P118" s="17">
        <f t="shared" si="71"/>
        <v>0</v>
      </c>
      <c r="Q118" s="14">
        <f t="shared" ca="1" si="53"/>
        <v>261367.19</v>
      </c>
      <c r="R118" s="21">
        <f t="shared" si="54"/>
        <v>0</v>
      </c>
      <c r="S118" s="14">
        <f t="shared" si="63"/>
        <v>0</v>
      </c>
      <c r="T118" s="4" t="str">
        <f t="shared" si="64"/>
        <v>J=</v>
      </c>
      <c r="U118" s="33">
        <f t="shared" si="65"/>
        <v>44824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1">
        <f t="shared" si="55"/>
        <v>44614</v>
      </c>
      <c r="B119" s="112">
        <f t="shared" ca="1" si="66"/>
        <v>5264400.0350000001</v>
      </c>
      <c r="C119" s="7">
        <f t="shared" si="56"/>
        <v>5000000</v>
      </c>
      <c r="D119" s="85">
        <f t="shared" si="70"/>
        <v>44613</v>
      </c>
      <c r="E119" s="83">
        <f ca="1">IF(D119&lt;$B$1,VLOOKUP(D119,[1]DI!$A$4:$B$15000,2,FALSE),0)</f>
        <v>0.1065</v>
      </c>
      <c r="F119" s="14">
        <f t="shared" ca="1" si="67"/>
        <v>1.00040168</v>
      </c>
      <c r="G119" s="14">
        <f ca="1">(TRUNC(PRODUCT($F$12:$F118),16))</f>
        <v>1.0337458025650601</v>
      </c>
      <c r="H119" s="14">
        <f t="shared" si="68"/>
        <v>1</v>
      </c>
      <c r="I119" s="14">
        <f t="shared" ca="1" si="69"/>
        <v>1.0337457999999999</v>
      </c>
      <c r="J119" s="13">
        <f t="shared" si="57"/>
        <v>4.4999999999999998E-2</v>
      </c>
      <c r="K119" s="33">
        <f t="shared" si="58"/>
        <v>44462</v>
      </c>
      <c r="L119" s="2">
        <f t="shared" si="59"/>
        <v>105</v>
      </c>
      <c r="M119" s="17">
        <f t="shared" si="60"/>
        <v>105</v>
      </c>
      <c r="N119" s="12">
        <f t="shared" si="61"/>
        <v>1.018509586</v>
      </c>
      <c r="O119" s="12">
        <f t="shared" ca="1" si="62"/>
        <v>1.052880007</v>
      </c>
      <c r="P119" s="17">
        <f t="shared" si="71"/>
        <v>0</v>
      </c>
      <c r="Q119" s="14">
        <f t="shared" ca="1" si="53"/>
        <v>264400.03499999997</v>
      </c>
      <c r="R119" s="21">
        <f t="shared" si="54"/>
        <v>0</v>
      </c>
      <c r="S119" s="14">
        <f t="shared" si="63"/>
        <v>0</v>
      </c>
      <c r="T119" s="4" t="str">
        <f t="shared" si="64"/>
        <v>J=</v>
      </c>
      <c r="U119" s="33">
        <f t="shared" si="65"/>
        <v>44824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1">
        <f t="shared" si="55"/>
        <v>44615</v>
      </c>
      <c r="B120" s="112">
        <f t="shared" ca="1" si="66"/>
        <v>5267434.6500000004</v>
      </c>
      <c r="C120" s="7">
        <f t="shared" si="56"/>
        <v>5000000</v>
      </c>
      <c r="D120" s="85">
        <f t="shared" si="70"/>
        <v>44614</v>
      </c>
      <c r="E120" s="83">
        <f ca="1">IF(D120&lt;$B$1,VLOOKUP(D120,[1]DI!$A$4:$B$15000,2,FALSE),0)</f>
        <v>0.1065</v>
      </c>
      <c r="F120" s="14">
        <f t="shared" ca="1" si="67"/>
        <v>1.00040168</v>
      </c>
      <c r="G120" s="14">
        <f ca="1">(TRUNC(PRODUCT($F$12:$F119),16))</f>
        <v>1.03416103757904</v>
      </c>
      <c r="H120" s="14">
        <f t="shared" si="68"/>
        <v>1</v>
      </c>
      <c r="I120" s="14">
        <f t="shared" ca="1" si="69"/>
        <v>1.0341610400000001</v>
      </c>
      <c r="J120" s="13">
        <f t="shared" si="57"/>
        <v>4.4999999999999998E-2</v>
      </c>
      <c r="K120" s="33">
        <f t="shared" si="58"/>
        <v>44462</v>
      </c>
      <c r="L120" s="2">
        <f t="shared" si="59"/>
        <v>106</v>
      </c>
      <c r="M120" s="17">
        <f t="shared" si="60"/>
        <v>106</v>
      </c>
      <c r="N120" s="12">
        <f t="shared" si="61"/>
        <v>1.0186875049999999</v>
      </c>
      <c r="O120" s="12">
        <f t="shared" ca="1" si="62"/>
        <v>1.05348693</v>
      </c>
      <c r="P120" s="17">
        <f t="shared" si="71"/>
        <v>0</v>
      </c>
      <c r="Q120" s="14">
        <f t="shared" ca="1" si="53"/>
        <v>267434.65000000002</v>
      </c>
      <c r="R120" s="21">
        <f t="shared" si="54"/>
        <v>0</v>
      </c>
      <c r="S120" s="14">
        <f t="shared" si="63"/>
        <v>0</v>
      </c>
      <c r="T120" s="4" t="str">
        <f t="shared" si="64"/>
        <v>J=</v>
      </c>
      <c r="U120" s="33">
        <f t="shared" si="65"/>
        <v>44824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1">
        <f t="shared" si="55"/>
        <v>44616</v>
      </c>
      <c r="B121" s="112">
        <f t="shared" ca="1" si="66"/>
        <v>5270470.9749999996</v>
      </c>
      <c r="C121" s="7">
        <f t="shared" si="56"/>
        <v>5000000</v>
      </c>
      <c r="D121" s="85">
        <f t="shared" si="70"/>
        <v>44615</v>
      </c>
      <c r="E121" s="83">
        <f ca="1">IF(D121&lt;$B$1,VLOOKUP(D121,[1]DI!$A$4:$B$15000,2,FALSE),0)</f>
        <v>0.1065</v>
      </c>
      <c r="F121" s="14">
        <f t="shared" ca="1" si="67"/>
        <v>1.00040168</v>
      </c>
      <c r="G121" s="14">
        <f ca="1">(TRUNC(PRODUCT($F$12:$F120),16))</f>
        <v>1.03457643938461</v>
      </c>
      <c r="H121" s="14">
        <f t="shared" si="68"/>
        <v>1</v>
      </c>
      <c r="I121" s="14">
        <f t="shared" ca="1" si="69"/>
        <v>1.0345764399999999</v>
      </c>
      <c r="J121" s="13">
        <f t="shared" si="57"/>
        <v>4.4999999999999998E-2</v>
      </c>
      <c r="K121" s="33">
        <f t="shared" si="58"/>
        <v>44462</v>
      </c>
      <c r="L121" s="2">
        <f t="shared" si="59"/>
        <v>107</v>
      </c>
      <c r="M121" s="17">
        <f t="shared" si="60"/>
        <v>107</v>
      </c>
      <c r="N121" s="12">
        <f t="shared" si="61"/>
        <v>1.018865455</v>
      </c>
      <c r="O121" s="12">
        <f t="shared" ca="1" si="62"/>
        <v>1.054094195</v>
      </c>
      <c r="P121" s="17">
        <f t="shared" si="71"/>
        <v>0</v>
      </c>
      <c r="Q121" s="14">
        <f t="shared" ca="1" si="53"/>
        <v>270470.97499999998</v>
      </c>
      <c r="R121" s="21">
        <f t="shared" si="54"/>
        <v>0</v>
      </c>
      <c r="S121" s="14">
        <f t="shared" si="63"/>
        <v>0</v>
      </c>
      <c r="T121" s="4" t="str">
        <f t="shared" si="64"/>
        <v>J=</v>
      </c>
      <c r="U121" s="33">
        <f t="shared" si="65"/>
        <v>44824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1">
        <f t="shared" si="55"/>
        <v>44617</v>
      </c>
      <c r="B122" s="112">
        <f t="shared" ca="1" si="66"/>
        <v>5273509.07</v>
      </c>
      <c r="C122" s="7">
        <f t="shared" si="56"/>
        <v>5000000</v>
      </c>
      <c r="D122" s="85">
        <f t="shared" si="70"/>
        <v>44616</v>
      </c>
      <c r="E122" s="83">
        <f ca="1">IF(D122&lt;$B$1,VLOOKUP(D122,[1]DI!$A$4:$B$15000,2,FALSE),0)</f>
        <v>0.1065</v>
      </c>
      <c r="F122" s="14">
        <f t="shared" ca="1" si="67"/>
        <v>1.00040168</v>
      </c>
      <c r="G122" s="14">
        <f ca="1">(TRUNC(PRODUCT($F$12:$F121),16))</f>
        <v>1.03499200804878</v>
      </c>
      <c r="H122" s="14">
        <f t="shared" si="68"/>
        <v>1</v>
      </c>
      <c r="I122" s="14">
        <f t="shared" ca="1" si="69"/>
        <v>1.0349920100000001</v>
      </c>
      <c r="J122" s="13">
        <f t="shared" si="57"/>
        <v>4.4999999999999998E-2</v>
      </c>
      <c r="K122" s="33">
        <f t="shared" si="58"/>
        <v>44462</v>
      </c>
      <c r="L122" s="2">
        <f t="shared" si="59"/>
        <v>108</v>
      </c>
      <c r="M122" s="17">
        <f t="shared" si="60"/>
        <v>108</v>
      </c>
      <c r="N122" s="12">
        <f t="shared" si="61"/>
        <v>1.019043436</v>
      </c>
      <c r="O122" s="12">
        <f t="shared" ca="1" si="62"/>
        <v>1.054701814</v>
      </c>
      <c r="P122" s="17">
        <f t="shared" si="71"/>
        <v>0</v>
      </c>
      <c r="Q122" s="14">
        <f t="shared" ca="1" si="53"/>
        <v>273509.07</v>
      </c>
      <c r="R122" s="21">
        <f t="shared" si="54"/>
        <v>0</v>
      </c>
      <c r="S122" s="14">
        <f t="shared" si="63"/>
        <v>0</v>
      </c>
      <c r="T122" s="4" t="str">
        <f t="shared" si="64"/>
        <v>J=</v>
      </c>
      <c r="U122" s="33">
        <f t="shared" si="65"/>
        <v>44824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1">
        <f t="shared" si="55"/>
        <v>44622</v>
      </c>
      <c r="B123" s="112">
        <f t="shared" ca="1" si="66"/>
        <v>5276548.88</v>
      </c>
      <c r="C123" s="7">
        <f t="shared" si="56"/>
        <v>5000000</v>
      </c>
      <c r="D123" s="85">
        <f t="shared" si="70"/>
        <v>44617</v>
      </c>
      <c r="E123" s="83">
        <f ca="1">IF(D123&lt;$B$1,VLOOKUP(D123,[1]DI!$A$4:$B$15000,2,FALSE),0)</f>
        <v>0.1065</v>
      </c>
      <c r="F123" s="14">
        <f t="shared" ca="1" si="67"/>
        <v>1.00040168</v>
      </c>
      <c r="G123" s="14">
        <f ca="1">(TRUNC(PRODUCT($F$12:$F122),16))</f>
        <v>1.03540774363858</v>
      </c>
      <c r="H123" s="14">
        <f t="shared" si="68"/>
        <v>1</v>
      </c>
      <c r="I123" s="14">
        <f t="shared" ca="1" si="69"/>
        <v>1.0354077399999999</v>
      </c>
      <c r="J123" s="13">
        <f t="shared" si="57"/>
        <v>4.4999999999999998E-2</v>
      </c>
      <c r="K123" s="33">
        <f t="shared" si="58"/>
        <v>44462</v>
      </c>
      <c r="L123" s="2">
        <f t="shared" si="59"/>
        <v>109</v>
      </c>
      <c r="M123" s="17">
        <f t="shared" si="60"/>
        <v>109</v>
      </c>
      <c r="N123" s="12">
        <f t="shared" si="61"/>
        <v>1.0192214479999999</v>
      </c>
      <c r="O123" s="12">
        <f t="shared" ca="1" si="62"/>
        <v>1.0553097760000001</v>
      </c>
      <c r="P123" s="17">
        <f t="shared" si="71"/>
        <v>0</v>
      </c>
      <c r="Q123" s="14">
        <f t="shared" ca="1" si="53"/>
        <v>276548.88</v>
      </c>
      <c r="R123" s="21">
        <f t="shared" si="54"/>
        <v>0</v>
      </c>
      <c r="S123" s="14">
        <f t="shared" si="63"/>
        <v>0</v>
      </c>
      <c r="T123" s="4" t="str">
        <f t="shared" si="64"/>
        <v>J=</v>
      </c>
      <c r="U123" s="33">
        <f t="shared" si="65"/>
        <v>44824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1">
        <f t="shared" si="55"/>
        <v>44623</v>
      </c>
      <c r="B124" s="112">
        <f t="shared" ca="1" si="66"/>
        <v>5279590.51</v>
      </c>
      <c r="C124" s="7">
        <f t="shared" si="56"/>
        <v>5000000</v>
      </c>
      <c r="D124" s="85">
        <f t="shared" si="70"/>
        <v>44622</v>
      </c>
      <c r="E124" s="83">
        <f ca="1">IF(D124&lt;$B$1,VLOOKUP(D124,[1]DI!$A$4:$B$15000,2,FALSE),0)</f>
        <v>0.1065</v>
      </c>
      <c r="F124" s="14">
        <f t="shared" ca="1" si="67"/>
        <v>1.00040168</v>
      </c>
      <c r="G124" s="14">
        <f ca="1">(TRUNC(PRODUCT($F$12:$F123),16))</f>
        <v>1.03582364622104</v>
      </c>
      <c r="H124" s="14">
        <f t="shared" si="68"/>
        <v>1</v>
      </c>
      <c r="I124" s="14">
        <f t="shared" ca="1" si="69"/>
        <v>1.03582365</v>
      </c>
      <c r="J124" s="13">
        <f t="shared" si="57"/>
        <v>4.4999999999999998E-2</v>
      </c>
      <c r="K124" s="33">
        <f t="shared" si="58"/>
        <v>44462</v>
      </c>
      <c r="L124" s="2">
        <f t="shared" si="59"/>
        <v>110</v>
      </c>
      <c r="M124" s="17">
        <f t="shared" si="60"/>
        <v>110</v>
      </c>
      <c r="N124" s="12">
        <f t="shared" si="61"/>
        <v>1.0193994909999999</v>
      </c>
      <c r="O124" s="12">
        <f t="shared" ca="1" si="62"/>
        <v>1.0559181019999999</v>
      </c>
      <c r="P124" s="17">
        <f t="shared" si="71"/>
        <v>0</v>
      </c>
      <c r="Q124" s="14">
        <f t="shared" ca="1" si="53"/>
        <v>279590.51</v>
      </c>
      <c r="R124" s="21">
        <f t="shared" si="54"/>
        <v>0</v>
      </c>
      <c r="S124" s="14">
        <f t="shared" si="63"/>
        <v>0</v>
      </c>
      <c r="T124" s="4" t="str">
        <f t="shared" si="64"/>
        <v>J=</v>
      </c>
      <c r="U124" s="33">
        <f t="shared" si="65"/>
        <v>44824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1">
        <f t="shared" si="55"/>
        <v>44624</v>
      </c>
      <c r="B125" s="112">
        <f t="shared" ca="1" si="66"/>
        <v>5282633.8499999996</v>
      </c>
      <c r="C125" s="7">
        <f t="shared" si="56"/>
        <v>5000000</v>
      </c>
      <c r="D125" s="85">
        <f t="shared" si="70"/>
        <v>44623</v>
      </c>
      <c r="E125" s="83">
        <f ca="1">IF(D125&lt;$B$1,VLOOKUP(D125,[1]DI!$A$4:$B$15000,2,FALSE),0)</f>
        <v>0.1065</v>
      </c>
      <c r="F125" s="14">
        <f t="shared" ca="1" si="67"/>
        <v>1.00040168</v>
      </c>
      <c r="G125" s="14">
        <f ca="1">(TRUNC(PRODUCT($F$12:$F124),16))</f>
        <v>1.0362397158632599</v>
      </c>
      <c r="H125" s="14">
        <f t="shared" si="68"/>
        <v>1</v>
      </c>
      <c r="I125" s="14">
        <f t="shared" ca="1" si="69"/>
        <v>1.03623972</v>
      </c>
      <c r="J125" s="13">
        <f t="shared" si="57"/>
        <v>4.4999999999999998E-2</v>
      </c>
      <c r="K125" s="33">
        <f t="shared" si="58"/>
        <v>44462</v>
      </c>
      <c r="L125" s="2">
        <f t="shared" si="59"/>
        <v>111</v>
      </c>
      <c r="M125" s="17">
        <f t="shared" si="60"/>
        <v>111</v>
      </c>
      <c r="N125" s="12">
        <f t="shared" si="61"/>
        <v>1.0195775650000001</v>
      </c>
      <c r="O125" s="12">
        <f t="shared" ca="1" si="62"/>
        <v>1.0565267700000001</v>
      </c>
      <c r="P125" s="17">
        <f t="shared" si="71"/>
        <v>0</v>
      </c>
      <c r="Q125" s="14">
        <f t="shared" ca="1" si="53"/>
        <v>282633.84999999998</v>
      </c>
      <c r="R125" s="21">
        <f t="shared" si="54"/>
        <v>0</v>
      </c>
      <c r="S125" s="14">
        <f t="shared" si="63"/>
        <v>0</v>
      </c>
      <c r="T125" s="4" t="str">
        <f t="shared" si="64"/>
        <v>J=</v>
      </c>
      <c r="U125" s="33">
        <f t="shared" si="65"/>
        <v>44824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1">
        <f t="shared" si="55"/>
        <v>44627</v>
      </c>
      <c r="B126" s="112">
        <f t="shared" ca="1" si="66"/>
        <v>5285678.92</v>
      </c>
      <c r="C126" s="7">
        <f t="shared" si="56"/>
        <v>5000000</v>
      </c>
      <c r="D126" s="85">
        <f t="shared" si="70"/>
        <v>44624</v>
      </c>
      <c r="E126" s="83">
        <f ca="1">IF(D126&lt;$B$1,VLOOKUP(D126,[1]DI!$A$4:$B$15000,2,FALSE),0)</f>
        <v>0.1065</v>
      </c>
      <c r="F126" s="14">
        <f t="shared" ca="1" si="67"/>
        <v>1.00040168</v>
      </c>
      <c r="G126" s="14">
        <f ca="1">(TRUNC(PRODUCT($F$12:$F125),16))</f>
        <v>1.03665595263232</v>
      </c>
      <c r="H126" s="14">
        <f t="shared" si="68"/>
        <v>1</v>
      </c>
      <c r="I126" s="14">
        <f t="shared" ca="1" si="69"/>
        <v>1.0366559500000001</v>
      </c>
      <c r="J126" s="13">
        <f t="shared" si="57"/>
        <v>4.4999999999999998E-2</v>
      </c>
      <c r="K126" s="33">
        <f t="shared" si="58"/>
        <v>44462</v>
      </c>
      <c r="L126" s="2">
        <f t="shared" si="59"/>
        <v>112</v>
      </c>
      <c r="M126" s="17">
        <f t="shared" si="60"/>
        <v>112</v>
      </c>
      <c r="N126" s="12">
        <f t="shared" si="61"/>
        <v>1.019755671</v>
      </c>
      <c r="O126" s="12">
        <f t="shared" ca="1" si="62"/>
        <v>1.057135784</v>
      </c>
      <c r="P126" s="17">
        <f t="shared" si="71"/>
        <v>0</v>
      </c>
      <c r="Q126" s="14">
        <f t="shared" ca="1" si="53"/>
        <v>285678.92</v>
      </c>
      <c r="R126" s="21">
        <f t="shared" si="54"/>
        <v>0</v>
      </c>
      <c r="S126" s="14">
        <f t="shared" si="63"/>
        <v>0</v>
      </c>
      <c r="T126" s="4" t="str">
        <f t="shared" si="64"/>
        <v>J=</v>
      </c>
      <c r="U126" s="33">
        <f t="shared" si="65"/>
        <v>44824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1">
        <f t="shared" si="55"/>
        <v>44628</v>
      </c>
      <c r="B127" s="112">
        <f t="shared" ca="1" si="66"/>
        <v>5288725.8</v>
      </c>
      <c r="C127" s="7">
        <f t="shared" si="56"/>
        <v>5000000</v>
      </c>
      <c r="D127" s="85">
        <f t="shared" si="70"/>
        <v>44627</v>
      </c>
      <c r="E127" s="83">
        <f ca="1">IF(D127&lt;$B$1,VLOOKUP(D127,[1]DI!$A$4:$B$15000,2,FALSE),0)</f>
        <v>0.1065</v>
      </c>
      <c r="F127" s="14">
        <f t="shared" ca="1" si="67"/>
        <v>1.00040168</v>
      </c>
      <c r="G127" s="14">
        <f ca="1">(TRUNC(PRODUCT($F$12:$F126),16))</f>
        <v>1.0370723565953801</v>
      </c>
      <c r="H127" s="14">
        <f t="shared" si="68"/>
        <v>1</v>
      </c>
      <c r="I127" s="14">
        <f t="shared" ca="1" si="69"/>
        <v>1.03707236</v>
      </c>
      <c r="J127" s="13">
        <f t="shared" si="57"/>
        <v>4.4999999999999998E-2</v>
      </c>
      <c r="K127" s="33">
        <f t="shared" si="58"/>
        <v>44462</v>
      </c>
      <c r="L127" s="2">
        <f t="shared" si="59"/>
        <v>113</v>
      </c>
      <c r="M127" s="17">
        <f t="shared" si="60"/>
        <v>113</v>
      </c>
      <c r="N127" s="12">
        <f t="shared" si="61"/>
        <v>1.0199338069999999</v>
      </c>
      <c r="O127" s="12">
        <f t="shared" ca="1" si="62"/>
        <v>1.0577451600000001</v>
      </c>
      <c r="P127" s="17">
        <f t="shared" si="71"/>
        <v>0</v>
      </c>
      <c r="Q127" s="14">
        <f t="shared" ca="1" si="53"/>
        <v>288725.8</v>
      </c>
      <c r="R127" s="21">
        <f t="shared" si="54"/>
        <v>0</v>
      </c>
      <c r="S127" s="14">
        <f t="shared" si="63"/>
        <v>0</v>
      </c>
      <c r="T127" s="4" t="str">
        <f t="shared" si="64"/>
        <v>J=</v>
      </c>
      <c r="U127" s="33">
        <f t="shared" si="65"/>
        <v>44824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1">
        <f t="shared" si="55"/>
        <v>44629</v>
      </c>
      <c r="B128" s="112">
        <f t="shared" ca="1" si="66"/>
        <v>5291774.4050000003</v>
      </c>
      <c r="C128" s="7">
        <f t="shared" si="56"/>
        <v>5000000</v>
      </c>
      <c r="D128" s="85">
        <f t="shared" si="70"/>
        <v>44628</v>
      </c>
      <c r="E128" s="83">
        <f ca="1">IF(D128&lt;$B$1,VLOOKUP(D128,[1]DI!$A$4:$B$15000,2,FALSE),0)</f>
        <v>0.1065</v>
      </c>
      <c r="F128" s="14">
        <f t="shared" ca="1" si="67"/>
        <v>1.00040168</v>
      </c>
      <c r="G128" s="14">
        <f ca="1">(TRUNC(PRODUCT($F$12:$F127),16))</f>
        <v>1.03748892781957</v>
      </c>
      <c r="H128" s="14">
        <f t="shared" si="68"/>
        <v>1</v>
      </c>
      <c r="I128" s="14">
        <f t="shared" ca="1" si="69"/>
        <v>1.0374889300000001</v>
      </c>
      <c r="J128" s="13">
        <f t="shared" si="57"/>
        <v>4.4999999999999998E-2</v>
      </c>
      <c r="K128" s="33">
        <f t="shared" si="58"/>
        <v>44462</v>
      </c>
      <c r="L128" s="2">
        <f t="shared" si="59"/>
        <v>114</v>
      </c>
      <c r="M128" s="17">
        <f t="shared" si="60"/>
        <v>114</v>
      </c>
      <c r="N128" s="12">
        <f t="shared" si="61"/>
        <v>1.0201119750000001</v>
      </c>
      <c r="O128" s="12">
        <f t="shared" ca="1" si="62"/>
        <v>1.0583548810000001</v>
      </c>
      <c r="P128" s="17">
        <f t="shared" si="71"/>
        <v>0</v>
      </c>
      <c r="Q128" s="14">
        <f t="shared" ca="1" si="53"/>
        <v>291774.40500000003</v>
      </c>
      <c r="R128" s="21">
        <f t="shared" si="54"/>
        <v>0</v>
      </c>
      <c r="S128" s="14">
        <f t="shared" si="63"/>
        <v>0</v>
      </c>
      <c r="T128" s="4" t="str">
        <f t="shared" si="64"/>
        <v>J=</v>
      </c>
      <c r="U128" s="33">
        <f t="shared" si="65"/>
        <v>44824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1">
        <f t="shared" si="55"/>
        <v>44630</v>
      </c>
      <c r="B129" s="112">
        <f t="shared" ca="1" si="66"/>
        <v>5294824.7850000001</v>
      </c>
      <c r="C129" s="7">
        <f t="shared" si="56"/>
        <v>5000000</v>
      </c>
      <c r="D129" s="85">
        <f t="shared" si="70"/>
        <v>44629</v>
      </c>
      <c r="E129" s="83">
        <f ca="1">IF(D129&lt;$B$1,VLOOKUP(D129,[1]DI!$A$4:$B$15000,2,FALSE),0)</f>
        <v>0.1065</v>
      </c>
      <c r="F129" s="14">
        <f t="shared" ca="1" si="67"/>
        <v>1.00040168</v>
      </c>
      <c r="G129" s="14">
        <f ca="1">(TRUNC(PRODUCT($F$12:$F128),16))</f>
        <v>1.0379056663721</v>
      </c>
      <c r="H129" s="14">
        <f t="shared" si="68"/>
        <v>1</v>
      </c>
      <c r="I129" s="14">
        <f t="shared" ca="1" si="69"/>
        <v>1.03790567</v>
      </c>
      <c r="J129" s="13">
        <f t="shared" si="57"/>
        <v>4.4999999999999998E-2</v>
      </c>
      <c r="K129" s="33">
        <f t="shared" si="58"/>
        <v>44462</v>
      </c>
      <c r="L129" s="2">
        <f t="shared" si="59"/>
        <v>115</v>
      </c>
      <c r="M129" s="17">
        <f t="shared" si="60"/>
        <v>115</v>
      </c>
      <c r="N129" s="12">
        <f t="shared" si="61"/>
        <v>1.0202901740000001</v>
      </c>
      <c r="O129" s="12">
        <f t="shared" ca="1" si="62"/>
        <v>1.0589649569999999</v>
      </c>
      <c r="P129" s="17">
        <f t="shared" si="71"/>
        <v>0</v>
      </c>
      <c r="Q129" s="14">
        <f t="shared" ca="1" si="53"/>
        <v>294824.78499999997</v>
      </c>
      <c r="R129" s="21">
        <f t="shared" si="54"/>
        <v>0</v>
      </c>
      <c r="S129" s="14">
        <f t="shared" si="63"/>
        <v>0</v>
      </c>
      <c r="T129" s="4" t="str">
        <f t="shared" si="64"/>
        <v>J=</v>
      </c>
      <c r="U129" s="33">
        <f t="shared" si="65"/>
        <v>44824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1">
        <f t="shared" si="55"/>
        <v>44631</v>
      </c>
      <c r="B130" s="112">
        <f t="shared" ca="1" si="66"/>
        <v>5297876.875</v>
      </c>
      <c r="C130" s="7">
        <f t="shared" si="56"/>
        <v>5000000</v>
      </c>
      <c r="D130" s="85">
        <f t="shared" si="70"/>
        <v>44630</v>
      </c>
      <c r="E130" s="83">
        <f ca="1">IF(D130&lt;$B$1,VLOOKUP(D130,[1]DI!$A$4:$B$15000,2,FALSE),0)</f>
        <v>0.1065</v>
      </c>
      <c r="F130" s="14">
        <f t="shared" ca="1" si="67"/>
        <v>1.00040168</v>
      </c>
      <c r="G130" s="14">
        <f ca="1">(TRUNC(PRODUCT($F$12:$F129),16))</f>
        <v>1.0383225723201699</v>
      </c>
      <c r="H130" s="14">
        <f t="shared" si="68"/>
        <v>1</v>
      </c>
      <c r="I130" s="14">
        <f t="shared" ca="1" si="69"/>
        <v>1.0383225700000001</v>
      </c>
      <c r="J130" s="13">
        <f t="shared" si="57"/>
        <v>4.4999999999999998E-2</v>
      </c>
      <c r="K130" s="33">
        <f t="shared" si="58"/>
        <v>44462</v>
      </c>
      <c r="L130" s="2">
        <f t="shared" si="59"/>
        <v>116</v>
      </c>
      <c r="M130" s="17">
        <f t="shared" si="60"/>
        <v>116</v>
      </c>
      <c r="N130" s="12">
        <f t="shared" si="61"/>
        <v>1.020468403</v>
      </c>
      <c r="O130" s="12">
        <f t="shared" ca="1" si="62"/>
        <v>1.0595753750000001</v>
      </c>
      <c r="P130" s="17">
        <f t="shared" si="71"/>
        <v>0</v>
      </c>
      <c r="Q130" s="14">
        <f t="shared" ca="1" si="53"/>
        <v>297876.875</v>
      </c>
      <c r="R130" s="21">
        <f t="shared" si="54"/>
        <v>0</v>
      </c>
      <c r="S130" s="14">
        <f t="shared" si="63"/>
        <v>0</v>
      </c>
      <c r="T130" s="4" t="str">
        <f t="shared" si="64"/>
        <v>J=</v>
      </c>
      <c r="U130" s="33">
        <f t="shared" si="65"/>
        <v>44824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1">
        <f t="shared" si="55"/>
        <v>44634</v>
      </c>
      <c r="B131" s="112">
        <f t="shared" ca="1" si="66"/>
        <v>5300930.7949999999</v>
      </c>
      <c r="C131" s="7">
        <f t="shared" si="56"/>
        <v>5000000</v>
      </c>
      <c r="D131" s="85">
        <f t="shared" si="70"/>
        <v>44631</v>
      </c>
      <c r="E131" s="83">
        <f ca="1">IF(D131&lt;$B$1,VLOOKUP(D131,[1]DI!$A$4:$B$15000,2,FALSE),0)</f>
        <v>0.1065</v>
      </c>
      <c r="F131" s="14">
        <f t="shared" ca="1" si="67"/>
        <v>1.00040168</v>
      </c>
      <c r="G131" s="14">
        <f ca="1">(TRUNC(PRODUCT($F$12:$F130),16))</f>
        <v>1.0387396457310201</v>
      </c>
      <c r="H131" s="14">
        <f t="shared" si="68"/>
        <v>1</v>
      </c>
      <c r="I131" s="14">
        <f t="shared" ca="1" si="69"/>
        <v>1.0387396499999999</v>
      </c>
      <c r="J131" s="13">
        <f t="shared" si="57"/>
        <v>4.4999999999999998E-2</v>
      </c>
      <c r="K131" s="33">
        <f t="shared" si="58"/>
        <v>44462</v>
      </c>
      <c r="L131" s="2">
        <f t="shared" si="59"/>
        <v>117</v>
      </c>
      <c r="M131" s="17">
        <f t="shared" si="60"/>
        <v>117</v>
      </c>
      <c r="N131" s="12">
        <f t="shared" si="61"/>
        <v>1.020646664</v>
      </c>
      <c r="O131" s="12">
        <f t="shared" ca="1" si="62"/>
        <v>1.0601861589999999</v>
      </c>
      <c r="P131" s="17">
        <f t="shared" si="71"/>
        <v>0</v>
      </c>
      <c r="Q131" s="14">
        <f t="shared" ca="1" si="53"/>
        <v>300930.79499999998</v>
      </c>
      <c r="R131" s="21">
        <f t="shared" si="54"/>
        <v>0</v>
      </c>
      <c r="S131" s="14">
        <f t="shared" si="63"/>
        <v>0</v>
      </c>
      <c r="T131" s="4" t="str">
        <f t="shared" si="64"/>
        <v>J=</v>
      </c>
      <c r="U131" s="33">
        <f t="shared" si="65"/>
        <v>44824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1">
        <f t="shared" si="55"/>
        <v>44635</v>
      </c>
      <c r="B132" s="112">
        <f t="shared" ca="1" si="66"/>
        <v>5303986.4349999996</v>
      </c>
      <c r="C132" s="7">
        <f t="shared" si="56"/>
        <v>5000000</v>
      </c>
      <c r="D132" s="85">
        <f t="shared" si="70"/>
        <v>44634</v>
      </c>
      <c r="E132" s="83">
        <f ca="1">IF(D132&lt;$B$1,VLOOKUP(D132,[1]DI!$A$4:$B$15000,2,FALSE),0)</f>
        <v>0.1065</v>
      </c>
      <c r="F132" s="14">
        <f t="shared" ca="1" si="67"/>
        <v>1.00040168</v>
      </c>
      <c r="G132" s="14">
        <f ca="1">(TRUNC(PRODUCT($F$12:$F131),16))</f>
        <v>1.0391568866719201</v>
      </c>
      <c r="H132" s="14">
        <f t="shared" si="68"/>
        <v>1</v>
      </c>
      <c r="I132" s="14">
        <f t="shared" ca="1" si="69"/>
        <v>1.0391568900000001</v>
      </c>
      <c r="J132" s="13">
        <f t="shared" si="57"/>
        <v>4.4999999999999998E-2</v>
      </c>
      <c r="K132" s="33">
        <f t="shared" si="58"/>
        <v>44462</v>
      </c>
      <c r="L132" s="2">
        <f t="shared" si="59"/>
        <v>118</v>
      </c>
      <c r="M132" s="17">
        <f t="shared" si="60"/>
        <v>118</v>
      </c>
      <c r="N132" s="12">
        <f t="shared" si="61"/>
        <v>1.020824956</v>
      </c>
      <c r="O132" s="12">
        <f t="shared" ca="1" si="62"/>
        <v>1.060797287</v>
      </c>
      <c r="P132" s="17">
        <f t="shared" si="71"/>
        <v>0</v>
      </c>
      <c r="Q132" s="14">
        <f t="shared" ca="1" si="53"/>
        <v>303986.435</v>
      </c>
      <c r="R132" s="21">
        <f t="shared" si="54"/>
        <v>0</v>
      </c>
      <c r="S132" s="14">
        <f t="shared" si="63"/>
        <v>0</v>
      </c>
      <c r="T132" s="4" t="str">
        <f t="shared" si="64"/>
        <v>J=</v>
      </c>
      <c r="U132" s="33">
        <f t="shared" si="65"/>
        <v>44824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1">
        <f t="shared" si="55"/>
        <v>44636</v>
      </c>
      <c r="B133" s="112">
        <f t="shared" ca="1" si="66"/>
        <v>5307043.8499999903</v>
      </c>
      <c r="C133" s="7">
        <f t="shared" si="56"/>
        <v>5000000</v>
      </c>
      <c r="D133" s="85">
        <f t="shared" si="70"/>
        <v>44635</v>
      </c>
      <c r="E133" s="83">
        <f ca="1">IF(D133&lt;$B$1,VLOOKUP(D133,[1]DI!$A$4:$B$15000,2,FALSE),0)</f>
        <v>0.1065</v>
      </c>
      <c r="F133" s="14">
        <f t="shared" ca="1" si="67"/>
        <v>1.00040168</v>
      </c>
      <c r="G133" s="14">
        <f ca="1">(TRUNC(PRODUCT($F$12:$F132),16))</f>
        <v>1.0395742952101501</v>
      </c>
      <c r="H133" s="14">
        <f t="shared" si="68"/>
        <v>1</v>
      </c>
      <c r="I133" s="14">
        <f t="shared" ca="1" si="69"/>
        <v>1.0395743</v>
      </c>
      <c r="J133" s="13">
        <f t="shared" si="57"/>
        <v>4.4999999999999998E-2</v>
      </c>
      <c r="K133" s="33">
        <f t="shared" si="58"/>
        <v>44462</v>
      </c>
      <c r="L133" s="2">
        <f t="shared" si="59"/>
        <v>119</v>
      </c>
      <c r="M133" s="17">
        <f t="shared" si="60"/>
        <v>119</v>
      </c>
      <c r="N133" s="12">
        <f t="shared" si="61"/>
        <v>1.02100328</v>
      </c>
      <c r="O133" s="12">
        <f t="shared" ca="1" si="62"/>
        <v>1.0614087699999999</v>
      </c>
      <c r="P133" s="17">
        <f t="shared" si="71"/>
        <v>0</v>
      </c>
      <c r="Q133" s="14">
        <f t="shared" ca="1" si="53"/>
        <v>307043.84999999002</v>
      </c>
      <c r="R133" s="21">
        <f t="shared" si="54"/>
        <v>0</v>
      </c>
      <c r="S133" s="14">
        <f t="shared" si="63"/>
        <v>0</v>
      </c>
      <c r="T133" s="4" t="str">
        <f t="shared" si="64"/>
        <v>J=</v>
      </c>
      <c r="U133" s="33">
        <f t="shared" si="65"/>
        <v>44824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1">
        <f t="shared" si="55"/>
        <v>44637</v>
      </c>
      <c r="B134" s="112">
        <f t="shared" ca="1" si="66"/>
        <v>5310102.9850000003</v>
      </c>
      <c r="C134" s="7">
        <f t="shared" si="56"/>
        <v>5000000</v>
      </c>
      <c r="D134" s="85">
        <f t="shared" si="70"/>
        <v>44636</v>
      </c>
      <c r="E134" s="83">
        <f ca="1">IF(D134&lt;$B$1,VLOOKUP(D134,[1]DI!$A$4:$B$15000,2,FALSE),0)</f>
        <v>0.1065</v>
      </c>
      <c r="F134" s="14">
        <f t="shared" ca="1" si="67"/>
        <v>1.00040168</v>
      </c>
      <c r="G134" s="14">
        <f ca="1">(TRUNC(PRODUCT($F$12:$F133),16))</f>
        <v>1.0399918714130501</v>
      </c>
      <c r="H134" s="14">
        <f t="shared" si="68"/>
        <v>1</v>
      </c>
      <c r="I134" s="14">
        <f t="shared" ca="1" si="69"/>
        <v>1.0399918699999999</v>
      </c>
      <c r="J134" s="13">
        <f t="shared" si="57"/>
        <v>4.4999999999999998E-2</v>
      </c>
      <c r="K134" s="33">
        <f t="shared" si="58"/>
        <v>44462</v>
      </c>
      <c r="L134" s="2">
        <f t="shared" si="59"/>
        <v>120</v>
      </c>
      <c r="M134" s="17">
        <f t="shared" si="60"/>
        <v>120</v>
      </c>
      <c r="N134" s="12">
        <f t="shared" si="61"/>
        <v>1.0211816339999999</v>
      </c>
      <c r="O134" s="12">
        <f t="shared" ca="1" si="62"/>
        <v>1.0620205970000001</v>
      </c>
      <c r="P134" s="17">
        <f t="shared" si="71"/>
        <v>0</v>
      </c>
      <c r="Q134" s="14">
        <f t="shared" ca="1" si="53"/>
        <v>310102.98499999999</v>
      </c>
      <c r="R134" s="21">
        <f t="shared" si="54"/>
        <v>0</v>
      </c>
      <c r="S134" s="14">
        <f t="shared" si="63"/>
        <v>0</v>
      </c>
      <c r="T134" s="4" t="str">
        <f t="shared" si="64"/>
        <v>J=</v>
      </c>
      <c r="U134" s="33">
        <f t="shared" si="65"/>
        <v>44824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1">
        <f t="shared" si="55"/>
        <v>44638</v>
      </c>
      <c r="B135" s="112">
        <f t="shared" ca="1" si="66"/>
        <v>5313163.95</v>
      </c>
      <c r="C135" s="7">
        <f t="shared" si="56"/>
        <v>5000000</v>
      </c>
      <c r="D135" s="85">
        <f t="shared" si="70"/>
        <v>44637</v>
      </c>
      <c r="E135" s="83">
        <f ca="1">IF(D135&lt;$B$1,VLOOKUP(D135,[1]DI!$A$4:$B$15000,2,FALSE),0)</f>
        <v>0.11649999999999999</v>
      </c>
      <c r="F135" s="14">
        <f t="shared" ca="1" si="67"/>
        <v>1.0004373900000001</v>
      </c>
      <c r="G135" s="14">
        <f ca="1">(TRUNC(PRODUCT($F$12:$F134),16))</f>
        <v>1.0404096153479601</v>
      </c>
      <c r="H135" s="14">
        <f t="shared" si="68"/>
        <v>1</v>
      </c>
      <c r="I135" s="14">
        <f t="shared" ca="1" si="69"/>
        <v>1.0404096199999999</v>
      </c>
      <c r="J135" s="13">
        <f t="shared" si="57"/>
        <v>4.4999999999999998E-2</v>
      </c>
      <c r="K135" s="33">
        <f t="shared" si="58"/>
        <v>44462</v>
      </c>
      <c r="L135" s="2">
        <f t="shared" si="59"/>
        <v>121</v>
      </c>
      <c r="M135" s="17">
        <f t="shared" si="60"/>
        <v>121</v>
      </c>
      <c r="N135" s="12">
        <f t="shared" si="61"/>
        <v>1.0213600199999999</v>
      </c>
      <c r="O135" s="12">
        <f t="shared" ca="1" si="62"/>
        <v>1.0626327900000001</v>
      </c>
      <c r="P135" s="17">
        <f t="shared" si="71"/>
        <v>0</v>
      </c>
      <c r="Q135" s="14">
        <f t="shared" ca="1" si="53"/>
        <v>313163.95</v>
      </c>
      <c r="R135" s="21">
        <f t="shared" si="54"/>
        <v>0</v>
      </c>
      <c r="S135" s="14">
        <f t="shared" si="63"/>
        <v>0</v>
      </c>
      <c r="T135" s="4" t="str">
        <f t="shared" si="64"/>
        <v>J=</v>
      </c>
      <c r="U135" s="33">
        <f t="shared" si="65"/>
        <v>44824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1">
        <f t="shared" si="55"/>
        <v>44641</v>
      </c>
      <c r="B136" s="112">
        <f t="shared" ca="1" si="66"/>
        <v>5316416.3849999998</v>
      </c>
      <c r="C136" s="7">
        <f t="shared" si="56"/>
        <v>5000000</v>
      </c>
      <c r="D136" s="85">
        <f t="shared" si="70"/>
        <v>44638</v>
      </c>
      <c r="E136" s="83">
        <f ca="1">IF(D136&lt;$B$1,VLOOKUP(D136,[1]DI!$A$4:$B$15000,2,FALSE),0)</f>
        <v>0.11649999999999999</v>
      </c>
      <c r="F136" s="14">
        <f t="shared" ca="1" si="67"/>
        <v>1.0004373900000001</v>
      </c>
      <c r="G136" s="14">
        <f ca="1">(TRUNC(PRODUCT($F$12:$F135),16))</f>
        <v>1.04086468010962</v>
      </c>
      <c r="H136" s="14">
        <f t="shared" si="68"/>
        <v>1</v>
      </c>
      <c r="I136" s="14">
        <f t="shared" ca="1" si="69"/>
        <v>1.0408646800000001</v>
      </c>
      <c r="J136" s="13">
        <f t="shared" si="57"/>
        <v>4.4999999999999998E-2</v>
      </c>
      <c r="K136" s="33">
        <f t="shared" si="58"/>
        <v>44462</v>
      </c>
      <c r="L136" s="2">
        <f t="shared" si="59"/>
        <v>122</v>
      </c>
      <c r="M136" s="17">
        <f t="shared" si="60"/>
        <v>122</v>
      </c>
      <c r="N136" s="12">
        <f t="shared" si="61"/>
        <v>1.0215384359999999</v>
      </c>
      <c r="O136" s="12">
        <f t="shared" ca="1" si="62"/>
        <v>1.063283277</v>
      </c>
      <c r="P136" s="17">
        <f t="shared" si="71"/>
        <v>0</v>
      </c>
      <c r="Q136" s="14">
        <f t="shared" ca="1" si="53"/>
        <v>316416.38500000001</v>
      </c>
      <c r="R136" s="21">
        <f t="shared" si="54"/>
        <v>0</v>
      </c>
      <c r="S136" s="14">
        <f t="shared" si="63"/>
        <v>0</v>
      </c>
      <c r="T136" s="4" t="str">
        <f t="shared" si="64"/>
        <v>J=</v>
      </c>
      <c r="U136" s="33">
        <f t="shared" si="65"/>
        <v>44824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1">
        <f t="shared" si="55"/>
        <v>44642</v>
      </c>
      <c r="B137" s="112">
        <f t="shared" ca="1" si="66"/>
        <v>5319670.82</v>
      </c>
      <c r="C137" s="7">
        <f t="shared" si="56"/>
        <v>5000000</v>
      </c>
      <c r="D137" s="85">
        <f t="shared" si="70"/>
        <v>44641</v>
      </c>
      <c r="E137" s="83">
        <f ca="1">IF(D137&lt;$B$1,VLOOKUP(D137,[1]DI!$A$4:$B$15000,2,FALSE),0)</f>
        <v>0.11649999999999999</v>
      </c>
      <c r="F137" s="14">
        <f t="shared" ca="1" si="67"/>
        <v>1.0004373900000001</v>
      </c>
      <c r="G137" s="14">
        <f ca="1">(TRUNC(PRODUCT($F$12:$F136),16))</f>
        <v>1.04131994391205</v>
      </c>
      <c r="H137" s="14">
        <f t="shared" si="68"/>
        <v>1</v>
      </c>
      <c r="I137" s="14">
        <f t="shared" ca="1" si="69"/>
        <v>1.0413199399999999</v>
      </c>
      <c r="J137" s="13">
        <f t="shared" si="57"/>
        <v>4.4999999999999998E-2</v>
      </c>
      <c r="K137" s="33">
        <f t="shared" si="58"/>
        <v>44462</v>
      </c>
      <c r="L137" s="2">
        <f t="shared" si="59"/>
        <v>123</v>
      </c>
      <c r="M137" s="17">
        <f t="shared" si="60"/>
        <v>123</v>
      </c>
      <c r="N137" s="12">
        <f t="shared" si="61"/>
        <v>1.0217168839999999</v>
      </c>
      <c r="O137" s="12">
        <f t="shared" ca="1" si="62"/>
        <v>1.063934164</v>
      </c>
      <c r="P137" s="17">
        <f t="shared" si="71"/>
        <v>0</v>
      </c>
      <c r="Q137" s="14">
        <f t="shared" ca="1" si="53"/>
        <v>319670.82</v>
      </c>
      <c r="R137" s="21">
        <f t="shared" si="54"/>
        <v>0</v>
      </c>
      <c r="S137" s="14">
        <f t="shared" si="63"/>
        <v>0</v>
      </c>
      <c r="T137" s="4" t="str">
        <f t="shared" si="64"/>
        <v>J=</v>
      </c>
      <c r="U137" s="33">
        <f t="shared" si="65"/>
        <v>44824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1">
        <f t="shared" si="55"/>
        <v>44643</v>
      </c>
      <c r="B138" s="112">
        <f t="shared" ca="1" si="66"/>
        <v>5322927.3049999997</v>
      </c>
      <c r="C138" s="7">
        <f t="shared" si="56"/>
        <v>5000000</v>
      </c>
      <c r="D138" s="85">
        <f t="shared" si="70"/>
        <v>44642</v>
      </c>
      <c r="E138" s="83">
        <f ca="1">IF(D138&lt;$B$1,VLOOKUP(D138,[1]DI!$A$4:$B$15000,2,FALSE),0)</f>
        <v>0.11649999999999999</v>
      </c>
      <c r="F138" s="14">
        <f t="shared" ca="1" si="67"/>
        <v>1.0004373900000001</v>
      </c>
      <c r="G138" s="14">
        <f ca="1">(TRUNC(PRODUCT($F$12:$F137),16))</f>
        <v>1.04177540684232</v>
      </c>
      <c r="H138" s="14">
        <f t="shared" si="68"/>
        <v>1</v>
      </c>
      <c r="I138" s="14">
        <f t="shared" ca="1" si="69"/>
        <v>1.0417754100000001</v>
      </c>
      <c r="J138" s="13">
        <f t="shared" si="57"/>
        <v>4.4999999999999998E-2</v>
      </c>
      <c r="K138" s="33">
        <f t="shared" si="58"/>
        <v>44462</v>
      </c>
      <c r="L138" s="2">
        <f t="shared" si="59"/>
        <v>124</v>
      </c>
      <c r="M138" s="17">
        <f t="shared" si="60"/>
        <v>124</v>
      </c>
      <c r="N138" s="12">
        <f t="shared" si="61"/>
        <v>1.0218953630000001</v>
      </c>
      <c r="O138" s="12">
        <f t="shared" ca="1" si="62"/>
        <v>1.0645854610000001</v>
      </c>
      <c r="P138" s="17">
        <f t="shared" si="71"/>
        <v>0</v>
      </c>
      <c r="Q138" s="14">
        <f t="shared" ca="1" si="53"/>
        <v>322927.30499999999</v>
      </c>
      <c r="R138" s="21">
        <f t="shared" si="54"/>
        <v>0</v>
      </c>
      <c r="S138" s="14">
        <f t="shared" si="63"/>
        <v>0</v>
      </c>
      <c r="T138" s="4" t="str">
        <f t="shared" si="64"/>
        <v>J=</v>
      </c>
      <c r="U138" s="33">
        <f t="shared" si="65"/>
        <v>44824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1">
        <f t="shared" si="55"/>
        <v>44644</v>
      </c>
      <c r="B139" s="112">
        <f t="shared" ca="1" si="66"/>
        <v>5326185.7350000003</v>
      </c>
      <c r="C139" s="7">
        <f t="shared" si="56"/>
        <v>5000000</v>
      </c>
      <c r="D139" s="85">
        <f t="shared" si="70"/>
        <v>44643</v>
      </c>
      <c r="E139" s="83">
        <f ca="1">IF(D139&lt;$B$1,VLOOKUP(D139,[1]DI!$A$4:$B$15000,2,FALSE),0)</f>
        <v>0.11649999999999999</v>
      </c>
      <c r="F139" s="14">
        <f t="shared" ca="1" si="67"/>
        <v>1.0004373900000001</v>
      </c>
      <c r="G139" s="14">
        <f ca="1">(TRUNC(PRODUCT($F$12:$F138),16))</f>
        <v>1.04223106898752</v>
      </c>
      <c r="H139" s="14">
        <f t="shared" si="68"/>
        <v>1</v>
      </c>
      <c r="I139" s="14">
        <f t="shared" ca="1" si="69"/>
        <v>1.0422310699999999</v>
      </c>
      <c r="J139" s="13">
        <f t="shared" si="57"/>
        <v>4.4999999999999998E-2</v>
      </c>
      <c r="K139" s="33">
        <f t="shared" si="58"/>
        <v>44462</v>
      </c>
      <c r="L139" s="2">
        <f t="shared" si="59"/>
        <v>125</v>
      </c>
      <c r="M139" s="17">
        <f t="shared" si="60"/>
        <v>125</v>
      </c>
      <c r="N139" s="12">
        <f t="shared" si="61"/>
        <v>1.0220738739999999</v>
      </c>
      <c r="O139" s="12">
        <f t="shared" ca="1" si="62"/>
        <v>1.0652371469999999</v>
      </c>
      <c r="P139" s="17">
        <f t="shared" si="71"/>
        <v>0</v>
      </c>
      <c r="Q139" s="14">
        <f t="shared" ca="1" si="53"/>
        <v>326185.73499999999</v>
      </c>
      <c r="R139" s="21">
        <f t="shared" si="54"/>
        <v>0</v>
      </c>
      <c r="S139" s="14">
        <f t="shared" si="63"/>
        <v>0</v>
      </c>
      <c r="T139" s="4" t="str">
        <f t="shared" si="64"/>
        <v>J=</v>
      </c>
      <c r="U139" s="33">
        <f t="shared" si="65"/>
        <v>44824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1">
        <f t="shared" si="55"/>
        <v>44645</v>
      </c>
      <c r="B140" s="112">
        <f t="shared" ca="1" si="66"/>
        <v>5329446.16</v>
      </c>
      <c r="C140" s="7">
        <f t="shared" si="56"/>
        <v>5000000</v>
      </c>
      <c r="D140" s="85">
        <f t="shared" si="70"/>
        <v>44644</v>
      </c>
      <c r="E140" s="83">
        <f ca="1">IF(D140&lt;$B$1,VLOOKUP(D140,[1]DI!$A$4:$B$15000,2,FALSE),0)</f>
        <v>0.11649999999999999</v>
      </c>
      <c r="F140" s="14">
        <f t="shared" ca="1" si="67"/>
        <v>1.0004373900000001</v>
      </c>
      <c r="G140" s="14">
        <f ca="1">(TRUNC(PRODUCT($F$12:$F139),16))</f>
        <v>1.0426869304347799</v>
      </c>
      <c r="H140" s="14">
        <f t="shared" si="68"/>
        <v>1</v>
      </c>
      <c r="I140" s="14">
        <f t="shared" ca="1" si="69"/>
        <v>1.0426869299999999</v>
      </c>
      <c r="J140" s="13">
        <f t="shared" si="57"/>
        <v>4.4999999999999998E-2</v>
      </c>
      <c r="K140" s="33">
        <f t="shared" si="58"/>
        <v>44462</v>
      </c>
      <c r="L140" s="2">
        <f t="shared" si="59"/>
        <v>126</v>
      </c>
      <c r="M140" s="17">
        <f t="shared" si="60"/>
        <v>126</v>
      </c>
      <c r="N140" s="12">
        <f t="shared" si="61"/>
        <v>1.0222524150000001</v>
      </c>
      <c r="O140" s="12">
        <f t="shared" ca="1" si="62"/>
        <v>1.065889232</v>
      </c>
      <c r="P140" s="17">
        <f t="shared" si="71"/>
        <v>0</v>
      </c>
      <c r="Q140" s="14">
        <f t="shared" ref="Q140:Q203" ca="1" si="72">TRUNC(((O140-1)*C140),8)</f>
        <v>329446.15999999997</v>
      </c>
      <c r="R140" s="21">
        <f t="shared" ref="R140:R203" si="73">IF($P140&gt;0,VLOOKUP($P140,$W$12:$AC$150,7),0)</f>
        <v>0</v>
      </c>
      <c r="S140" s="14">
        <f t="shared" si="63"/>
        <v>0</v>
      </c>
      <c r="T140" s="4" t="str">
        <f t="shared" si="64"/>
        <v>J=</v>
      </c>
      <c r="U140" s="33">
        <f t="shared" si="65"/>
        <v>44824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1">
        <f t="shared" ref="A141:A204" si="74">WORKDAY($A140,1,$W$166:$W$544)</f>
        <v>44648</v>
      </c>
      <c r="B141" s="112">
        <f t="shared" ca="1" si="66"/>
        <v>5332708.59</v>
      </c>
      <c r="C141" s="7">
        <f t="shared" ref="C141:C204" si="75">(C140-S140)</f>
        <v>5000000</v>
      </c>
      <c r="D141" s="85">
        <f t="shared" si="70"/>
        <v>44645</v>
      </c>
      <c r="E141" s="83">
        <f ca="1">IF(D141&lt;$B$1,VLOOKUP(D141,[1]DI!$A$4:$B$15000,2,FALSE),0)</f>
        <v>0.11649999999999999</v>
      </c>
      <c r="F141" s="14">
        <f t="shared" ca="1" si="67"/>
        <v>1.0004373900000001</v>
      </c>
      <c r="G141" s="14">
        <f ca="1">(TRUNC(PRODUCT($F$12:$F140),16))</f>
        <v>1.04314299127129</v>
      </c>
      <c r="H141" s="14">
        <f t="shared" si="68"/>
        <v>1</v>
      </c>
      <c r="I141" s="14">
        <f t="shared" ca="1" si="69"/>
        <v>1.04314299</v>
      </c>
      <c r="J141" s="13">
        <f t="shared" ref="J141:J204" si="76">J140</f>
        <v>4.4999999999999998E-2</v>
      </c>
      <c r="K141" s="33">
        <f t="shared" ref="K141:K204" si="77">IF(P140&gt;0,VLOOKUP(P140,W$12:AG$150,2),K140)</f>
        <v>44462</v>
      </c>
      <c r="L141" s="2">
        <f t="shared" ref="L141:L204" si="78">IF(A141&gt;K141,IF(NETWORKDAYS(K141,A141,$W$160:$W$544)-1=0,1,NETWORKDAYS(K141,A141,$W$160:$W$544)-1),0)</f>
        <v>127</v>
      </c>
      <c r="M141" s="17">
        <f t="shared" ref="M141:M204" si="79">IF(AND(L141=1,L140=1),1,IF(L141&gt;0,IF(L141=L140,L141+1,L141),0))</f>
        <v>127</v>
      </c>
      <c r="N141" s="12">
        <f t="shared" ref="N141:N204" si="80">ROUND((J141+1)^(M141/252),9)</f>
        <v>1.022430988</v>
      </c>
      <c r="O141" s="12">
        <f t="shared" ref="O141:O204" ca="1" si="81">ROUND(I141*N141,9)</f>
        <v>1.0665417180000001</v>
      </c>
      <c r="P141" s="17">
        <f t="shared" si="71"/>
        <v>0</v>
      </c>
      <c r="Q141" s="14">
        <f t="shared" ca="1" si="72"/>
        <v>332708.59000000003</v>
      </c>
      <c r="R141" s="21">
        <f t="shared" si="73"/>
        <v>0</v>
      </c>
      <c r="S141" s="14">
        <f t="shared" ref="S141:S204" si="82">IF(R141&gt;0,TRUNC(R141*C141,8),0)</f>
        <v>0</v>
      </c>
      <c r="T141" s="4" t="str">
        <f t="shared" ref="T141:T204" si="83">IF(P140&gt;0,VLOOKUP(P140,W$12:AG$150,10),T140)</f>
        <v>J=</v>
      </c>
      <c r="U141" s="33">
        <f t="shared" ref="U141:U204" si="84">IF(P140&gt;0,VLOOKUP(P140,W$12:AG$150,11),U140)</f>
        <v>44824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1">
        <f t="shared" si="74"/>
        <v>44649</v>
      </c>
      <c r="B142" s="112">
        <f t="shared" ref="B142:B205" ca="1" si="85">IF(A142&lt;=TODAY(),C142+Q142,IF(AND(A142&gt;TODAY(),A142&lt;=$B$1),IF(VLOOKUP(TODAY(),$A$10:$E$5000,4,FALSE)=0,"n.d",C142+Q142),"n.d"))</f>
        <v>5335973.01</v>
      </c>
      <c r="C142" s="7">
        <f t="shared" si="75"/>
        <v>5000000</v>
      </c>
      <c r="D142" s="85">
        <f t="shared" si="70"/>
        <v>44648</v>
      </c>
      <c r="E142" s="83">
        <f ca="1">IF(D142&lt;$B$1,VLOOKUP(D142,[1]DI!$A$4:$B$15000,2,FALSE),0)</f>
        <v>0.11649999999999999</v>
      </c>
      <c r="F142" s="14">
        <f t="shared" ref="F142:F205" ca="1" si="86">ROUND(((1+E142)^(1/252)),8)</f>
        <v>1.0004373900000001</v>
      </c>
      <c r="G142" s="14">
        <f ca="1">(TRUNC(PRODUCT($F$12:$F141),16))</f>
        <v>1.0435992515842401</v>
      </c>
      <c r="H142" s="14">
        <f t="shared" ref="H142:H205" si="87">IF(P141&gt;0,G141,H141)</f>
        <v>1</v>
      </c>
      <c r="I142" s="14">
        <f t="shared" ref="I142:I205" ca="1" si="88">ROUND(G142/H142,8)</f>
        <v>1.04359925</v>
      </c>
      <c r="J142" s="13">
        <f t="shared" si="76"/>
        <v>4.4999999999999998E-2</v>
      </c>
      <c r="K142" s="33">
        <f t="shared" si="77"/>
        <v>44462</v>
      </c>
      <c r="L142" s="2">
        <f t="shared" si="78"/>
        <v>128</v>
      </c>
      <c r="M142" s="17">
        <f t="shared" si="79"/>
        <v>128</v>
      </c>
      <c r="N142" s="12">
        <f t="shared" si="80"/>
        <v>1.0226095909999999</v>
      </c>
      <c r="O142" s="12">
        <f t="shared" ca="1" si="81"/>
        <v>1.067194602</v>
      </c>
      <c r="P142" s="17">
        <f t="shared" si="71"/>
        <v>0</v>
      </c>
      <c r="Q142" s="14">
        <f t="shared" ca="1" si="72"/>
        <v>335973.01</v>
      </c>
      <c r="R142" s="21">
        <f t="shared" si="73"/>
        <v>0</v>
      </c>
      <c r="S142" s="14">
        <f t="shared" si="82"/>
        <v>0</v>
      </c>
      <c r="T142" s="4" t="str">
        <f t="shared" si="83"/>
        <v>J=</v>
      </c>
      <c r="U142" s="33">
        <f t="shared" si="84"/>
        <v>44824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1">
        <f t="shared" si="74"/>
        <v>44650</v>
      </c>
      <c r="B143" s="112">
        <f t="shared" ca="1" si="85"/>
        <v>5339239.4349999996</v>
      </c>
      <c r="C143" s="7">
        <f t="shared" si="75"/>
        <v>5000000</v>
      </c>
      <c r="D143" s="85">
        <f t="shared" ref="D143:D206" si="89">WORKDAY($A143,-1,$W$160:$W$544)</f>
        <v>44649</v>
      </c>
      <c r="E143" s="83">
        <f ca="1">IF(D143&lt;$B$1,VLOOKUP(D143,[1]DI!$A$4:$B$15000,2,FALSE),0)</f>
        <v>0.11649999999999999</v>
      </c>
      <c r="F143" s="14">
        <f t="shared" ca="1" si="86"/>
        <v>1.0004373900000001</v>
      </c>
      <c r="G143" s="14">
        <f ca="1">(TRUNC(PRODUCT($F$12:$F142),16))</f>
        <v>1.0440557114608899</v>
      </c>
      <c r="H143" s="14">
        <f t="shared" si="87"/>
        <v>1</v>
      </c>
      <c r="I143" s="14">
        <f t="shared" ca="1" si="88"/>
        <v>1.0440557100000001</v>
      </c>
      <c r="J143" s="13">
        <f t="shared" si="76"/>
        <v>4.4999999999999998E-2</v>
      </c>
      <c r="K143" s="33">
        <f t="shared" si="77"/>
        <v>44462</v>
      </c>
      <c r="L143" s="2">
        <f t="shared" si="78"/>
        <v>129</v>
      </c>
      <c r="M143" s="17">
        <f t="shared" si="79"/>
        <v>129</v>
      </c>
      <c r="N143" s="12">
        <f t="shared" si="80"/>
        <v>1.0227882260000001</v>
      </c>
      <c r="O143" s="12">
        <f t="shared" ca="1" si="81"/>
        <v>1.0678478870000001</v>
      </c>
      <c r="P143" s="17">
        <f t="shared" ref="P143:P206" si="90">IF(VLOOKUP(A143,X$12:AE$150,8)=VLOOKUP(A142,X$12:AE$150,8),0,VLOOKUP(A143,X$12:AE$150,8))</f>
        <v>0</v>
      </c>
      <c r="Q143" s="14">
        <f t="shared" ca="1" si="72"/>
        <v>339239.435</v>
      </c>
      <c r="R143" s="21">
        <f t="shared" si="73"/>
        <v>0</v>
      </c>
      <c r="S143" s="14">
        <f t="shared" si="82"/>
        <v>0</v>
      </c>
      <c r="T143" s="4" t="str">
        <f t="shared" si="83"/>
        <v>J=</v>
      </c>
      <c r="U143" s="33">
        <f t="shared" si="84"/>
        <v>44824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1">
        <f t="shared" si="74"/>
        <v>44651</v>
      </c>
      <c r="B144" s="112">
        <f t="shared" ca="1" si="85"/>
        <v>5342507.8699999899</v>
      </c>
      <c r="C144" s="7">
        <f t="shared" si="75"/>
        <v>5000000</v>
      </c>
      <c r="D144" s="85">
        <f t="shared" si="89"/>
        <v>44650</v>
      </c>
      <c r="E144" s="83">
        <f ca="1">IF(D144&lt;$B$1,VLOOKUP(D144,[1]DI!$A$4:$B$15000,2,FALSE),0)</f>
        <v>0.11649999999999999</v>
      </c>
      <c r="F144" s="14">
        <f t="shared" ca="1" si="86"/>
        <v>1.0004373900000001</v>
      </c>
      <c r="G144" s="14">
        <f ca="1">(TRUNC(PRODUCT($F$12:$F143),16))</f>
        <v>1.04451237098853</v>
      </c>
      <c r="H144" s="14">
        <f t="shared" si="87"/>
        <v>1</v>
      </c>
      <c r="I144" s="14">
        <f t="shared" ca="1" si="88"/>
        <v>1.0445123700000001</v>
      </c>
      <c r="J144" s="13">
        <f t="shared" si="76"/>
        <v>4.4999999999999998E-2</v>
      </c>
      <c r="K144" s="33">
        <f t="shared" si="77"/>
        <v>44462</v>
      </c>
      <c r="L144" s="2">
        <f t="shared" si="78"/>
        <v>130</v>
      </c>
      <c r="M144" s="17">
        <f t="shared" si="79"/>
        <v>130</v>
      </c>
      <c r="N144" s="12">
        <f t="shared" si="80"/>
        <v>1.022966893</v>
      </c>
      <c r="O144" s="12">
        <f t="shared" ca="1" si="81"/>
        <v>1.0685015739999999</v>
      </c>
      <c r="P144" s="17">
        <f t="shared" si="90"/>
        <v>0</v>
      </c>
      <c r="Q144" s="14">
        <f t="shared" ca="1" si="72"/>
        <v>342507.86999998998</v>
      </c>
      <c r="R144" s="21">
        <f t="shared" si="73"/>
        <v>0</v>
      </c>
      <c r="S144" s="14">
        <f t="shared" si="82"/>
        <v>0</v>
      </c>
      <c r="T144" s="4" t="str">
        <f t="shared" si="83"/>
        <v>J=</v>
      </c>
      <c r="U144" s="33">
        <f t="shared" si="84"/>
        <v>44824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1">
        <f t="shared" si="74"/>
        <v>44652</v>
      </c>
      <c r="B145" s="112">
        <f t="shared" ca="1" si="85"/>
        <v>5345778.2949999999</v>
      </c>
      <c r="C145" s="7">
        <f t="shared" si="75"/>
        <v>5000000</v>
      </c>
      <c r="D145" s="85">
        <f t="shared" si="89"/>
        <v>44651</v>
      </c>
      <c r="E145" s="83">
        <f ca="1">IF(D145&lt;$B$1,VLOOKUP(D145,[1]DI!$A$4:$B$15000,2,FALSE),0)</f>
        <v>0.11649999999999999</v>
      </c>
      <c r="F145" s="14">
        <f t="shared" ca="1" si="86"/>
        <v>1.0004373900000001</v>
      </c>
      <c r="G145" s="14">
        <f ca="1">(TRUNC(PRODUCT($F$12:$F144),16))</f>
        <v>1.04496923025447</v>
      </c>
      <c r="H145" s="14">
        <f t="shared" si="87"/>
        <v>1</v>
      </c>
      <c r="I145" s="14">
        <f t="shared" ca="1" si="88"/>
        <v>1.04496923</v>
      </c>
      <c r="J145" s="13">
        <f t="shared" si="76"/>
        <v>4.4999999999999998E-2</v>
      </c>
      <c r="K145" s="33">
        <f t="shared" si="77"/>
        <v>44462</v>
      </c>
      <c r="L145" s="2">
        <f t="shared" si="78"/>
        <v>131</v>
      </c>
      <c r="M145" s="17">
        <f t="shared" si="79"/>
        <v>131</v>
      </c>
      <c r="N145" s="12">
        <f t="shared" si="80"/>
        <v>1.0231455899999999</v>
      </c>
      <c r="O145" s="12">
        <f t="shared" ca="1" si="81"/>
        <v>1.069155659</v>
      </c>
      <c r="P145" s="17">
        <f t="shared" si="90"/>
        <v>0</v>
      </c>
      <c r="Q145" s="14">
        <f t="shared" ca="1" si="72"/>
        <v>345778.29499999998</v>
      </c>
      <c r="R145" s="21">
        <f t="shared" si="73"/>
        <v>0</v>
      </c>
      <c r="S145" s="14">
        <f t="shared" si="82"/>
        <v>0</v>
      </c>
      <c r="T145" s="4" t="str">
        <f t="shared" si="83"/>
        <v>J=</v>
      </c>
      <c r="U145" s="33">
        <f t="shared" si="84"/>
        <v>44824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1">
        <f t="shared" si="74"/>
        <v>44655</v>
      </c>
      <c r="B146" s="112">
        <f t="shared" ca="1" si="85"/>
        <v>5349050.7300000004</v>
      </c>
      <c r="C146" s="7">
        <f t="shared" si="75"/>
        <v>5000000</v>
      </c>
      <c r="D146" s="85">
        <f t="shared" si="89"/>
        <v>44652</v>
      </c>
      <c r="E146" s="83">
        <f ca="1">IF(D146&lt;$B$1,VLOOKUP(D146,[1]DI!$A$4:$B$15000,2,FALSE),0)</f>
        <v>0.11649999999999999</v>
      </c>
      <c r="F146" s="14">
        <f t="shared" ca="1" si="86"/>
        <v>1.0004373900000001</v>
      </c>
      <c r="G146" s="14">
        <f ca="1">(TRUNC(PRODUCT($F$12:$F145),16))</f>
        <v>1.0454262893460899</v>
      </c>
      <c r="H146" s="14">
        <f t="shared" si="87"/>
        <v>1</v>
      </c>
      <c r="I146" s="14">
        <f t="shared" ca="1" si="88"/>
        <v>1.04542629</v>
      </c>
      <c r="J146" s="13">
        <f t="shared" si="76"/>
        <v>4.4999999999999998E-2</v>
      </c>
      <c r="K146" s="33">
        <f t="shared" si="77"/>
        <v>44462</v>
      </c>
      <c r="L146" s="2">
        <f t="shared" si="78"/>
        <v>132</v>
      </c>
      <c r="M146" s="17">
        <f t="shared" si="79"/>
        <v>132</v>
      </c>
      <c r="N146" s="12">
        <f t="shared" si="80"/>
        <v>1.0233243190000001</v>
      </c>
      <c r="O146" s="12">
        <f t="shared" ca="1" si="81"/>
        <v>1.069810146</v>
      </c>
      <c r="P146" s="17">
        <f t="shared" si="90"/>
        <v>0</v>
      </c>
      <c r="Q146" s="14">
        <f t="shared" ca="1" si="72"/>
        <v>349050.73</v>
      </c>
      <c r="R146" s="21">
        <f t="shared" si="73"/>
        <v>0</v>
      </c>
      <c r="S146" s="14">
        <f t="shared" si="82"/>
        <v>0</v>
      </c>
      <c r="T146" s="4" t="str">
        <f t="shared" si="83"/>
        <v>J=</v>
      </c>
      <c r="U146" s="33">
        <f t="shared" si="84"/>
        <v>44824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1">
        <f t="shared" si="74"/>
        <v>44656</v>
      </c>
      <c r="B147" s="112">
        <f t="shared" ca="1" si="85"/>
        <v>5352325.17</v>
      </c>
      <c r="C147" s="7">
        <f t="shared" si="75"/>
        <v>5000000</v>
      </c>
      <c r="D147" s="85">
        <f t="shared" si="89"/>
        <v>44655</v>
      </c>
      <c r="E147" s="83">
        <f ca="1">IF(D147&lt;$B$1,VLOOKUP(D147,[1]DI!$A$4:$B$15000,2,FALSE),0)</f>
        <v>0.11649999999999999</v>
      </c>
      <c r="F147" s="14">
        <f t="shared" ca="1" si="86"/>
        <v>1.0004373900000001</v>
      </c>
      <c r="G147" s="14">
        <f ca="1">(TRUNC(PRODUCT($F$12:$F146),16))</f>
        <v>1.04588354835079</v>
      </c>
      <c r="H147" s="14">
        <f t="shared" si="87"/>
        <v>1</v>
      </c>
      <c r="I147" s="14">
        <f t="shared" ca="1" si="88"/>
        <v>1.0458835500000001</v>
      </c>
      <c r="J147" s="13">
        <f t="shared" si="76"/>
        <v>4.4999999999999998E-2</v>
      </c>
      <c r="K147" s="33">
        <f t="shared" si="77"/>
        <v>44462</v>
      </c>
      <c r="L147" s="2">
        <f t="shared" si="78"/>
        <v>133</v>
      </c>
      <c r="M147" s="17">
        <f t="shared" si="79"/>
        <v>133</v>
      </c>
      <c r="N147" s="12">
        <f t="shared" si="80"/>
        <v>1.0235030789999999</v>
      </c>
      <c r="O147" s="12">
        <f t="shared" ca="1" si="81"/>
        <v>1.0704650339999999</v>
      </c>
      <c r="P147" s="17">
        <f t="shared" si="90"/>
        <v>0</v>
      </c>
      <c r="Q147" s="14">
        <f t="shared" ca="1" si="72"/>
        <v>352325.17</v>
      </c>
      <c r="R147" s="21">
        <f t="shared" si="73"/>
        <v>0</v>
      </c>
      <c r="S147" s="14">
        <f t="shared" si="82"/>
        <v>0</v>
      </c>
      <c r="T147" s="4" t="str">
        <f t="shared" si="83"/>
        <v>J=</v>
      </c>
      <c r="U147" s="33">
        <f t="shared" si="84"/>
        <v>44824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1">
        <f t="shared" si="74"/>
        <v>44657</v>
      </c>
      <c r="B148" s="112">
        <f t="shared" ca="1" si="85"/>
        <v>5355601.6100000003</v>
      </c>
      <c r="C148" s="7">
        <f t="shared" si="75"/>
        <v>5000000</v>
      </c>
      <c r="D148" s="85">
        <f t="shared" si="89"/>
        <v>44656</v>
      </c>
      <c r="E148" s="83">
        <f ca="1">IF(D148&lt;$B$1,VLOOKUP(D148,[1]DI!$A$4:$B$15000,2,FALSE),0)</f>
        <v>0.11649999999999999</v>
      </c>
      <c r="F148" s="14">
        <f t="shared" ca="1" si="86"/>
        <v>1.0004373900000001</v>
      </c>
      <c r="G148" s="14">
        <f ca="1">(TRUNC(PRODUCT($F$12:$F147),16))</f>
        <v>1.04634100735601</v>
      </c>
      <c r="H148" s="14">
        <f t="shared" si="87"/>
        <v>1</v>
      </c>
      <c r="I148" s="14">
        <f t="shared" ca="1" si="88"/>
        <v>1.0463410099999999</v>
      </c>
      <c r="J148" s="13">
        <f t="shared" si="76"/>
        <v>4.4999999999999998E-2</v>
      </c>
      <c r="K148" s="33">
        <f t="shared" si="77"/>
        <v>44462</v>
      </c>
      <c r="L148" s="2">
        <f t="shared" si="78"/>
        <v>134</v>
      </c>
      <c r="M148" s="17">
        <f t="shared" si="79"/>
        <v>134</v>
      </c>
      <c r="N148" s="12">
        <f t="shared" si="80"/>
        <v>1.0236818700000001</v>
      </c>
      <c r="O148" s="12">
        <f t="shared" ca="1" si="81"/>
        <v>1.0711203220000001</v>
      </c>
      <c r="P148" s="17">
        <f t="shared" si="90"/>
        <v>0</v>
      </c>
      <c r="Q148" s="14">
        <f t="shared" ca="1" si="72"/>
        <v>355601.61</v>
      </c>
      <c r="R148" s="21">
        <f t="shared" si="73"/>
        <v>0</v>
      </c>
      <c r="S148" s="14">
        <f t="shared" si="82"/>
        <v>0</v>
      </c>
      <c r="T148" s="4" t="str">
        <f t="shared" si="83"/>
        <v>J=</v>
      </c>
      <c r="U148" s="33">
        <f t="shared" si="84"/>
        <v>44824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1">
        <f t="shared" si="74"/>
        <v>44658</v>
      </c>
      <c r="B149" s="112">
        <f t="shared" ca="1" si="85"/>
        <v>5358880.0549999997</v>
      </c>
      <c r="C149" s="7">
        <f t="shared" si="75"/>
        <v>5000000</v>
      </c>
      <c r="D149" s="85">
        <f t="shared" si="89"/>
        <v>44657</v>
      </c>
      <c r="E149" s="83">
        <f ca="1">IF(D149&lt;$B$1,VLOOKUP(D149,[1]DI!$A$4:$B$15000,2,FALSE),0)</f>
        <v>0.11649999999999999</v>
      </c>
      <c r="F149" s="14">
        <f t="shared" ca="1" si="86"/>
        <v>1.0004373900000001</v>
      </c>
      <c r="G149" s="14">
        <f ca="1">(TRUNC(PRODUCT($F$12:$F148),16))</f>
        <v>1.0467986664492099</v>
      </c>
      <c r="H149" s="14">
        <f t="shared" si="87"/>
        <v>1</v>
      </c>
      <c r="I149" s="14">
        <f t="shared" ca="1" si="88"/>
        <v>1.04679867</v>
      </c>
      <c r="J149" s="13">
        <f t="shared" si="76"/>
        <v>4.4999999999999998E-2</v>
      </c>
      <c r="K149" s="33">
        <f t="shared" si="77"/>
        <v>44462</v>
      </c>
      <c r="L149" s="2">
        <f t="shared" si="78"/>
        <v>135</v>
      </c>
      <c r="M149" s="17">
        <f t="shared" si="79"/>
        <v>135</v>
      </c>
      <c r="N149" s="12">
        <f t="shared" si="80"/>
        <v>1.023860692</v>
      </c>
      <c r="O149" s="12">
        <f t="shared" ca="1" si="81"/>
        <v>1.0717760110000001</v>
      </c>
      <c r="P149" s="17">
        <f t="shared" si="90"/>
        <v>0</v>
      </c>
      <c r="Q149" s="14">
        <f t="shared" ca="1" si="72"/>
        <v>358880.05499999999</v>
      </c>
      <c r="R149" s="21">
        <f t="shared" si="73"/>
        <v>0</v>
      </c>
      <c r="S149" s="14">
        <f t="shared" si="82"/>
        <v>0</v>
      </c>
      <c r="T149" s="4" t="str">
        <f t="shared" si="83"/>
        <v>J=</v>
      </c>
      <c r="U149" s="33">
        <f t="shared" si="84"/>
        <v>44824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1">
        <f t="shared" si="74"/>
        <v>44659</v>
      </c>
      <c r="B150" s="112">
        <f t="shared" ca="1" si="85"/>
        <v>5362160.5</v>
      </c>
      <c r="C150" s="7">
        <f t="shared" si="75"/>
        <v>5000000</v>
      </c>
      <c r="D150" s="85">
        <f t="shared" si="89"/>
        <v>44658</v>
      </c>
      <c r="E150" s="83">
        <f ca="1">IF(D150&lt;$B$1,VLOOKUP(D150,[1]DI!$A$4:$B$15000,2,FALSE),0)</f>
        <v>0.11649999999999999</v>
      </c>
      <c r="F150" s="14">
        <f t="shared" ca="1" si="86"/>
        <v>1.0004373900000001</v>
      </c>
      <c r="G150" s="14">
        <f ca="1">(TRUNC(PRODUCT($F$12:$F149),16))</f>
        <v>1.04725652571793</v>
      </c>
      <c r="H150" s="14">
        <f t="shared" si="87"/>
        <v>1</v>
      </c>
      <c r="I150" s="14">
        <f t="shared" ca="1" si="88"/>
        <v>1.0472565300000001</v>
      </c>
      <c r="J150" s="13">
        <f t="shared" si="76"/>
        <v>4.4999999999999998E-2</v>
      </c>
      <c r="K150" s="33">
        <f t="shared" si="77"/>
        <v>44462</v>
      </c>
      <c r="L150" s="2">
        <f t="shared" si="78"/>
        <v>136</v>
      </c>
      <c r="M150" s="17">
        <f t="shared" si="79"/>
        <v>136</v>
      </c>
      <c r="N150" s="12">
        <f t="shared" si="80"/>
        <v>1.0240395449999999</v>
      </c>
      <c r="O150" s="12">
        <f t="shared" ca="1" si="81"/>
        <v>1.0724321000000001</v>
      </c>
      <c r="P150" s="17">
        <f t="shared" si="90"/>
        <v>0</v>
      </c>
      <c r="Q150" s="14">
        <f t="shared" ca="1" si="72"/>
        <v>362160.5</v>
      </c>
      <c r="R150" s="21">
        <f t="shared" si="73"/>
        <v>0</v>
      </c>
      <c r="S150" s="14">
        <f t="shared" si="82"/>
        <v>0</v>
      </c>
      <c r="T150" s="4" t="str">
        <f t="shared" si="83"/>
        <v>J=</v>
      </c>
      <c r="U150" s="33">
        <f t="shared" si="84"/>
        <v>44824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1">
        <f t="shared" si="74"/>
        <v>44662</v>
      </c>
      <c r="B151" s="112">
        <f t="shared" ca="1" si="85"/>
        <v>5365442.96</v>
      </c>
      <c r="C151" s="7">
        <f t="shared" si="75"/>
        <v>5000000</v>
      </c>
      <c r="D151" s="85">
        <f t="shared" si="89"/>
        <v>44659</v>
      </c>
      <c r="E151" s="83">
        <f ca="1">IF(D151&lt;$B$1,VLOOKUP(D151,[1]DI!$A$4:$B$15000,2,FALSE),0)</f>
        <v>0.11649999999999999</v>
      </c>
      <c r="F151" s="14">
        <f t="shared" ca="1" si="86"/>
        <v>1.0004373900000001</v>
      </c>
      <c r="G151" s="14">
        <f ca="1">(TRUNC(PRODUCT($F$12:$F150),16))</f>
        <v>1.0477145852497101</v>
      </c>
      <c r="H151" s="14">
        <f t="shared" si="87"/>
        <v>1</v>
      </c>
      <c r="I151" s="14">
        <f t="shared" ca="1" si="88"/>
        <v>1.04771459</v>
      </c>
      <c r="J151" s="13">
        <f t="shared" si="76"/>
        <v>4.4999999999999998E-2</v>
      </c>
      <c r="K151" s="33">
        <f t="shared" si="77"/>
        <v>44462</v>
      </c>
      <c r="L151" s="2">
        <f t="shared" si="78"/>
        <v>137</v>
      </c>
      <c r="M151" s="17">
        <f t="shared" si="79"/>
        <v>137</v>
      </c>
      <c r="N151" s="12">
        <f t="shared" si="80"/>
        <v>1.0242184299999999</v>
      </c>
      <c r="O151" s="12">
        <f t="shared" ca="1" si="81"/>
        <v>1.073088592</v>
      </c>
      <c r="P151" s="17">
        <f t="shared" si="90"/>
        <v>0</v>
      </c>
      <c r="Q151" s="14">
        <f t="shared" ca="1" si="72"/>
        <v>365442.96</v>
      </c>
      <c r="R151" s="21">
        <f t="shared" si="73"/>
        <v>0</v>
      </c>
      <c r="S151" s="14">
        <f t="shared" si="82"/>
        <v>0</v>
      </c>
      <c r="T151" s="4" t="str">
        <f t="shared" si="83"/>
        <v>J=</v>
      </c>
      <c r="U151" s="33">
        <f t="shared" si="84"/>
        <v>44824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1">
        <f t="shared" si="74"/>
        <v>44663</v>
      </c>
      <c r="B152" s="112">
        <f t="shared" ca="1" si="85"/>
        <v>5368727.4299999997</v>
      </c>
      <c r="C152" s="7">
        <f t="shared" si="75"/>
        <v>5000000</v>
      </c>
      <c r="D152" s="85">
        <f t="shared" si="89"/>
        <v>44662</v>
      </c>
      <c r="E152" s="83">
        <f ca="1">IF(D152&lt;$B$1,VLOOKUP(D152,[1]DI!$A$4:$B$15000,2,FALSE),0)</f>
        <v>0.11649999999999999</v>
      </c>
      <c r="F152" s="14">
        <f t="shared" ca="1" si="86"/>
        <v>1.0004373900000001</v>
      </c>
      <c r="G152" s="14">
        <f ca="1">(TRUNC(PRODUCT($F$12:$F151),16))</f>
        <v>1.0481728451321599</v>
      </c>
      <c r="H152" s="14">
        <f t="shared" si="87"/>
        <v>1</v>
      </c>
      <c r="I152" s="14">
        <f t="shared" ca="1" si="88"/>
        <v>1.04817285</v>
      </c>
      <c r="J152" s="13">
        <f t="shared" si="76"/>
        <v>4.4999999999999998E-2</v>
      </c>
      <c r="K152" s="33">
        <f t="shared" si="77"/>
        <v>44462</v>
      </c>
      <c r="L152" s="2">
        <f t="shared" si="78"/>
        <v>138</v>
      </c>
      <c r="M152" s="17">
        <f t="shared" si="79"/>
        <v>138</v>
      </c>
      <c r="N152" s="12">
        <f t="shared" si="80"/>
        <v>1.024397346</v>
      </c>
      <c r="O152" s="12">
        <f t="shared" ca="1" si="81"/>
        <v>1.073745486</v>
      </c>
      <c r="P152" s="17">
        <f t="shared" si="90"/>
        <v>0</v>
      </c>
      <c r="Q152" s="14">
        <f t="shared" ca="1" si="72"/>
        <v>368727.43</v>
      </c>
      <c r="R152" s="21">
        <f t="shared" si="73"/>
        <v>0</v>
      </c>
      <c r="S152" s="14">
        <f t="shared" si="82"/>
        <v>0</v>
      </c>
      <c r="T152" s="4" t="str">
        <f t="shared" si="83"/>
        <v>J=</v>
      </c>
      <c r="U152" s="33">
        <f t="shared" si="84"/>
        <v>44824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1">
        <f t="shared" si="74"/>
        <v>44664</v>
      </c>
      <c r="B153" s="112">
        <f t="shared" ca="1" si="85"/>
        <v>5372013.9050000003</v>
      </c>
      <c r="C153" s="7">
        <f t="shared" si="75"/>
        <v>5000000</v>
      </c>
      <c r="D153" s="85">
        <f t="shared" si="89"/>
        <v>44663</v>
      </c>
      <c r="E153" s="83">
        <f ca="1">IF(D153&lt;$B$1,VLOOKUP(D153,[1]DI!$A$4:$B$15000,2,FALSE),0)</f>
        <v>0.11649999999999999</v>
      </c>
      <c r="F153" s="14">
        <f t="shared" ca="1" si="86"/>
        <v>1.0004373900000001</v>
      </c>
      <c r="G153" s="14">
        <f ca="1">(TRUNC(PRODUCT($F$12:$F152),16))</f>
        <v>1.04863130545289</v>
      </c>
      <c r="H153" s="14">
        <f t="shared" si="87"/>
        <v>1</v>
      </c>
      <c r="I153" s="14">
        <f t="shared" ca="1" si="88"/>
        <v>1.04863131</v>
      </c>
      <c r="J153" s="13">
        <f t="shared" si="76"/>
        <v>4.4999999999999998E-2</v>
      </c>
      <c r="K153" s="33">
        <f t="shared" si="77"/>
        <v>44462</v>
      </c>
      <c r="L153" s="2">
        <f t="shared" si="78"/>
        <v>139</v>
      </c>
      <c r="M153" s="17">
        <f t="shared" si="79"/>
        <v>139</v>
      </c>
      <c r="N153" s="12">
        <f t="shared" si="80"/>
        <v>1.0245762940000001</v>
      </c>
      <c r="O153" s="12">
        <f t="shared" ca="1" si="81"/>
        <v>1.0744027810000001</v>
      </c>
      <c r="P153" s="17">
        <f t="shared" si="90"/>
        <v>0</v>
      </c>
      <c r="Q153" s="14">
        <f t="shared" ca="1" si="72"/>
        <v>372013.90500000003</v>
      </c>
      <c r="R153" s="21">
        <f t="shared" si="73"/>
        <v>0</v>
      </c>
      <c r="S153" s="14">
        <f t="shared" si="82"/>
        <v>0</v>
      </c>
      <c r="T153" s="4" t="str">
        <f t="shared" si="83"/>
        <v>J=</v>
      </c>
      <c r="U153" s="33">
        <f t="shared" si="84"/>
        <v>44824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1">
        <f t="shared" si="74"/>
        <v>44665</v>
      </c>
      <c r="B154" s="112">
        <f t="shared" ca="1" si="85"/>
        <v>5375302.3899999997</v>
      </c>
      <c r="C154" s="7">
        <f t="shared" si="75"/>
        <v>5000000</v>
      </c>
      <c r="D154" s="85">
        <f t="shared" si="89"/>
        <v>44664</v>
      </c>
      <c r="E154" s="83">
        <f ca="1">IF(D154&lt;$B$1,VLOOKUP(D154,[1]DI!$A$4:$B$15000,2,FALSE),0)</f>
        <v>0.11649999999999999</v>
      </c>
      <c r="F154" s="14">
        <f t="shared" ca="1" si="86"/>
        <v>1.0004373900000001</v>
      </c>
      <c r="G154" s="14">
        <f ca="1">(TRUNC(PRODUCT($F$12:$F153),16))</f>
        <v>1.0490899662995801</v>
      </c>
      <c r="H154" s="14">
        <f t="shared" si="87"/>
        <v>1</v>
      </c>
      <c r="I154" s="14">
        <f t="shared" ca="1" si="88"/>
        <v>1.04908997</v>
      </c>
      <c r="J154" s="13">
        <f t="shared" si="76"/>
        <v>4.4999999999999998E-2</v>
      </c>
      <c r="K154" s="33">
        <f t="shared" si="77"/>
        <v>44462</v>
      </c>
      <c r="L154" s="2">
        <f t="shared" si="78"/>
        <v>140</v>
      </c>
      <c r="M154" s="17">
        <f t="shared" si="79"/>
        <v>140</v>
      </c>
      <c r="N154" s="12">
        <f t="shared" si="80"/>
        <v>1.0247552719999999</v>
      </c>
      <c r="O154" s="12">
        <f t="shared" ca="1" si="81"/>
        <v>1.0750604779999999</v>
      </c>
      <c r="P154" s="17">
        <f t="shared" si="90"/>
        <v>0</v>
      </c>
      <c r="Q154" s="14">
        <f t="shared" ca="1" si="72"/>
        <v>375302.39</v>
      </c>
      <c r="R154" s="21">
        <f t="shared" si="73"/>
        <v>0</v>
      </c>
      <c r="S154" s="14">
        <f t="shared" si="82"/>
        <v>0</v>
      </c>
      <c r="T154" s="4" t="str">
        <f t="shared" si="83"/>
        <v>J=</v>
      </c>
      <c r="U154" s="33">
        <f t="shared" si="84"/>
        <v>44824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1">
        <f t="shared" si="74"/>
        <v>44669</v>
      </c>
      <c r="B155" s="112">
        <f t="shared" ca="1" si="85"/>
        <v>5378592.8799999999</v>
      </c>
      <c r="C155" s="7">
        <f t="shared" si="75"/>
        <v>5000000</v>
      </c>
      <c r="D155" s="85">
        <f t="shared" si="89"/>
        <v>44665</v>
      </c>
      <c r="E155" s="83">
        <f ca="1">IF(D155&lt;$B$1,VLOOKUP(D155,[1]DI!$A$4:$B$15000,2,FALSE),0)</f>
        <v>0.11649999999999999</v>
      </c>
      <c r="F155" s="14">
        <f t="shared" ca="1" si="86"/>
        <v>1.0004373900000001</v>
      </c>
      <c r="G155" s="14">
        <f ca="1">(TRUNC(PRODUCT($F$12:$F154),16))</f>
        <v>1.0495488277599401</v>
      </c>
      <c r="H155" s="14">
        <f t="shared" si="87"/>
        <v>1</v>
      </c>
      <c r="I155" s="14">
        <f t="shared" ca="1" si="88"/>
        <v>1.04954883</v>
      </c>
      <c r="J155" s="13">
        <f t="shared" si="76"/>
        <v>4.4999999999999998E-2</v>
      </c>
      <c r="K155" s="33">
        <f t="shared" si="77"/>
        <v>44462</v>
      </c>
      <c r="L155" s="2">
        <f t="shared" si="78"/>
        <v>141</v>
      </c>
      <c r="M155" s="17">
        <f t="shared" si="79"/>
        <v>141</v>
      </c>
      <c r="N155" s="12">
        <f t="shared" si="80"/>
        <v>1.024934282</v>
      </c>
      <c r="O155" s="12">
        <f t="shared" ca="1" si="81"/>
        <v>1.0757185760000001</v>
      </c>
      <c r="P155" s="17">
        <f t="shared" si="90"/>
        <v>0</v>
      </c>
      <c r="Q155" s="14">
        <f t="shared" ca="1" si="72"/>
        <v>378592.88</v>
      </c>
      <c r="R155" s="21">
        <f t="shared" si="73"/>
        <v>0</v>
      </c>
      <c r="S155" s="14">
        <f t="shared" si="82"/>
        <v>0</v>
      </c>
      <c r="T155" s="4" t="str">
        <f t="shared" si="83"/>
        <v>J=</v>
      </c>
      <c r="U155" s="33">
        <f t="shared" si="84"/>
        <v>44824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1">
        <f t="shared" si="74"/>
        <v>44670</v>
      </c>
      <c r="B156" s="112">
        <f t="shared" ca="1" si="85"/>
        <v>5381885.3849999998</v>
      </c>
      <c r="C156" s="7">
        <f t="shared" si="75"/>
        <v>5000000</v>
      </c>
      <c r="D156" s="85">
        <f t="shared" si="89"/>
        <v>44669</v>
      </c>
      <c r="E156" s="83">
        <f ca="1">IF(D156&lt;$B$1,VLOOKUP(D156,[1]DI!$A$4:$B$15000,2,FALSE),0)</f>
        <v>0.11649999999999999</v>
      </c>
      <c r="F156" s="14">
        <f t="shared" ca="1" si="86"/>
        <v>1.0004373900000001</v>
      </c>
      <c r="G156" s="14">
        <f ca="1">(TRUNC(PRODUCT($F$12:$F155),16))</f>
        <v>1.05000788992172</v>
      </c>
      <c r="H156" s="14">
        <f t="shared" si="87"/>
        <v>1</v>
      </c>
      <c r="I156" s="14">
        <f t="shared" ca="1" si="88"/>
        <v>1.0500078900000001</v>
      </c>
      <c r="J156" s="13">
        <f t="shared" si="76"/>
        <v>4.4999999999999998E-2</v>
      </c>
      <c r="K156" s="33">
        <f t="shared" si="77"/>
        <v>44462</v>
      </c>
      <c r="L156" s="2">
        <f t="shared" si="78"/>
        <v>142</v>
      </c>
      <c r="M156" s="17">
        <f t="shared" si="79"/>
        <v>142</v>
      </c>
      <c r="N156" s="12">
        <f t="shared" si="80"/>
        <v>1.025113323</v>
      </c>
      <c r="O156" s="12">
        <f t="shared" ca="1" si="81"/>
        <v>1.0763770770000001</v>
      </c>
      <c r="P156" s="17">
        <f t="shared" si="90"/>
        <v>0</v>
      </c>
      <c r="Q156" s="14">
        <f t="shared" ca="1" si="72"/>
        <v>381885.38500000001</v>
      </c>
      <c r="R156" s="21">
        <f t="shared" si="73"/>
        <v>0</v>
      </c>
      <c r="S156" s="14">
        <f t="shared" si="82"/>
        <v>0</v>
      </c>
      <c r="T156" s="4" t="str">
        <f t="shared" si="83"/>
        <v>J=</v>
      </c>
      <c r="U156" s="33">
        <f t="shared" si="84"/>
        <v>44824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1">
        <f t="shared" si="74"/>
        <v>44671</v>
      </c>
      <c r="B157" s="112">
        <f t="shared" ca="1" si="85"/>
        <v>5385179.9000000004</v>
      </c>
      <c r="C157" s="7">
        <f t="shared" si="75"/>
        <v>5000000</v>
      </c>
      <c r="D157" s="85">
        <f t="shared" si="89"/>
        <v>44670</v>
      </c>
      <c r="E157" s="83">
        <f ca="1">IF(D157&lt;$B$1,VLOOKUP(D157,[1]DI!$A$4:$B$15000,2,FALSE),0)</f>
        <v>0.11649999999999999</v>
      </c>
      <c r="F157" s="14">
        <f t="shared" ca="1" si="86"/>
        <v>1.0004373900000001</v>
      </c>
      <c r="G157" s="14">
        <f ca="1">(TRUNC(PRODUCT($F$12:$F156),16))</f>
        <v>1.0504671528726901</v>
      </c>
      <c r="H157" s="14">
        <f t="shared" si="87"/>
        <v>1</v>
      </c>
      <c r="I157" s="14">
        <f t="shared" ca="1" si="88"/>
        <v>1.05046715</v>
      </c>
      <c r="J157" s="13">
        <f t="shared" si="76"/>
        <v>4.4999999999999998E-2</v>
      </c>
      <c r="K157" s="33">
        <f t="shared" si="77"/>
        <v>44462</v>
      </c>
      <c r="L157" s="2">
        <f t="shared" si="78"/>
        <v>143</v>
      </c>
      <c r="M157" s="17">
        <f t="shared" si="79"/>
        <v>143</v>
      </c>
      <c r="N157" s="12">
        <f t="shared" si="80"/>
        <v>1.0252923949999999</v>
      </c>
      <c r="O157" s="12">
        <f t="shared" ca="1" si="81"/>
        <v>1.07703598</v>
      </c>
      <c r="P157" s="17">
        <f t="shared" si="90"/>
        <v>0</v>
      </c>
      <c r="Q157" s="14">
        <f t="shared" ca="1" si="72"/>
        <v>385179.9</v>
      </c>
      <c r="R157" s="21">
        <f t="shared" si="73"/>
        <v>0</v>
      </c>
      <c r="S157" s="14">
        <f t="shared" si="82"/>
        <v>0</v>
      </c>
      <c r="T157" s="4" t="str">
        <f t="shared" si="83"/>
        <v>J=</v>
      </c>
      <c r="U157" s="33">
        <f t="shared" si="84"/>
        <v>44824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1">
        <f t="shared" si="74"/>
        <v>44673</v>
      </c>
      <c r="B158" s="112">
        <f t="shared" ca="1" si="85"/>
        <v>5388476.4800000004</v>
      </c>
      <c r="C158" s="7">
        <f t="shared" si="75"/>
        <v>5000000</v>
      </c>
      <c r="D158" s="85">
        <f t="shared" si="89"/>
        <v>44671</v>
      </c>
      <c r="E158" s="83">
        <f ca="1">IF(D158&lt;$B$1,VLOOKUP(D158,[1]DI!$A$4:$B$15000,2,FALSE),0)</f>
        <v>0.11649999999999999</v>
      </c>
      <c r="F158" s="14">
        <f t="shared" ca="1" si="86"/>
        <v>1.0004373900000001</v>
      </c>
      <c r="G158" s="14">
        <f ca="1">(TRUNC(PRODUCT($F$12:$F157),16))</f>
        <v>1.0509266167006801</v>
      </c>
      <c r="H158" s="14">
        <f t="shared" si="87"/>
        <v>1</v>
      </c>
      <c r="I158" s="14">
        <f t="shared" ca="1" si="88"/>
        <v>1.05092662</v>
      </c>
      <c r="J158" s="13">
        <f t="shared" si="76"/>
        <v>4.4999999999999998E-2</v>
      </c>
      <c r="K158" s="33">
        <f t="shared" si="77"/>
        <v>44462</v>
      </c>
      <c r="L158" s="2">
        <f t="shared" si="78"/>
        <v>144</v>
      </c>
      <c r="M158" s="17">
        <f t="shared" si="79"/>
        <v>144</v>
      </c>
      <c r="N158" s="12">
        <f t="shared" si="80"/>
        <v>1.025471499</v>
      </c>
      <c r="O158" s="12">
        <f t="shared" ca="1" si="81"/>
        <v>1.0776952959999999</v>
      </c>
      <c r="P158" s="17">
        <f t="shared" si="90"/>
        <v>0</v>
      </c>
      <c r="Q158" s="14">
        <f t="shared" ca="1" si="72"/>
        <v>388476.48</v>
      </c>
      <c r="R158" s="21">
        <f t="shared" si="73"/>
        <v>0</v>
      </c>
      <c r="S158" s="14">
        <f t="shared" si="82"/>
        <v>0</v>
      </c>
      <c r="T158" s="4" t="str">
        <f t="shared" si="83"/>
        <v>J=</v>
      </c>
      <c r="U158" s="33">
        <f t="shared" si="84"/>
        <v>44824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1">
        <f t="shared" si="74"/>
        <v>44676</v>
      </c>
      <c r="B159" s="112">
        <f t="shared" ca="1" si="85"/>
        <v>5391775.0250000004</v>
      </c>
      <c r="C159" s="7">
        <f t="shared" si="75"/>
        <v>5000000</v>
      </c>
      <c r="D159" s="85">
        <f t="shared" si="89"/>
        <v>44673</v>
      </c>
      <c r="E159" s="83">
        <f ca="1">IF(D159&lt;$B$1,VLOOKUP(D159,[1]DI!$A$4:$B$15000,2,FALSE),0)</f>
        <v>0.11649999999999999</v>
      </c>
      <c r="F159" s="14">
        <f t="shared" ca="1" si="86"/>
        <v>1.0004373900000001</v>
      </c>
      <c r="G159" s="14">
        <f ca="1">(TRUNC(PRODUCT($F$12:$F158),16))</f>
        <v>1.0513862814935599</v>
      </c>
      <c r="H159" s="14">
        <f t="shared" si="87"/>
        <v>1</v>
      </c>
      <c r="I159" s="14">
        <f t="shared" ca="1" si="88"/>
        <v>1.05138628</v>
      </c>
      <c r="J159" s="13">
        <f t="shared" si="76"/>
        <v>4.4999999999999998E-2</v>
      </c>
      <c r="K159" s="33">
        <f t="shared" si="77"/>
        <v>44462</v>
      </c>
      <c r="L159" s="2">
        <f t="shared" si="78"/>
        <v>145</v>
      </c>
      <c r="M159" s="17">
        <f t="shared" si="79"/>
        <v>145</v>
      </c>
      <c r="N159" s="12">
        <f t="shared" si="80"/>
        <v>1.025650634</v>
      </c>
      <c r="O159" s="12">
        <f t="shared" ca="1" si="81"/>
        <v>1.0783550049999999</v>
      </c>
      <c r="P159" s="17">
        <f t="shared" si="90"/>
        <v>0</v>
      </c>
      <c r="Q159" s="14">
        <f t="shared" ca="1" si="72"/>
        <v>391775.02500000002</v>
      </c>
      <c r="R159" s="21">
        <f t="shared" si="73"/>
        <v>0</v>
      </c>
      <c r="S159" s="14">
        <f t="shared" si="82"/>
        <v>0</v>
      </c>
      <c r="T159" s="4" t="str">
        <f t="shared" si="83"/>
        <v>J=</v>
      </c>
      <c r="U159" s="33">
        <f t="shared" si="84"/>
        <v>44824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1">
        <f t="shared" si="74"/>
        <v>44677</v>
      </c>
      <c r="B160" s="112">
        <f t="shared" ca="1" si="85"/>
        <v>5395075.6299999999</v>
      </c>
      <c r="C160" s="7">
        <f t="shared" si="75"/>
        <v>5000000</v>
      </c>
      <c r="D160" s="85">
        <f t="shared" si="89"/>
        <v>44676</v>
      </c>
      <c r="E160" s="83">
        <f ca="1">IF(D160&lt;$B$1,VLOOKUP(D160,[1]DI!$A$4:$B$15000,2,FALSE),0)</f>
        <v>0.11649999999999999</v>
      </c>
      <c r="F160" s="14">
        <f t="shared" ca="1" si="86"/>
        <v>1.0004373900000001</v>
      </c>
      <c r="G160" s="14">
        <f ca="1">(TRUNC(PRODUCT($F$12:$F159),16))</f>
        <v>1.05184614733923</v>
      </c>
      <c r="H160" s="14">
        <f t="shared" si="87"/>
        <v>1</v>
      </c>
      <c r="I160" s="14">
        <f t="shared" ca="1" si="88"/>
        <v>1.05184615</v>
      </c>
      <c r="J160" s="13">
        <f t="shared" si="76"/>
        <v>4.4999999999999998E-2</v>
      </c>
      <c r="K160" s="33">
        <f t="shared" si="77"/>
        <v>44462</v>
      </c>
      <c r="L160" s="2">
        <f t="shared" si="78"/>
        <v>146</v>
      </c>
      <c r="M160" s="17">
        <f t="shared" si="79"/>
        <v>146</v>
      </c>
      <c r="N160" s="12">
        <f t="shared" si="80"/>
        <v>1.0258297999999999</v>
      </c>
      <c r="O160" s="12">
        <f t="shared" ca="1" si="81"/>
        <v>1.079015126</v>
      </c>
      <c r="P160" s="17">
        <f t="shared" si="90"/>
        <v>0</v>
      </c>
      <c r="Q160" s="14">
        <f t="shared" ca="1" si="72"/>
        <v>395075.63</v>
      </c>
      <c r="R160" s="21">
        <f t="shared" si="73"/>
        <v>0</v>
      </c>
      <c r="S160" s="14">
        <f t="shared" si="82"/>
        <v>0</v>
      </c>
      <c r="T160" s="4" t="str">
        <f t="shared" si="83"/>
        <v>J=</v>
      </c>
      <c r="U160" s="33">
        <f t="shared" si="84"/>
        <v>44824</v>
      </c>
      <c r="V160" s="3"/>
      <c r="W160" s="139">
        <f>[2]Plan1!$A242</f>
        <v>44197</v>
      </c>
      <c r="Z160" s="1"/>
      <c r="AB160" s="124">
        <f>WORKDAY(AC160,-1,$W$160:$W$544)</f>
        <v>44461</v>
      </c>
      <c r="AC160" s="141">
        <f>A9</f>
        <v>44462</v>
      </c>
      <c r="AD160" s="124">
        <f>WORKDAY(AB160,1,$W$160:$W$544)</f>
        <v>44462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1">
        <f t="shared" si="74"/>
        <v>44678</v>
      </c>
      <c r="B161" s="112">
        <f t="shared" ca="1" si="85"/>
        <v>5398378.2000000002</v>
      </c>
      <c r="C161" s="7">
        <f t="shared" si="75"/>
        <v>5000000</v>
      </c>
      <c r="D161" s="85">
        <f t="shared" si="89"/>
        <v>44677</v>
      </c>
      <c r="E161" s="83">
        <f ca="1">IF(D161&lt;$B$1,VLOOKUP(D161,[1]DI!$A$4:$B$15000,2,FALSE),0)</f>
        <v>0.11649999999999999</v>
      </c>
      <c r="F161" s="14">
        <f t="shared" ca="1" si="86"/>
        <v>1.0004373900000001</v>
      </c>
      <c r="G161" s="14">
        <f ca="1">(TRUNC(PRODUCT($F$12:$F160),16))</f>
        <v>1.0523062143256099</v>
      </c>
      <c r="H161" s="14">
        <f t="shared" si="87"/>
        <v>1</v>
      </c>
      <c r="I161" s="14">
        <f t="shared" ca="1" si="88"/>
        <v>1.05230621</v>
      </c>
      <c r="J161" s="13">
        <f t="shared" si="76"/>
        <v>4.4999999999999998E-2</v>
      </c>
      <c r="K161" s="33">
        <f t="shared" si="77"/>
        <v>44462</v>
      </c>
      <c r="L161" s="2">
        <f t="shared" si="78"/>
        <v>147</v>
      </c>
      <c r="M161" s="17">
        <f t="shared" si="79"/>
        <v>147</v>
      </c>
      <c r="N161" s="12">
        <f t="shared" si="80"/>
        <v>1.026008998</v>
      </c>
      <c r="O161" s="12">
        <f t="shared" ca="1" si="81"/>
        <v>1.07967564</v>
      </c>
      <c r="P161" s="17">
        <f t="shared" si="90"/>
        <v>0</v>
      </c>
      <c r="Q161" s="14">
        <f t="shared" ca="1" si="72"/>
        <v>398378.2</v>
      </c>
      <c r="R161" s="21">
        <f t="shared" si="73"/>
        <v>0</v>
      </c>
      <c r="S161" s="14">
        <f t="shared" si="82"/>
        <v>0</v>
      </c>
      <c r="T161" s="4" t="str">
        <f t="shared" si="83"/>
        <v>J=</v>
      </c>
      <c r="U161" s="33">
        <f t="shared" si="84"/>
        <v>44824</v>
      </c>
      <c r="V161" s="3"/>
      <c r="W161" s="139">
        <f>[2]Plan1!$A243</f>
        <v>44242</v>
      </c>
      <c r="Z161" s="1"/>
      <c r="AB161" s="124">
        <f>WORKDAY(AC161,-1,$W$160:$W$544)</f>
        <v>44823</v>
      </c>
      <c r="AC161" s="124">
        <v>44824</v>
      </c>
      <c r="AD161" s="124">
        <f>WORKDAY(AB161,1,$W$160:$W$544)</f>
        <v>44824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1">
        <f t="shared" si="74"/>
        <v>44679</v>
      </c>
      <c r="B162" s="112">
        <f t="shared" ca="1" si="85"/>
        <v>5401682.8399999999</v>
      </c>
      <c r="C162" s="7">
        <f t="shared" si="75"/>
        <v>5000000</v>
      </c>
      <c r="D162" s="85">
        <f t="shared" si="89"/>
        <v>44678</v>
      </c>
      <c r="E162" s="83">
        <f ca="1">IF(D162&lt;$B$1,VLOOKUP(D162,[1]DI!$A$4:$B$15000,2,FALSE),0)</f>
        <v>0.11649999999999999</v>
      </c>
      <c r="F162" s="14">
        <f t="shared" ca="1" si="86"/>
        <v>1.0004373900000001</v>
      </c>
      <c r="G162" s="14">
        <f ca="1">(TRUNC(PRODUCT($F$12:$F161),16))</f>
        <v>1.0527664825406899</v>
      </c>
      <c r="H162" s="14">
        <f t="shared" si="87"/>
        <v>1</v>
      </c>
      <c r="I162" s="14">
        <f t="shared" ca="1" si="88"/>
        <v>1.0527664800000001</v>
      </c>
      <c r="J162" s="13">
        <f t="shared" si="76"/>
        <v>4.4999999999999998E-2</v>
      </c>
      <c r="K162" s="33">
        <f t="shared" si="77"/>
        <v>44462</v>
      </c>
      <c r="L162" s="2">
        <f t="shared" si="78"/>
        <v>148</v>
      </c>
      <c r="M162" s="17">
        <f t="shared" si="79"/>
        <v>148</v>
      </c>
      <c r="N162" s="12">
        <f t="shared" si="80"/>
        <v>1.026188227</v>
      </c>
      <c r="O162" s="12">
        <f t="shared" ca="1" si="81"/>
        <v>1.0803365680000001</v>
      </c>
      <c r="P162" s="17">
        <f t="shared" si="90"/>
        <v>0</v>
      </c>
      <c r="Q162" s="14">
        <f t="shared" ca="1" si="72"/>
        <v>401682.84</v>
      </c>
      <c r="R162" s="21">
        <f t="shared" si="73"/>
        <v>0</v>
      </c>
      <c r="S162" s="14">
        <f t="shared" si="82"/>
        <v>0</v>
      </c>
      <c r="T162" s="4" t="str">
        <f t="shared" si="83"/>
        <v>J=</v>
      </c>
      <c r="U162" s="33">
        <f t="shared" si="84"/>
        <v>44824</v>
      </c>
      <c r="V162" s="3"/>
      <c r="W162" s="139">
        <f>[2]Plan1!$A244</f>
        <v>44243</v>
      </c>
      <c r="Z162" s="1"/>
      <c r="AB162" s="124">
        <f>WORKDAY(AC162,-1,$W$160:$W$544)</f>
        <v>45188</v>
      </c>
      <c r="AC162" s="124">
        <v>45189</v>
      </c>
      <c r="AD162" s="124">
        <f>WORKDAY(AB162,1,$W$160:$W$544)</f>
        <v>45189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1">
        <f t="shared" si="74"/>
        <v>44680</v>
      </c>
      <c r="B163" s="112">
        <f t="shared" ca="1" si="85"/>
        <v>5404989.4900000002</v>
      </c>
      <c r="C163" s="7">
        <f t="shared" si="75"/>
        <v>5000000</v>
      </c>
      <c r="D163" s="85">
        <f t="shared" si="89"/>
        <v>44679</v>
      </c>
      <c r="E163" s="83">
        <f ca="1">IF(D163&lt;$B$1,VLOOKUP(D163,[1]DI!$A$4:$B$15000,2,FALSE),0)</f>
        <v>0.11649999999999999</v>
      </c>
      <c r="F163" s="14">
        <f t="shared" ca="1" si="86"/>
        <v>1.0004373900000001</v>
      </c>
      <c r="G163" s="14">
        <f ca="1">(TRUNC(PRODUCT($F$12:$F162),16))</f>
        <v>1.05322695207249</v>
      </c>
      <c r="H163" s="14">
        <f t="shared" si="87"/>
        <v>1</v>
      </c>
      <c r="I163" s="14">
        <f t="shared" ca="1" si="88"/>
        <v>1.05322695</v>
      </c>
      <c r="J163" s="13">
        <f t="shared" si="76"/>
        <v>4.4999999999999998E-2</v>
      </c>
      <c r="K163" s="33">
        <f t="shared" si="77"/>
        <v>44462</v>
      </c>
      <c r="L163" s="2">
        <f t="shared" si="78"/>
        <v>149</v>
      </c>
      <c r="M163" s="17">
        <f t="shared" si="79"/>
        <v>149</v>
      </c>
      <c r="N163" s="12">
        <f t="shared" si="80"/>
        <v>1.0263674869999999</v>
      </c>
      <c r="O163" s="12">
        <f t="shared" ca="1" si="81"/>
        <v>1.0809978979999999</v>
      </c>
      <c r="P163" s="17">
        <f t="shared" si="90"/>
        <v>0</v>
      </c>
      <c r="Q163" s="14">
        <f t="shared" ca="1" si="72"/>
        <v>404989.49</v>
      </c>
      <c r="R163" s="21">
        <f t="shared" si="73"/>
        <v>0</v>
      </c>
      <c r="S163" s="14">
        <f t="shared" si="82"/>
        <v>0</v>
      </c>
      <c r="T163" s="4" t="str">
        <f t="shared" si="83"/>
        <v>J=</v>
      </c>
      <c r="U163" s="33">
        <f t="shared" si="84"/>
        <v>44824</v>
      </c>
      <c r="V163" s="3"/>
      <c r="W163" s="139">
        <f>[2]Plan1!$A245</f>
        <v>44288</v>
      </c>
      <c r="Z163" s="1"/>
      <c r="AB163" s="124"/>
      <c r="AC163" s="124"/>
      <c r="AD163" s="124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1">
        <f t="shared" si="74"/>
        <v>44683</v>
      </c>
      <c r="B164" s="112">
        <f t="shared" ca="1" si="85"/>
        <v>5408298.1550000003</v>
      </c>
      <c r="C164" s="7">
        <f t="shared" si="75"/>
        <v>5000000</v>
      </c>
      <c r="D164" s="85">
        <f t="shared" si="89"/>
        <v>44680</v>
      </c>
      <c r="E164" s="83">
        <f ca="1">IF(D164&lt;$B$1,VLOOKUP(D164,[1]DI!$A$4:$B$15000,2,FALSE),0)</f>
        <v>0.11649999999999999</v>
      </c>
      <c r="F164" s="14">
        <f t="shared" ca="1" si="86"/>
        <v>1.0004373900000001</v>
      </c>
      <c r="G164" s="14">
        <f ca="1">(TRUNC(PRODUCT($F$12:$F163),16))</f>
        <v>1.0536876230090599</v>
      </c>
      <c r="H164" s="14">
        <f t="shared" si="87"/>
        <v>1</v>
      </c>
      <c r="I164" s="14">
        <f t="shared" ca="1" si="88"/>
        <v>1.05368762</v>
      </c>
      <c r="J164" s="13">
        <f t="shared" si="76"/>
        <v>4.4999999999999998E-2</v>
      </c>
      <c r="K164" s="33">
        <f t="shared" si="77"/>
        <v>44462</v>
      </c>
      <c r="L164" s="2">
        <f t="shared" si="78"/>
        <v>150</v>
      </c>
      <c r="M164" s="17">
        <f t="shared" si="79"/>
        <v>150</v>
      </c>
      <c r="N164" s="12">
        <f t="shared" si="80"/>
        <v>1.0265467779999999</v>
      </c>
      <c r="O164" s="12">
        <f t="shared" ca="1" si="81"/>
        <v>1.081659631</v>
      </c>
      <c r="P164" s="17">
        <f t="shared" si="90"/>
        <v>0</v>
      </c>
      <c r="Q164" s="14">
        <f t="shared" ca="1" si="72"/>
        <v>408298.15500000003</v>
      </c>
      <c r="R164" s="21">
        <f t="shared" si="73"/>
        <v>0</v>
      </c>
      <c r="S164" s="14">
        <f t="shared" si="82"/>
        <v>0</v>
      </c>
      <c r="T164" s="4" t="str">
        <f t="shared" si="83"/>
        <v>J=</v>
      </c>
      <c r="U164" s="33">
        <f t="shared" si="84"/>
        <v>44824</v>
      </c>
      <c r="V164" s="3"/>
      <c r="W164" s="139">
        <f>[2]Plan1!$A246</f>
        <v>44307</v>
      </c>
      <c r="Z164" s="1"/>
      <c r="AB164" s="124"/>
      <c r="AC164" s="124"/>
      <c r="AD164" s="124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1">
        <f t="shared" si="74"/>
        <v>44684</v>
      </c>
      <c r="B165" s="112">
        <f t="shared" ca="1" si="85"/>
        <v>5411608.8949999996</v>
      </c>
      <c r="C165" s="7">
        <f t="shared" si="75"/>
        <v>5000000</v>
      </c>
      <c r="D165" s="85">
        <f t="shared" si="89"/>
        <v>44683</v>
      </c>
      <c r="E165" s="83">
        <f ca="1">IF(D165&lt;$B$1,VLOOKUP(D165,[1]DI!$A$4:$B$15000,2,FALSE),0)</f>
        <v>0.11649999999999999</v>
      </c>
      <c r="F165" s="14">
        <f t="shared" ca="1" si="86"/>
        <v>1.0004373900000001</v>
      </c>
      <c r="G165" s="14">
        <f ca="1">(TRUNC(PRODUCT($F$12:$F164),16))</f>
        <v>1.0541484954384901</v>
      </c>
      <c r="H165" s="14">
        <f t="shared" si="87"/>
        <v>1</v>
      </c>
      <c r="I165" s="14">
        <f t="shared" ca="1" si="88"/>
        <v>1.0541484999999999</v>
      </c>
      <c r="J165" s="13">
        <f t="shared" si="76"/>
        <v>4.4999999999999998E-2</v>
      </c>
      <c r="K165" s="33">
        <f t="shared" si="77"/>
        <v>44462</v>
      </c>
      <c r="L165" s="2">
        <f t="shared" si="78"/>
        <v>151</v>
      </c>
      <c r="M165" s="17">
        <f t="shared" si="79"/>
        <v>151</v>
      </c>
      <c r="N165" s="12">
        <f t="shared" si="80"/>
        <v>1.0267261009999999</v>
      </c>
      <c r="O165" s="12">
        <f t="shared" ca="1" si="81"/>
        <v>1.0823217789999999</v>
      </c>
      <c r="P165" s="17">
        <f t="shared" si="90"/>
        <v>0</v>
      </c>
      <c r="Q165" s="14">
        <f t="shared" ca="1" si="72"/>
        <v>411608.89500000002</v>
      </c>
      <c r="R165" s="21">
        <f t="shared" si="73"/>
        <v>0</v>
      </c>
      <c r="S165" s="14">
        <f t="shared" si="82"/>
        <v>0</v>
      </c>
      <c r="T165" s="4" t="str">
        <f t="shared" si="83"/>
        <v>J=</v>
      </c>
      <c r="U165" s="33">
        <f t="shared" si="84"/>
        <v>44824</v>
      </c>
      <c r="V165" s="3"/>
      <c r="W165" s="139">
        <f>[2]Plan1!$A247</f>
        <v>44317</v>
      </c>
      <c r="Z165" s="1"/>
      <c r="AB165" s="124"/>
      <c r="AC165" s="124"/>
      <c r="AD165" s="124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1">
        <f t="shared" si="74"/>
        <v>44685</v>
      </c>
      <c r="B166" s="112">
        <f t="shared" ca="1" si="85"/>
        <v>5414921.5999999996</v>
      </c>
      <c r="C166" s="7">
        <f t="shared" si="75"/>
        <v>5000000</v>
      </c>
      <c r="D166" s="85">
        <f t="shared" si="89"/>
        <v>44684</v>
      </c>
      <c r="E166" s="83">
        <f ca="1">IF(D166&lt;$B$1,VLOOKUP(D166,[1]DI!$A$4:$B$15000,2,FALSE),0)</f>
        <v>0.11649999999999999</v>
      </c>
      <c r="F166" s="14">
        <f t="shared" ca="1" si="86"/>
        <v>1.0004373900000001</v>
      </c>
      <c r="G166" s="14">
        <f ca="1">(TRUNC(PRODUCT($F$12:$F165),16))</f>
        <v>1.0546095694489099</v>
      </c>
      <c r="H166" s="14">
        <f t="shared" si="87"/>
        <v>1</v>
      </c>
      <c r="I166" s="14">
        <f t="shared" ca="1" si="88"/>
        <v>1.05460957</v>
      </c>
      <c r="J166" s="13">
        <f t="shared" si="76"/>
        <v>4.4999999999999998E-2</v>
      </c>
      <c r="K166" s="33">
        <f t="shared" si="77"/>
        <v>44462</v>
      </c>
      <c r="L166" s="2">
        <f t="shared" si="78"/>
        <v>152</v>
      </c>
      <c r="M166" s="17">
        <f t="shared" si="79"/>
        <v>152</v>
      </c>
      <c r="N166" s="12">
        <f t="shared" si="80"/>
        <v>1.0269054550000001</v>
      </c>
      <c r="O166" s="12">
        <f t="shared" ca="1" si="81"/>
        <v>1.08298432</v>
      </c>
      <c r="P166" s="17">
        <f t="shared" si="90"/>
        <v>0</v>
      </c>
      <c r="Q166" s="14">
        <f t="shared" ca="1" si="72"/>
        <v>414921.6</v>
      </c>
      <c r="R166" s="21">
        <f t="shared" si="73"/>
        <v>0</v>
      </c>
      <c r="S166" s="14">
        <f t="shared" si="82"/>
        <v>0</v>
      </c>
      <c r="T166" s="4" t="str">
        <f t="shared" si="83"/>
        <v>J=</v>
      </c>
      <c r="U166" s="33">
        <f t="shared" si="84"/>
        <v>44824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1">
        <f t="shared" si="74"/>
        <v>44686</v>
      </c>
      <c r="B167" s="112">
        <f t="shared" ca="1" si="85"/>
        <v>5418236.3799999999</v>
      </c>
      <c r="C167" s="7">
        <f t="shared" si="75"/>
        <v>5000000</v>
      </c>
      <c r="D167" s="85">
        <f t="shared" si="89"/>
        <v>44685</v>
      </c>
      <c r="E167" s="83">
        <f ca="1">IF(D167&lt;$B$1,VLOOKUP(D167,[1]DI!$A$4:$B$15000,2,FALSE),0)</f>
        <v>0.11649999999999999</v>
      </c>
      <c r="F167" s="14">
        <f t="shared" ca="1" si="86"/>
        <v>1.0004373900000001</v>
      </c>
      <c r="G167" s="14">
        <f ca="1">(TRUNC(PRODUCT($F$12:$F166),16))</f>
        <v>1.05507084512849</v>
      </c>
      <c r="H167" s="14">
        <f t="shared" si="87"/>
        <v>1</v>
      </c>
      <c r="I167" s="14">
        <f t="shared" ca="1" si="88"/>
        <v>1.0550708499999999</v>
      </c>
      <c r="J167" s="13">
        <f t="shared" si="76"/>
        <v>4.4999999999999998E-2</v>
      </c>
      <c r="K167" s="33">
        <f t="shared" si="77"/>
        <v>44462</v>
      </c>
      <c r="L167" s="2">
        <f t="shared" si="78"/>
        <v>153</v>
      </c>
      <c r="M167" s="17">
        <f t="shared" si="79"/>
        <v>153</v>
      </c>
      <c r="N167" s="12">
        <f t="shared" si="80"/>
        <v>1.027084841</v>
      </c>
      <c r="O167" s="12">
        <f t="shared" ca="1" si="81"/>
        <v>1.083647276</v>
      </c>
      <c r="P167" s="17">
        <f t="shared" si="90"/>
        <v>0</v>
      </c>
      <c r="Q167" s="14">
        <f t="shared" ca="1" si="72"/>
        <v>418236.38</v>
      </c>
      <c r="R167" s="21">
        <f t="shared" si="73"/>
        <v>0</v>
      </c>
      <c r="S167" s="14">
        <f t="shared" si="82"/>
        <v>0</v>
      </c>
      <c r="T167" s="4" t="str">
        <f t="shared" si="83"/>
        <v>J=</v>
      </c>
      <c r="U167" s="33">
        <f t="shared" si="84"/>
        <v>44824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1">
        <f t="shared" si="74"/>
        <v>44687</v>
      </c>
      <c r="B168" s="112">
        <f t="shared" ca="1" si="85"/>
        <v>5421553.1200000001</v>
      </c>
      <c r="C168" s="7">
        <f t="shared" si="75"/>
        <v>5000000</v>
      </c>
      <c r="D168" s="85">
        <f t="shared" si="89"/>
        <v>44686</v>
      </c>
      <c r="E168" s="83">
        <f ca="1">IF(D168&lt;$B$1,VLOOKUP(D168,[1]DI!$A$4:$B$15000,2,FALSE),0)</f>
        <v>0.1265</v>
      </c>
      <c r="F168" s="14">
        <f t="shared" ca="1" si="86"/>
        <v>1.0004727899999999</v>
      </c>
      <c r="G168" s="14">
        <f ca="1">(TRUNC(PRODUCT($F$12:$F167),16))</f>
        <v>1.0555323225654401</v>
      </c>
      <c r="H168" s="14">
        <f t="shared" si="87"/>
        <v>1</v>
      </c>
      <c r="I168" s="14">
        <f t="shared" ca="1" si="88"/>
        <v>1.05553232</v>
      </c>
      <c r="J168" s="13">
        <f t="shared" si="76"/>
        <v>4.4999999999999998E-2</v>
      </c>
      <c r="K168" s="33">
        <f t="shared" si="77"/>
        <v>44462</v>
      </c>
      <c r="L168" s="2">
        <f t="shared" si="78"/>
        <v>154</v>
      </c>
      <c r="M168" s="17">
        <f t="shared" si="79"/>
        <v>154</v>
      </c>
      <c r="N168" s="12">
        <f t="shared" si="80"/>
        <v>1.0272642569999999</v>
      </c>
      <c r="O168" s="12">
        <f t="shared" ca="1" si="81"/>
        <v>1.084310624</v>
      </c>
      <c r="P168" s="17">
        <f t="shared" si="90"/>
        <v>0</v>
      </c>
      <c r="Q168" s="14">
        <f t="shared" ca="1" si="72"/>
        <v>421553.12</v>
      </c>
      <c r="R168" s="21">
        <f t="shared" si="73"/>
        <v>0</v>
      </c>
      <c r="S168" s="14">
        <f t="shared" si="82"/>
        <v>0</v>
      </c>
      <c r="T168" s="4" t="str">
        <f t="shared" si="83"/>
        <v>J=</v>
      </c>
      <c r="U168" s="33">
        <f t="shared" si="84"/>
        <v>44824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1">
        <f t="shared" si="74"/>
        <v>44690</v>
      </c>
      <c r="B169" s="112">
        <f t="shared" ca="1" si="85"/>
        <v>5425063.915</v>
      </c>
      <c r="C169" s="7">
        <f t="shared" si="75"/>
        <v>5000000</v>
      </c>
      <c r="D169" s="85">
        <f t="shared" si="89"/>
        <v>44687</v>
      </c>
      <c r="E169" s="83">
        <f ca="1">IF(D169&lt;$B$1,VLOOKUP(D169,[1]DI!$A$4:$B$15000,2,FALSE),0)</f>
        <v>0.1265</v>
      </c>
      <c r="F169" s="14">
        <f t="shared" ca="1" si="86"/>
        <v>1.0004727899999999</v>
      </c>
      <c r="G169" s="14">
        <f ca="1">(TRUNC(PRODUCT($F$12:$F168),16))</f>
        <v>1.0560313676922299</v>
      </c>
      <c r="H169" s="14">
        <f t="shared" si="87"/>
        <v>1</v>
      </c>
      <c r="I169" s="14">
        <f t="shared" ca="1" si="88"/>
        <v>1.0560313699999999</v>
      </c>
      <c r="J169" s="13">
        <f t="shared" si="76"/>
        <v>4.4999999999999998E-2</v>
      </c>
      <c r="K169" s="33">
        <f t="shared" si="77"/>
        <v>44462</v>
      </c>
      <c r="L169" s="2">
        <f t="shared" si="78"/>
        <v>155</v>
      </c>
      <c r="M169" s="17">
        <f t="shared" si="79"/>
        <v>155</v>
      </c>
      <c r="N169" s="12">
        <f t="shared" si="80"/>
        <v>1.027443705</v>
      </c>
      <c r="O169" s="12">
        <f t="shared" ca="1" si="81"/>
        <v>1.085012783</v>
      </c>
      <c r="P169" s="17">
        <f t="shared" si="90"/>
        <v>0</v>
      </c>
      <c r="Q169" s="14">
        <f t="shared" ca="1" si="72"/>
        <v>425063.91499999998</v>
      </c>
      <c r="R169" s="21">
        <f t="shared" si="73"/>
        <v>0</v>
      </c>
      <c r="S169" s="14">
        <f t="shared" si="82"/>
        <v>0</v>
      </c>
      <c r="T169" s="4" t="str">
        <f t="shared" si="83"/>
        <v>J=</v>
      </c>
      <c r="U169" s="33">
        <f t="shared" si="84"/>
        <v>44824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1">
        <f t="shared" si="74"/>
        <v>44691</v>
      </c>
      <c r="B170" s="112">
        <f t="shared" ca="1" si="85"/>
        <v>5428576.96</v>
      </c>
      <c r="C170" s="7">
        <f t="shared" si="75"/>
        <v>5000000</v>
      </c>
      <c r="D170" s="85">
        <f t="shared" si="89"/>
        <v>44690</v>
      </c>
      <c r="E170" s="83">
        <f ca="1">IF(D170&lt;$B$1,VLOOKUP(D170,[1]DI!$A$4:$B$15000,2,FALSE),0)</f>
        <v>0.1265</v>
      </c>
      <c r="F170" s="14">
        <f t="shared" ca="1" si="86"/>
        <v>1.0004727899999999</v>
      </c>
      <c r="G170" s="14">
        <f ca="1">(TRUNC(PRODUCT($F$12:$F169),16))</f>
        <v>1.0565306487625601</v>
      </c>
      <c r="H170" s="14">
        <f t="shared" si="87"/>
        <v>1</v>
      </c>
      <c r="I170" s="14">
        <f t="shared" ca="1" si="88"/>
        <v>1.05653065</v>
      </c>
      <c r="J170" s="13">
        <f t="shared" si="76"/>
        <v>4.4999999999999998E-2</v>
      </c>
      <c r="K170" s="33">
        <f t="shared" si="77"/>
        <v>44462</v>
      </c>
      <c r="L170" s="2">
        <f t="shared" si="78"/>
        <v>156</v>
      </c>
      <c r="M170" s="17">
        <f t="shared" si="79"/>
        <v>156</v>
      </c>
      <c r="N170" s="12">
        <f t="shared" si="80"/>
        <v>1.0276231849999999</v>
      </c>
      <c r="O170" s="12">
        <f t="shared" ca="1" si="81"/>
        <v>1.085715392</v>
      </c>
      <c r="P170" s="17">
        <f t="shared" si="90"/>
        <v>0</v>
      </c>
      <c r="Q170" s="14">
        <f t="shared" ca="1" si="72"/>
        <v>428576.96</v>
      </c>
      <c r="R170" s="21">
        <f t="shared" si="73"/>
        <v>0</v>
      </c>
      <c r="S170" s="14">
        <f t="shared" si="82"/>
        <v>0</v>
      </c>
      <c r="T170" s="4" t="str">
        <f t="shared" si="83"/>
        <v>J=</v>
      </c>
      <c r="U170" s="33">
        <f t="shared" si="84"/>
        <v>44824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1">
        <f t="shared" si="74"/>
        <v>44692</v>
      </c>
      <c r="B171" s="112">
        <f t="shared" ca="1" si="85"/>
        <v>5432092.29</v>
      </c>
      <c r="C171" s="7">
        <f t="shared" si="75"/>
        <v>5000000</v>
      </c>
      <c r="D171" s="85">
        <f t="shared" si="89"/>
        <v>44691</v>
      </c>
      <c r="E171" s="83">
        <f ca="1">IF(D171&lt;$B$1,VLOOKUP(D171,[1]DI!$A$4:$B$15000,2,FALSE),0)</f>
        <v>0.1265</v>
      </c>
      <c r="F171" s="14">
        <f t="shared" ca="1" si="86"/>
        <v>1.0004727899999999</v>
      </c>
      <c r="G171" s="14">
        <f ca="1">(TRUNC(PRODUCT($F$12:$F170),16))</f>
        <v>1.0570301658879799</v>
      </c>
      <c r="H171" s="14">
        <f t="shared" si="87"/>
        <v>1</v>
      </c>
      <c r="I171" s="14">
        <f t="shared" ca="1" si="88"/>
        <v>1.05703017</v>
      </c>
      <c r="J171" s="13">
        <f t="shared" si="76"/>
        <v>4.4999999999999998E-2</v>
      </c>
      <c r="K171" s="33">
        <f t="shared" si="77"/>
        <v>44462</v>
      </c>
      <c r="L171" s="2">
        <f t="shared" si="78"/>
        <v>157</v>
      </c>
      <c r="M171" s="17">
        <f t="shared" si="79"/>
        <v>157</v>
      </c>
      <c r="N171" s="12">
        <f t="shared" si="80"/>
        <v>1.027802696</v>
      </c>
      <c r="O171" s="12">
        <f t="shared" ca="1" si="81"/>
        <v>1.086418458</v>
      </c>
      <c r="P171" s="17">
        <f t="shared" si="90"/>
        <v>0</v>
      </c>
      <c r="Q171" s="14">
        <f t="shared" ca="1" si="72"/>
        <v>432092.29</v>
      </c>
      <c r="R171" s="21">
        <f t="shared" si="73"/>
        <v>0</v>
      </c>
      <c r="S171" s="14">
        <f t="shared" si="82"/>
        <v>0</v>
      </c>
      <c r="T171" s="4" t="str">
        <f t="shared" si="83"/>
        <v>J=</v>
      </c>
      <c r="U171" s="33">
        <f t="shared" si="84"/>
        <v>44824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1">
        <f t="shared" si="74"/>
        <v>44693</v>
      </c>
      <c r="B172" s="112">
        <f t="shared" ca="1" si="85"/>
        <v>5435609.8700000001</v>
      </c>
      <c r="C172" s="7">
        <f t="shared" si="75"/>
        <v>5000000</v>
      </c>
      <c r="D172" s="85">
        <f t="shared" si="89"/>
        <v>44692</v>
      </c>
      <c r="E172" s="83">
        <f ca="1">IF(D172&lt;$B$1,VLOOKUP(D172,[1]DI!$A$4:$B$15000,2,FALSE),0)</f>
        <v>0.1265</v>
      </c>
      <c r="F172" s="14">
        <f t="shared" ca="1" si="86"/>
        <v>1.0004727899999999</v>
      </c>
      <c r="G172" s="14">
        <f ca="1">(TRUNC(PRODUCT($F$12:$F171),16))</f>
        <v>1.05752991918011</v>
      </c>
      <c r="H172" s="14">
        <f t="shared" si="87"/>
        <v>1</v>
      </c>
      <c r="I172" s="14">
        <f t="shared" ca="1" si="88"/>
        <v>1.0575299199999999</v>
      </c>
      <c r="J172" s="13">
        <f t="shared" si="76"/>
        <v>4.4999999999999998E-2</v>
      </c>
      <c r="K172" s="33">
        <f t="shared" si="77"/>
        <v>44462</v>
      </c>
      <c r="L172" s="2">
        <f t="shared" si="78"/>
        <v>158</v>
      </c>
      <c r="M172" s="17">
        <f t="shared" si="79"/>
        <v>158</v>
      </c>
      <c r="N172" s="12">
        <f t="shared" si="80"/>
        <v>1.0279822380000001</v>
      </c>
      <c r="O172" s="12">
        <f t="shared" ca="1" si="81"/>
        <v>1.087121974</v>
      </c>
      <c r="P172" s="17">
        <f t="shared" si="90"/>
        <v>0</v>
      </c>
      <c r="Q172" s="14">
        <f t="shared" ca="1" si="72"/>
        <v>435609.87</v>
      </c>
      <c r="R172" s="21">
        <f t="shared" si="73"/>
        <v>0</v>
      </c>
      <c r="S172" s="14">
        <f t="shared" si="82"/>
        <v>0</v>
      </c>
      <c r="T172" s="4" t="str">
        <f t="shared" si="83"/>
        <v>J=</v>
      </c>
      <c r="U172" s="33">
        <f t="shared" si="84"/>
        <v>44824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1">
        <f t="shared" si="74"/>
        <v>44694</v>
      </c>
      <c r="B173" s="112">
        <f t="shared" ca="1" si="85"/>
        <v>5439129.7400000002</v>
      </c>
      <c r="C173" s="7">
        <f t="shared" si="75"/>
        <v>5000000</v>
      </c>
      <c r="D173" s="85">
        <f t="shared" si="89"/>
        <v>44693</v>
      </c>
      <c r="E173" s="83">
        <f ca="1">IF(D173&lt;$B$1,VLOOKUP(D173,[1]DI!$A$4:$B$15000,2,FALSE),0)</f>
        <v>0.1265</v>
      </c>
      <c r="F173" s="14">
        <f t="shared" ca="1" si="86"/>
        <v>1.0004727899999999</v>
      </c>
      <c r="G173" s="14">
        <f ca="1">(TRUNC(PRODUCT($F$12:$F172),16))</f>
        <v>1.0580299087506</v>
      </c>
      <c r="H173" s="14">
        <f t="shared" si="87"/>
        <v>1</v>
      </c>
      <c r="I173" s="14">
        <f t="shared" ca="1" si="88"/>
        <v>1.0580299099999999</v>
      </c>
      <c r="J173" s="13">
        <f t="shared" si="76"/>
        <v>4.4999999999999998E-2</v>
      </c>
      <c r="K173" s="33">
        <f t="shared" si="77"/>
        <v>44462</v>
      </c>
      <c r="L173" s="2">
        <f t="shared" si="78"/>
        <v>159</v>
      </c>
      <c r="M173" s="17">
        <f t="shared" si="79"/>
        <v>159</v>
      </c>
      <c r="N173" s="12">
        <f t="shared" si="80"/>
        <v>1.0281618109999999</v>
      </c>
      <c r="O173" s="12">
        <f t="shared" ca="1" si="81"/>
        <v>1.0878259480000001</v>
      </c>
      <c r="P173" s="17">
        <f t="shared" si="90"/>
        <v>0</v>
      </c>
      <c r="Q173" s="14">
        <f t="shared" ca="1" si="72"/>
        <v>439129.74</v>
      </c>
      <c r="R173" s="21">
        <f t="shared" si="73"/>
        <v>0</v>
      </c>
      <c r="S173" s="14">
        <f t="shared" si="82"/>
        <v>0</v>
      </c>
      <c r="T173" s="4" t="str">
        <f t="shared" si="83"/>
        <v>J=</v>
      </c>
      <c r="U173" s="33">
        <f t="shared" si="84"/>
        <v>44824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1">
        <f t="shared" si="74"/>
        <v>44697</v>
      </c>
      <c r="B174" s="112">
        <f t="shared" ca="1" si="85"/>
        <v>5442651.8650000002</v>
      </c>
      <c r="C174" s="7">
        <f t="shared" si="75"/>
        <v>5000000</v>
      </c>
      <c r="D174" s="85">
        <f t="shared" si="89"/>
        <v>44694</v>
      </c>
      <c r="E174" s="83">
        <f ca="1">IF(D174&lt;$B$1,VLOOKUP(D174,[1]DI!$A$4:$B$15000,2,FALSE),0)</f>
        <v>0.1265</v>
      </c>
      <c r="F174" s="14">
        <f t="shared" ca="1" si="86"/>
        <v>1.0004727899999999</v>
      </c>
      <c r="G174" s="14">
        <f ca="1">(TRUNC(PRODUCT($F$12:$F173),16))</f>
        <v>1.05853013471116</v>
      </c>
      <c r="H174" s="14">
        <f t="shared" si="87"/>
        <v>1</v>
      </c>
      <c r="I174" s="14">
        <f t="shared" ca="1" si="88"/>
        <v>1.0585301300000001</v>
      </c>
      <c r="J174" s="13">
        <f t="shared" si="76"/>
        <v>4.4999999999999998E-2</v>
      </c>
      <c r="K174" s="33">
        <f t="shared" si="77"/>
        <v>44462</v>
      </c>
      <c r="L174" s="2">
        <f t="shared" si="78"/>
        <v>160</v>
      </c>
      <c r="M174" s="17">
        <f t="shared" si="79"/>
        <v>160</v>
      </c>
      <c r="N174" s="12">
        <f t="shared" si="80"/>
        <v>1.028341416</v>
      </c>
      <c r="O174" s="12">
        <f t="shared" ca="1" si="81"/>
        <v>1.088530373</v>
      </c>
      <c r="P174" s="17">
        <f t="shared" si="90"/>
        <v>0</v>
      </c>
      <c r="Q174" s="14">
        <f t="shared" ca="1" si="72"/>
        <v>442651.86499999999</v>
      </c>
      <c r="R174" s="21">
        <f t="shared" si="73"/>
        <v>0</v>
      </c>
      <c r="S174" s="14">
        <f t="shared" si="82"/>
        <v>0</v>
      </c>
      <c r="T174" s="4" t="str">
        <f t="shared" si="83"/>
        <v>J=</v>
      </c>
      <c r="U174" s="33">
        <f t="shared" si="84"/>
        <v>44824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1">
        <f t="shared" si="74"/>
        <v>44698</v>
      </c>
      <c r="B175" s="112">
        <f t="shared" ca="1" si="85"/>
        <v>5446176.335</v>
      </c>
      <c r="C175" s="7">
        <f t="shared" si="75"/>
        <v>5000000</v>
      </c>
      <c r="D175" s="85">
        <f t="shared" si="89"/>
        <v>44697</v>
      </c>
      <c r="E175" s="83">
        <f ca="1">IF(D175&lt;$B$1,VLOOKUP(D175,[1]DI!$A$4:$B$15000,2,FALSE),0)</f>
        <v>0.1265</v>
      </c>
      <c r="F175" s="14">
        <f t="shared" ca="1" si="86"/>
        <v>1.0004727899999999</v>
      </c>
      <c r="G175" s="14">
        <f ca="1">(TRUNC(PRODUCT($F$12:$F174),16))</f>
        <v>1.0590305971735501</v>
      </c>
      <c r="H175" s="14">
        <f t="shared" si="87"/>
        <v>1</v>
      </c>
      <c r="I175" s="14">
        <f t="shared" ca="1" si="88"/>
        <v>1.0590306</v>
      </c>
      <c r="J175" s="13">
        <f t="shared" si="76"/>
        <v>4.4999999999999998E-2</v>
      </c>
      <c r="K175" s="33">
        <f t="shared" si="77"/>
        <v>44462</v>
      </c>
      <c r="L175" s="2">
        <f t="shared" si="78"/>
        <v>161</v>
      </c>
      <c r="M175" s="17">
        <f t="shared" si="79"/>
        <v>161</v>
      </c>
      <c r="N175" s="12">
        <f t="shared" si="80"/>
        <v>1.0285210520000001</v>
      </c>
      <c r="O175" s="12">
        <f t="shared" ca="1" si="81"/>
        <v>1.0892352670000001</v>
      </c>
      <c r="P175" s="17">
        <f t="shared" si="90"/>
        <v>0</v>
      </c>
      <c r="Q175" s="14">
        <f t="shared" ca="1" si="72"/>
        <v>446176.33500000002</v>
      </c>
      <c r="R175" s="21">
        <f t="shared" si="73"/>
        <v>0</v>
      </c>
      <c r="S175" s="14">
        <f t="shared" si="82"/>
        <v>0</v>
      </c>
      <c r="T175" s="4" t="str">
        <f t="shared" si="83"/>
        <v>J=</v>
      </c>
      <c r="U175" s="33">
        <f t="shared" si="84"/>
        <v>44824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1">
        <f t="shared" si="74"/>
        <v>44699</v>
      </c>
      <c r="B176" s="112">
        <f t="shared" ca="1" si="85"/>
        <v>5449703.0549999997</v>
      </c>
      <c r="C176" s="7">
        <f t="shared" si="75"/>
        <v>5000000</v>
      </c>
      <c r="D176" s="85">
        <f t="shared" si="89"/>
        <v>44698</v>
      </c>
      <c r="E176" s="83">
        <f ca="1">IF(D176&lt;$B$1,VLOOKUP(D176,[1]DI!$A$4:$B$15000,2,FALSE),0)</f>
        <v>0.1265</v>
      </c>
      <c r="F176" s="14">
        <f t="shared" ca="1" si="86"/>
        <v>1.0004727899999999</v>
      </c>
      <c r="G176" s="14">
        <f ca="1">(TRUNC(PRODUCT($F$12:$F175),16))</f>
        <v>1.05953129624959</v>
      </c>
      <c r="H176" s="14">
        <f t="shared" si="87"/>
        <v>1</v>
      </c>
      <c r="I176" s="14">
        <f t="shared" ca="1" si="88"/>
        <v>1.0595313</v>
      </c>
      <c r="J176" s="13">
        <f t="shared" si="76"/>
        <v>4.4999999999999998E-2</v>
      </c>
      <c r="K176" s="33">
        <f t="shared" si="77"/>
        <v>44462</v>
      </c>
      <c r="L176" s="2">
        <f t="shared" si="78"/>
        <v>162</v>
      </c>
      <c r="M176" s="17">
        <f t="shared" si="79"/>
        <v>162</v>
      </c>
      <c r="N176" s="12">
        <f t="shared" si="80"/>
        <v>1.02870072</v>
      </c>
      <c r="O176" s="12">
        <f t="shared" ca="1" si="81"/>
        <v>1.0899406110000001</v>
      </c>
      <c r="P176" s="17">
        <f t="shared" si="90"/>
        <v>0</v>
      </c>
      <c r="Q176" s="14">
        <f t="shared" ca="1" si="72"/>
        <v>449703.05499999999</v>
      </c>
      <c r="R176" s="21">
        <f t="shared" si="73"/>
        <v>0</v>
      </c>
      <c r="S176" s="14">
        <f t="shared" si="82"/>
        <v>0</v>
      </c>
      <c r="T176" s="4" t="str">
        <f t="shared" si="83"/>
        <v>J=</v>
      </c>
      <c r="U176" s="33">
        <f t="shared" si="84"/>
        <v>44824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1">
        <f t="shared" si="74"/>
        <v>44700</v>
      </c>
      <c r="B177" s="112">
        <f t="shared" ca="1" si="85"/>
        <v>5453232.0250000004</v>
      </c>
      <c r="C177" s="7">
        <f t="shared" si="75"/>
        <v>5000000</v>
      </c>
      <c r="D177" s="85">
        <f t="shared" si="89"/>
        <v>44699</v>
      </c>
      <c r="E177" s="83">
        <f ca="1">IF(D177&lt;$B$1,VLOOKUP(D177,[1]DI!$A$4:$B$15000,2,FALSE),0)</f>
        <v>0.1265</v>
      </c>
      <c r="F177" s="14">
        <f t="shared" ca="1" si="86"/>
        <v>1.0004727899999999</v>
      </c>
      <c r="G177" s="14">
        <f ca="1">(TRUNC(PRODUCT($F$12:$F176),16))</f>
        <v>1.0600322320511399</v>
      </c>
      <c r="H177" s="14">
        <f t="shared" si="87"/>
        <v>1</v>
      </c>
      <c r="I177" s="14">
        <f t="shared" ca="1" si="88"/>
        <v>1.06003223</v>
      </c>
      <c r="J177" s="13">
        <f t="shared" si="76"/>
        <v>4.4999999999999998E-2</v>
      </c>
      <c r="K177" s="33">
        <f t="shared" si="77"/>
        <v>44462</v>
      </c>
      <c r="L177" s="2">
        <f t="shared" si="78"/>
        <v>163</v>
      </c>
      <c r="M177" s="17">
        <f t="shared" si="79"/>
        <v>163</v>
      </c>
      <c r="N177" s="12">
        <f t="shared" si="80"/>
        <v>1.028880419</v>
      </c>
      <c r="O177" s="12">
        <f t="shared" ca="1" si="81"/>
        <v>1.090646405</v>
      </c>
      <c r="P177" s="17">
        <f t="shared" si="90"/>
        <v>0</v>
      </c>
      <c r="Q177" s="14">
        <f t="shared" ca="1" si="72"/>
        <v>453232.02500000002</v>
      </c>
      <c r="R177" s="21">
        <f t="shared" si="73"/>
        <v>0</v>
      </c>
      <c r="S177" s="14">
        <f t="shared" si="82"/>
        <v>0</v>
      </c>
      <c r="T177" s="4" t="str">
        <f t="shared" si="83"/>
        <v>J=</v>
      </c>
      <c r="U177" s="33">
        <f t="shared" si="84"/>
        <v>44824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1">
        <f t="shared" si="74"/>
        <v>44701</v>
      </c>
      <c r="B178" s="112">
        <f t="shared" ca="1" si="85"/>
        <v>5456763.2999999998</v>
      </c>
      <c r="C178" s="7">
        <f t="shared" si="75"/>
        <v>5000000</v>
      </c>
      <c r="D178" s="85">
        <f t="shared" si="89"/>
        <v>44700</v>
      </c>
      <c r="E178" s="83">
        <f ca="1">IF(D178&lt;$B$1,VLOOKUP(D178,[1]DI!$A$4:$B$15000,2,FALSE),0)</f>
        <v>0.1265</v>
      </c>
      <c r="F178" s="14">
        <f t="shared" ca="1" si="86"/>
        <v>1.0004727899999999</v>
      </c>
      <c r="G178" s="14">
        <f ca="1">(TRUNC(PRODUCT($F$12:$F177),16))</f>
        <v>1.06053340469013</v>
      </c>
      <c r="H178" s="14">
        <f t="shared" si="87"/>
        <v>1</v>
      </c>
      <c r="I178" s="14">
        <f t="shared" ca="1" si="88"/>
        <v>1.0605334</v>
      </c>
      <c r="J178" s="13">
        <f t="shared" si="76"/>
        <v>4.4999999999999998E-2</v>
      </c>
      <c r="K178" s="33">
        <f t="shared" si="77"/>
        <v>44462</v>
      </c>
      <c r="L178" s="2">
        <f t="shared" si="78"/>
        <v>164</v>
      </c>
      <c r="M178" s="17">
        <f t="shared" si="79"/>
        <v>164</v>
      </c>
      <c r="N178" s="12">
        <f t="shared" si="80"/>
        <v>1.0290601500000001</v>
      </c>
      <c r="O178" s="12">
        <f t="shared" ca="1" si="81"/>
        <v>1.0913526600000001</v>
      </c>
      <c r="P178" s="17">
        <f t="shared" si="90"/>
        <v>0</v>
      </c>
      <c r="Q178" s="14">
        <f t="shared" ca="1" si="72"/>
        <v>456763.3</v>
      </c>
      <c r="R178" s="21">
        <f t="shared" si="73"/>
        <v>0</v>
      </c>
      <c r="S178" s="14">
        <f t="shared" si="82"/>
        <v>0</v>
      </c>
      <c r="T178" s="4" t="str">
        <f t="shared" si="83"/>
        <v>J=</v>
      </c>
      <c r="U178" s="33">
        <f t="shared" si="84"/>
        <v>44824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1">
        <f t="shared" si="74"/>
        <v>44704</v>
      </c>
      <c r="B179" s="112">
        <f t="shared" ca="1" si="85"/>
        <v>5460296.8650000002</v>
      </c>
      <c r="C179" s="7">
        <f t="shared" si="75"/>
        <v>5000000</v>
      </c>
      <c r="D179" s="85">
        <f t="shared" si="89"/>
        <v>44701</v>
      </c>
      <c r="E179" s="83">
        <f ca="1">IF(D179&lt;$B$1,VLOOKUP(D179,[1]DI!$A$4:$B$15000,2,FALSE),0)</f>
        <v>0.1265</v>
      </c>
      <c r="F179" s="14">
        <f t="shared" ca="1" si="86"/>
        <v>1.0004727899999999</v>
      </c>
      <c r="G179" s="14">
        <f ca="1">(TRUNC(PRODUCT($F$12:$F178),16))</f>
        <v>1.06103481427854</v>
      </c>
      <c r="H179" s="14">
        <f t="shared" si="87"/>
        <v>1</v>
      </c>
      <c r="I179" s="14">
        <f t="shared" ca="1" si="88"/>
        <v>1.06103481</v>
      </c>
      <c r="J179" s="13">
        <f t="shared" si="76"/>
        <v>4.4999999999999998E-2</v>
      </c>
      <c r="K179" s="33">
        <f t="shared" si="77"/>
        <v>44462</v>
      </c>
      <c r="L179" s="2">
        <f t="shared" si="78"/>
        <v>165</v>
      </c>
      <c r="M179" s="17">
        <f t="shared" si="79"/>
        <v>165</v>
      </c>
      <c r="N179" s="12">
        <f t="shared" si="80"/>
        <v>1.0292399109999999</v>
      </c>
      <c r="O179" s="12">
        <f t="shared" ca="1" si="81"/>
        <v>1.0920593730000001</v>
      </c>
      <c r="P179" s="17">
        <f t="shared" si="90"/>
        <v>0</v>
      </c>
      <c r="Q179" s="14">
        <f t="shared" ca="1" si="72"/>
        <v>460296.86499999999</v>
      </c>
      <c r="R179" s="21">
        <f t="shared" si="73"/>
        <v>0</v>
      </c>
      <c r="S179" s="14">
        <f t="shared" si="82"/>
        <v>0</v>
      </c>
      <c r="T179" s="4" t="str">
        <f t="shared" si="83"/>
        <v>J=</v>
      </c>
      <c r="U179" s="33">
        <f t="shared" si="84"/>
        <v>44824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1">
        <f t="shared" si="74"/>
        <v>44705</v>
      </c>
      <c r="B180" s="112">
        <f t="shared" ca="1" si="85"/>
        <v>5463832.7450000001</v>
      </c>
      <c r="C180" s="7">
        <f t="shared" si="75"/>
        <v>5000000</v>
      </c>
      <c r="D180" s="85">
        <f t="shared" si="89"/>
        <v>44704</v>
      </c>
      <c r="E180" s="83">
        <f ca="1">IF(D180&lt;$B$1,VLOOKUP(D180,[1]DI!$A$4:$B$15000,2,FALSE),0)</f>
        <v>0.1265</v>
      </c>
      <c r="F180" s="14">
        <f t="shared" ca="1" si="86"/>
        <v>1.0004727899999999</v>
      </c>
      <c r="G180" s="14">
        <f ca="1">(TRUNC(PRODUCT($F$12:$F179),16))</f>
        <v>1.0615364609283799</v>
      </c>
      <c r="H180" s="14">
        <f t="shared" si="87"/>
        <v>1</v>
      </c>
      <c r="I180" s="14">
        <f t="shared" ca="1" si="88"/>
        <v>1.0615364599999999</v>
      </c>
      <c r="J180" s="13">
        <f t="shared" si="76"/>
        <v>4.4999999999999998E-2</v>
      </c>
      <c r="K180" s="33">
        <f t="shared" si="77"/>
        <v>44462</v>
      </c>
      <c r="L180" s="2">
        <f t="shared" si="78"/>
        <v>166</v>
      </c>
      <c r="M180" s="17">
        <f t="shared" si="79"/>
        <v>166</v>
      </c>
      <c r="N180" s="12">
        <f t="shared" si="80"/>
        <v>1.029419705</v>
      </c>
      <c r="O180" s="12">
        <f t="shared" ca="1" si="81"/>
        <v>1.092766549</v>
      </c>
      <c r="P180" s="17">
        <f t="shared" si="90"/>
        <v>0</v>
      </c>
      <c r="Q180" s="14">
        <f t="shared" ca="1" si="72"/>
        <v>463832.745</v>
      </c>
      <c r="R180" s="21">
        <f t="shared" si="73"/>
        <v>0</v>
      </c>
      <c r="S180" s="14">
        <f t="shared" si="82"/>
        <v>0</v>
      </c>
      <c r="T180" s="4" t="str">
        <f t="shared" si="83"/>
        <v>J=</v>
      </c>
      <c r="U180" s="33">
        <f t="shared" si="84"/>
        <v>44824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1">
        <f t="shared" si="74"/>
        <v>44706</v>
      </c>
      <c r="B181" s="112">
        <f t="shared" ca="1" si="85"/>
        <v>5467370.875</v>
      </c>
      <c r="C181" s="7">
        <f t="shared" si="75"/>
        <v>5000000</v>
      </c>
      <c r="D181" s="85">
        <f t="shared" si="89"/>
        <v>44705</v>
      </c>
      <c r="E181" s="83">
        <f ca="1">IF(D181&lt;$B$1,VLOOKUP(D181,[1]DI!$A$4:$B$15000,2,FALSE),0)</f>
        <v>0.1265</v>
      </c>
      <c r="F181" s="14">
        <f t="shared" ca="1" si="86"/>
        <v>1.0004727899999999</v>
      </c>
      <c r="G181" s="14">
        <f ca="1">(TRUNC(PRODUCT($F$12:$F180),16))</f>
        <v>1.0620383447517401</v>
      </c>
      <c r="H181" s="14">
        <f t="shared" si="87"/>
        <v>1</v>
      </c>
      <c r="I181" s="14">
        <f t="shared" ca="1" si="88"/>
        <v>1.06203834</v>
      </c>
      <c r="J181" s="13">
        <f t="shared" si="76"/>
        <v>4.4999999999999998E-2</v>
      </c>
      <c r="K181" s="33">
        <f t="shared" si="77"/>
        <v>44462</v>
      </c>
      <c r="L181" s="2">
        <f t="shared" si="78"/>
        <v>167</v>
      </c>
      <c r="M181" s="17">
        <f t="shared" si="79"/>
        <v>167</v>
      </c>
      <c r="N181" s="12">
        <f t="shared" si="80"/>
        <v>1.029599529</v>
      </c>
      <c r="O181" s="12">
        <f t="shared" ca="1" si="81"/>
        <v>1.0934741750000001</v>
      </c>
      <c r="P181" s="17">
        <f t="shared" si="90"/>
        <v>0</v>
      </c>
      <c r="Q181" s="14">
        <f t="shared" ca="1" si="72"/>
        <v>467370.875</v>
      </c>
      <c r="R181" s="21">
        <f t="shared" si="73"/>
        <v>0</v>
      </c>
      <c r="S181" s="14">
        <f t="shared" si="82"/>
        <v>0</v>
      </c>
      <c r="T181" s="4" t="str">
        <f t="shared" si="83"/>
        <v>J=</v>
      </c>
      <c r="U181" s="33">
        <f t="shared" si="84"/>
        <v>44824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1">
        <f t="shared" si="74"/>
        <v>44707</v>
      </c>
      <c r="B182" s="112">
        <f t="shared" ca="1" si="85"/>
        <v>5470911.3600000003</v>
      </c>
      <c r="C182" s="7">
        <f t="shared" si="75"/>
        <v>5000000</v>
      </c>
      <c r="D182" s="85">
        <f t="shared" si="89"/>
        <v>44706</v>
      </c>
      <c r="E182" s="83">
        <f ca="1">IF(D182&lt;$B$1,VLOOKUP(D182,[1]DI!$A$4:$B$15000,2,FALSE),0)</f>
        <v>0.1265</v>
      </c>
      <c r="F182" s="14">
        <f t="shared" ca="1" si="86"/>
        <v>1.0004727899999999</v>
      </c>
      <c r="G182" s="14">
        <f ca="1">(TRUNC(PRODUCT($F$12:$F181),16))</f>
        <v>1.06254046586076</v>
      </c>
      <c r="H182" s="14">
        <f t="shared" si="87"/>
        <v>1</v>
      </c>
      <c r="I182" s="14">
        <f t="shared" ca="1" si="88"/>
        <v>1.0625404700000001</v>
      </c>
      <c r="J182" s="13">
        <f t="shared" si="76"/>
        <v>4.4999999999999998E-2</v>
      </c>
      <c r="K182" s="33">
        <f t="shared" si="77"/>
        <v>44462</v>
      </c>
      <c r="L182" s="2">
        <f t="shared" si="78"/>
        <v>168</v>
      </c>
      <c r="M182" s="17">
        <f t="shared" si="79"/>
        <v>168</v>
      </c>
      <c r="N182" s="12">
        <f t="shared" si="80"/>
        <v>1.0297793850000001</v>
      </c>
      <c r="O182" s="12">
        <f t="shared" ca="1" si="81"/>
        <v>1.0941822720000001</v>
      </c>
      <c r="P182" s="17">
        <f t="shared" si="90"/>
        <v>0</v>
      </c>
      <c r="Q182" s="14">
        <f t="shared" ca="1" si="72"/>
        <v>470911.36</v>
      </c>
      <c r="R182" s="21">
        <f t="shared" si="73"/>
        <v>0</v>
      </c>
      <c r="S182" s="14">
        <f t="shared" si="82"/>
        <v>0</v>
      </c>
      <c r="T182" s="4" t="str">
        <f t="shared" si="83"/>
        <v>J=</v>
      </c>
      <c r="U182" s="33">
        <f t="shared" si="84"/>
        <v>44824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1">
        <f t="shared" si="74"/>
        <v>44708</v>
      </c>
      <c r="B183" s="112">
        <f t="shared" ca="1" si="85"/>
        <v>5474454.0499999998</v>
      </c>
      <c r="C183" s="7">
        <f t="shared" si="75"/>
        <v>5000000</v>
      </c>
      <c r="D183" s="85">
        <f t="shared" si="89"/>
        <v>44707</v>
      </c>
      <c r="E183" s="83">
        <f ca="1">IF(D183&lt;$B$1,VLOOKUP(D183,[1]DI!$A$4:$B$15000,2,FALSE),0)</f>
        <v>0.1265</v>
      </c>
      <c r="F183" s="14">
        <f t="shared" ca="1" si="86"/>
        <v>1.0004727899999999</v>
      </c>
      <c r="G183" s="14">
        <f ca="1">(TRUNC(PRODUCT($F$12:$F182),16))</f>
        <v>1.06304282436761</v>
      </c>
      <c r="H183" s="14">
        <f t="shared" si="87"/>
        <v>1</v>
      </c>
      <c r="I183" s="14">
        <f t="shared" ca="1" si="88"/>
        <v>1.0630428199999999</v>
      </c>
      <c r="J183" s="13">
        <f t="shared" si="76"/>
        <v>4.4999999999999998E-2</v>
      </c>
      <c r="K183" s="33">
        <f t="shared" si="77"/>
        <v>44462</v>
      </c>
      <c r="L183" s="2">
        <f t="shared" si="78"/>
        <v>169</v>
      </c>
      <c r="M183" s="17">
        <f t="shared" si="79"/>
        <v>169</v>
      </c>
      <c r="N183" s="12">
        <f t="shared" si="80"/>
        <v>1.029959273</v>
      </c>
      <c r="O183" s="12">
        <f t="shared" ca="1" si="81"/>
        <v>1.0948908100000001</v>
      </c>
      <c r="P183" s="17">
        <f t="shared" si="90"/>
        <v>0</v>
      </c>
      <c r="Q183" s="14">
        <f t="shared" ca="1" si="72"/>
        <v>474454.05</v>
      </c>
      <c r="R183" s="21">
        <f t="shared" si="73"/>
        <v>0</v>
      </c>
      <c r="S183" s="14">
        <f t="shared" si="82"/>
        <v>0</v>
      </c>
      <c r="T183" s="4" t="str">
        <f t="shared" si="83"/>
        <v>J=</v>
      </c>
      <c r="U183" s="33">
        <f t="shared" si="84"/>
        <v>44824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1">
        <f t="shared" si="74"/>
        <v>44711</v>
      </c>
      <c r="B184" s="112">
        <f t="shared" ca="1" si="85"/>
        <v>5477999.0999999903</v>
      </c>
      <c r="C184" s="7">
        <f t="shared" si="75"/>
        <v>5000000</v>
      </c>
      <c r="D184" s="85">
        <f t="shared" si="89"/>
        <v>44708</v>
      </c>
      <c r="E184" s="83">
        <f ca="1">IF(D184&lt;$B$1,VLOOKUP(D184,[1]DI!$A$4:$B$15000,2,FALSE),0)</f>
        <v>0.1265</v>
      </c>
      <c r="F184" s="14">
        <f t="shared" ca="1" si="86"/>
        <v>1.0004727899999999</v>
      </c>
      <c r="G184" s="14">
        <f ca="1">(TRUNC(PRODUCT($F$12:$F183),16))</f>
        <v>1.06354542038454</v>
      </c>
      <c r="H184" s="14">
        <f t="shared" si="87"/>
        <v>1</v>
      </c>
      <c r="I184" s="14">
        <f t="shared" ca="1" si="88"/>
        <v>1.0635454200000001</v>
      </c>
      <c r="J184" s="13">
        <f t="shared" si="76"/>
        <v>4.4999999999999998E-2</v>
      </c>
      <c r="K184" s="33">
        <f t="shared" si="77"/>
        <v>44462</v>
      </c>
      <c r="L184" s="2">
        <f t="shared" si="78"/>
        <v>170</v>
      </c>
      <c r="M184" s="17">
        <f t="shared" si="79"/>
        <v>170</v>
      </c>
      <c r="N184" s="12">
        <f t="shared" si="80"/>
        <v>1.030139192</v>
      </c>
      <c r="O184" s="12">
        <f t="shared" ca="1" si="81"/>
        <v>1.0955998199999999</v>
      </c>
      <c r="P184" s="17">
        <f t="shared" si="90"/>
        <v>0</v>
      </c>
      <c r="Q184" s="14">
        <f t="shared" ca="1" si="72"/>
        <v>477999.09999999002</v>
      </c>
      <c r="R184" s="21">
        <f t="shared" si="73"/>
        <v>0</v>
      </c>
      <c r="S184" s="14">
        <f t="shared" si="82"/>
        <v>0</v>
      </c>
      <c r="T184" s="4" t="str">
        <f t="shared" si="83"/>
        <v>J=</v>
      </c>
      <c r="U184" s="33">
        <f t="shared" si="84"/>
        <v>44824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1">
        <f t="shared" si="74"/>
        <v>44712</v>
      </c>
      <c r="B185" s="112">
        <f t="shared" ca="1" si="85"/>
        <v>5481546.4000000004</v>
      </c>
      <c r="C185" s="7">
        <f t="shared" si="75"/>
        <v>5000000</v>
      </c>
      <c r="D185" s="85">
        <f t="shared" si="89"/>
        <v>44711</v>
      </c>
      <c r="E185" s="83">
        <f ca="1">IF(D185&lt;$B$1,VLOOKUP(D185,[1]DI!$A$4:$B$15000,2,FALSE),0)</f>
        <v>0.1265</v>
      </c>
      <c r="F185" s="14">
        <f t="shared" ca="1" si="86"/>
        <v>1.0004727899999999</v>
      </c>
      <c r="G185" s="14">
        <f ca="1">(TRUNC(PRODUCT($F$12:$F184),16))</f>
        <v>1.0640482540238501</v>
      </c>
      <c r="H185" s="14">
        <f t="shared" si="87"/>
        <v>1</v>
      </c>
      <c r="I185" s="14">
        <f t="shared" ca="1" si="88"/>
        <v>1.0640482499999999</v>
      </c>
      <c r="J185" s="13">
        <f t="shared" si="76"/>
        <v>4.4999999999999998E-2</v>
      </c>
      <c r="K185" s="33">
        <f t="shared" si="77"/>
        <v>44462</v>
      </c>
      <c r="L185" s="2">
        <f t="shared" si="78"/>
        <v>171</v>
      </c>
      <c r="M185" s="17">
        <f t="shared" si="79"/>
        <v>171</v>
      </c>
      <c r="N185" s="12">
        <f t="shared" si="80"/>
        <v>1.030319142</v>
      </c>
      <c r="O185" s="12">
        <f t="shared" ca="1" si="81"/>
        <v>1.0963092800000001</v>
      </c>
      <c r="P185" s="17">
        <f t="shared" si="90"/>
        <v>0</v>
      </c>
      <c r="Q185" s="14">
        <f t="shared" ca="1" si="72"/>
        <v>481546.4</v>
      </c>
      <c r="R185" s="21">
        <f t="shared" si="73"/>
        <v>0</v>
      </c>
      <c r="S185" s="14">
        <f t="shared" si="82"/>
        <v>0</v>
      </c>
      <c r="T185" s="4" t="str">
        <f t="shared" si="83"/>
        <v>J=</v>
      </c>
      <c r="U185" s="33">
        <f t="shared" si="84"/>
        <v>44824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1">
        <f t="shared" si="74"/>
        <v>44713</v>
      </c>
      <c r="B186" s="112">
        <f t="shared" ca="1" si="85"/>
        <v>5485096.0650000004</v>
      </c>
      <c r="C186" s="7">
        <f t="shared" si="75"/>
        <v>5000000</v>
      </c>
      <c r="D186" s="85">
        <f t="shared" si="89"/>
        <v>44712</v>
      </c>
      <c r="E186" s="83">
        <f ca="1">IF(D186&lt;$B$1,VLOOKUP(D186,[1]DI!$A$4:$B$15000,2,FALSE),0)</f>
        <v>0.1265</v>
      </c>
      <c r="F186" s="14">
        <f t="shared" ca="1" si="86"/>
        <v>1.0004727899999999</v>
      </c>
      <c r="G186" s="14">
        <f ca="1">(TRUNC(PRODUCT($F$12:$F185),16))</f>
        <v>1.06455132539787</v>
      </c>
      <c r="H186" s="14">
        <f t="shared" si="87"/>
        <v>1</v>
      </c>
      <c r="I186" s="14">
        <f t="shared" ca="1" si="88"/>
        <v>1.06455133</v>
      </c>
      <c r="J186" s="13">
        <f t="shared" si="76"/>
        <v>4.4999999999999998E-2</v>
      </c>
      <c r="K186" s="33">
        <f t="shared" si="77"/>
        <v>44462</v>
      </c>
      <c r="L186" s="2">
        <f t="shared" si="78"/>
        <v>172</v>
      </c>
      <c r="M186" s="17">
        <f t="shared" si="79"/>
        <v>172</v>
      </c>
      <c r="N186" s="12">
        <f t="shared" si="80"/>
        <v>1.0304991240000001</v>
      </c>
      <c r="O186" s="12">
        <f t="shared" ca="1" si="81"/>
        <v>1.097019213</v>
      </c>
      <c r="P186" s="17">
        <f t="shared" si="90"/>
        <v>0</v>
      </c>
      <c r="Q186" s="14">
        <f t="shared" ca="1" si="72"/>
        <v>485096.065</v>
      </c>
      <c r="R186" s="21">
        <f t="shared" si="73"/>
        <v>0</v>
      </c>
      <c r="S186" s="14">
        <f t="shared" si="82"/>
        <v>0</v>
      </c>
      <c r="T186" s="4" t="str">
        <f t="shared" si="83"/>
        <v>J=</v>
      </c>
      <c r="U186" s="33">
        <f t="shared" si="84"/>
        <v>44824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1">
        <f t="shared" si="74"/>
        <v>44714</v>
      </c>
      <c r="B187" s="112">
        <f t="shared" ca="1" si="85"/>
        <v>5488647.9349999903</v>
      </c>
      <c r="C187" s="7">
        <f t="shared" si="75"/>
        <v>5000000</v>
      </c>
      <c r="D187" s="85">
        <f t="shared" si="89"/>
        <v>44713</v>
      </c>
      <c r="E187" s="83">
        <f ca="1">IF(D187&lt;$B$1,VLOOKUP(D187,[1]DI!$A$4:$B$15000,2,FALSE),0)</f>
        <v>0.1265</v>
      </c>
      <c r="F187" s="14">
        <f t="shared" ca="1" si="86"/>
        <v>1.0004727899999999</v>
      </c>
      <c r="G187" s="14">
        <f ca="1">(TRUNC(PRODUCT($F$12:$F186),16))</f>
        <v>1.065054634619</v>
      </c>
      <c r="H187" s="14">
        <f t="shared" si="87"/>
        <v>1</v>
      </c>
      <c r="I187" s="14">
        <f t="shared" ca="1" si="88"/>
        <v>1.0650546299999999</v>
      </c>
      <c r="J187" s="13">
        <f t="shared" si="76"/>
        <v>4.4999999999999998E-2</v>
      </c>
      <c r="K187" s="33">
        <f t="shared" si="77"/>
        <v>44462</v>
      </c>
      <c r="L187" s="2">
        <f t="shared" si="78"/>
        <v>173</v>
      </c>
      <c r="M187" s="17">
        <f t="shared" si="79"/>
        <v>173</v>
      </c>
      <c r="N187" s="12">
        <f t="shared" si="80"/>
        <v>1.0306791369999999</v>
      </c>
      <c r="O187" s="12">
        <f t="shared" ca="1" si="81"/>
        <v>1.0977295869999999</v>
      </c>
      <c r="P187" s="17">
        <f t="shared" si="90"/>
        <v>0</v>
      </c>
      <c r="Q187" s="14">
        <f t="shared" ca="1" si="72"/>
        <v>488647.93499998999</v>
      </c>
      <c r="R187" s="21">
        <f t="shared" si="73"/>
        <v>0</v>
      </c>
      <c r="S187" s="14">
        <f t="shared" si="82"/>
        <v>0</v>
      </c>
      <c r="T187" s="4" t="str">
        <f t="shared" si="83"/>
        <v>J=</v>
      </c>
      <c r="U187" s="33">
        <f t="shared" si="84"/>
        <v>44824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1">
        <f t="shared" si="74"/>
        <v>44715</v>
      </c>
      <c r="B188" s="112">
        <f t="shared" ca="1" si="85"/>
        <v>5492202.1699999999</v>
      </c>
      <c r="C188" s="7">
        <f t="shared" si="75"/>
        <v>5000000</v>
      </c>
      <c r="D188" s="85">
        <f t="shared" si="89"/>
        <v>44714</v>
      </c>
      <c r="E188" s="83">
        <f ca="1">IF(D188&lt;$B$1,VLOOKUP(D188,[1]DI!$A$4:$B$15000,2,FALSE),0)</f>
        <v>0.1265</v>
      </c>
      <c r="F188" s="14">
        <f t="shared" ca="1" si="86"/>
        <v>1.0004727899999999</v>
      </c>
      <c r="G188" s="14">
        <f ca="1">(TRUNC(PRODUCT($F$12:$F187),16))</f>
        <v>1.0655581817997</v>
      </c>
      <c r="H188" s="14">
        <f t="shared" si="87"/>
        <v>1</v>
      </c>
      <c r="I188" s="14">
        <f t="shared" ca="1" si="88"/>
        <v>1.06555818</v>
      </c>
      <c r="J188" s="13">
        <f t="shared" si="76"/>
        <v>4.4999999999999998E-2</v>
      </c>
      <c r="K188" s="33">
        <f t="shared" si="77"/>
        <v>44462</v>
      </c>
      <c r="L188" s="2">
        <f t="shared" si="78"/>
        <v>174</v>
      </c>
      <c r="M188" s="17">
        <f t="shared" si="79"/>
        <v>174</v>
      </c>
      <c r="N188" s="12">
        <f t="shared" si="80"/>
        <v>1.0308591819999999</v>
      </c>
      <c r="O188" s="12">
        <f t="shared" ca="1" si="81"/>
        <v>1.098440434</v>
      </c>
      <c r="P188" s="17">
        <f t="shared" si="90"/>
        <v>0</v>
      </c>
      <c r="Q188" s="14">
        <f t="shared" ca="1" si="72"/>
        <v>492202.17</v>
      </c>
      <c r="R188" s="21">
        <f t="shared" si="73"/>
        <v>0</v>
      </c>
      <c r="S188" s="14">
        <f t="shared" si="82"/>
        <v>0</v>
      </c>
      <c r="T188" s="4" t="str">
        <f t="shared" si="83"/>
        <v>J=</v>
      </c>
      <c r="U188" s="33">
        <f t="shared" si="84"/>
        <v>44824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1">
        <f t="shared" si="74"/>
        <v>44718</v>
      </c>
      <c r="B189" s="112">
        <f t="shared" ca="1" si="85"/>
        <v>5495758.7149999999</v>
      </c>
      <c r="C189" s="7">
        <f t="shared" si="75"/>
        <v>5000000</v>
      </c>
      <c r="D189" s="85">
        <f t="shared" si="89"/>
        <v>44715</v>
      </c>
      <c r="E189" s="83">
        <f ca="1">IF(D189&lt;$B$1,VLOOKUP(D189,[1]DI!$A$4:$B$15000,2,FALSE),0)</f>
        <v>0.1265</v>
      </c>
      <c r="F189" s="14">
        <f t="shared" ca="1" si="86"/>
        <v>1.0004727899999999</v>
      </c>
      <c r="G189" s="14">
        <f ca="1">(TRUNC(PRODUCT($F$12:$F188),16))</f>
        <v>1.06606196705248</v>
      </c>
      <c r="H189" s="14">
        <f t="shared" si="87"/>
        <v>1</v>
      </c>
      <c r="I189" s="14">
        <f t="shared" ca="1" si="88"/>
        <v>1.06606197</v>
      </c>
      <c r="J189" s="13">
        <f t="shared" si="76"/>
        <v>4.4999999999999998E-2</v>
      </c>
      <c r="K189" s="33">
        <f t="shared" si="77"/>
        <v>44462</v>
      </c>
      <c r="L189" s="2">
        <f t="shared" si="78"/>
        <v>175</v>
      </c>
      <c r="M189" s="17">
        <f t="shared" si="79"/>
        <v>175</v>
      </c>
      <c r="N189" s="12">
        <f t="shared" si="80"/>
        <v>1.0310392580000001</v>
      </c>
      <c r="O189" s="12">
        <f t="shared" ca="1" si="81"/>
        <v>1.099151743</v>
      </c>
      <c r="P189" s="17">
        <f t="shared" si="90"/>
        <v>0</v>
      </c>
      <c r="Q189" s="14">
        <f t="shared" ca="1" si="72"/>
        <v>495758.71500000003</v>
      </c>
      <c r="R189" s="21">
        <f t="shared" si="73"/>
        <v>0</v>
      </c>
      <c r="S189" s="14">
        <f t="shared" si="82"/>
        <v>0</v>
      </c>
      <c r="T189" s="4" t="str">
        <f t="shared" si="83"/>
        <v>J=</v>
      </c>
      <c r="U189" s="33">
        <f t="shared" si="84"/>
        <v>44824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1">
        <f t="shared" si="74"/>
        <v>44719</v>
      </c>
      <c r="B190" s="112">
        <f t="shared" ca="1" si="85"/>
        <v>5499317.5149999997</v>
      </c>
      <c r="C190" s="7">
        <f t="shared" si="75"/>
        <v>5000000</v>
      </c>
      <c r="D190" s="85">
        <f t="shared" si="89"/>
        <v>44718</v>
      </c>
      <c r="E190" s="83">
        <f ca="1">IF(D190&lt;$B$1,VLOOKUP(D190,[1]DI!$A$4:$B$15000,2,FALSE),0)</f>
        <v>0.1265</v>
      </c>
      <c r="F190" s="14">
        <f t="shared" ca="1" si="86"/>
        <v>1.0004727899999999</v>
      </c>
      <c r="G190" s="14">
        <f ca="1">(TRUNC(PRODUCT($F$12:$F189),16))</f>
        <v>1.0665659904898801</v>
      </c>
      <c r="H190" s="14">
        <f t="shared" si="87"/>
        <v>1</v>
      </c>
      <c r="I190" s="14">
        <f t="shared" ca="1" si="88"/>
        <v>1.06656599</v>
      </c>
      <c r="J190" s="13">
        <f t="shared" si="76"/>
        <v>4.4999999999999998E-2</v>
      </c>
      <c r="K190" s="33">
        <f t="shared" si="77"/>
        <v>44462</v>
      </c>
      <c r="L190" s="2">
        <f t="shared" si="78"/>
        <v>176</v>
      </c>
      <c r="M190" s="17">
        <f t="shared" si="79"/>
        <v>176</v>
      </c>
      <c r="N190" s="12">
        <f t="shared" si="80"/>
        <v>1.0312193650000001</v>
      </c>
      <c r="O190" s="12">
        <f t="shared" ca="1" si="81"/>
        <v>1.0998635029999999</v>
      </c>
      <c r="P190" s="17">
        <f t="shared" si="90"/>
        <v>0</v>
      </c>
      <c r="Q190" s="14">
        <f t="shared" ca="1" si="72"/>
        <v>499317.51500000001</v>
      </c>
      <c r="R190" s="21">
        <f t="shared" si="73"/>
        <v>0</v>
      </c>
      <c r="S190" s="14">
        <f t="shared" si="82"/>
        <v>0</v>
      </c>
      <c r="T190" s="4" t="str">
        <f t="shared" si="83"/>
        <v>J=</v>
      </c>
      <c r="U190" s="33">
        <f t="shared" si="84"/>
        <v>44824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1">
        <f t="shared" si="74"/>
        <v>44720</v>
      </c>
      <c r="B191" s="112">
        <f t="shared" ca="1" si="85"/>
        <v>5502878.6349999998</v>
      </c>
      <c r="C191" s="7">
        <f t="shared" si="75"/>
        <v>5000000</v>
      </c>
      <c r="D191" s="85">
        <f t="shared" si="89"/>
        <v>44719</v>
      </c>
      <c r="E191" s="83">
        <f ca="1">IF(D191&lt;$B$1,VLOOKUP(D191,[1]DI!$A$4:$B$15000,2,FALSE),0)</f>
        <v>0.1265</v>
      </c>
      <c r="F191" s="14">
        <f t="shared" ca="1" si="86"/>
        <v>1.0004727899999999</v>
      </c>
      <c r="G191" s="14">
        <f ca="1">(TRUNC(PRODUCT($F$12:$F190),16))</f>
        <v>1.0670702522245199</v>
      </c>
      <c r="H191" s="14">
        <f t="shared" si="87"/>
        <v>1</v>
      </c>
      <c r="I191" s="14">
        <f t="shared" ca="1" si="88"/>
        <v>1.06707025</v>
      </c>
      <c r="J191" s="13">
        <f t="shared" si="76"/>
        <v>4.4999999999999998E-2</v>
      </c>
      <c r="K191" s="33">
        <f t="shared" si="77"/>
        <v>44462</v>
      </c>
      <c r="L191" s="2">
        <f t="shared" si="78"/>
        <v>177</v>
      </c>
      <c r="M191" s="17">
        <f t="shared" si="79"/>
        <v>177</v>
      </c>
      <c r="N191" s="12">
        <f t="shared" si="80"/>
        <v>1.0313995039999999</v>
      </c>
      <c r="O191" s="12">
        <f t="shared" ca="1" si="81"/>
        <v>1.1005757270000001</v>
      </c>
      <c r="P191" s="17">
        <f t="shared" si="90"/>
        <v>0</v>
      </c>
      <c r="Q191" s="14">
        <f t="shared" ca="1" si="72"/>
        <v>502878.63500000001</v>
      </c>
      <c r="R191" s="21">
        <f t="shared" si="73"/>
        <v>0</v>
      </c>
      <c r="S191" s="14">
        <f t="shared" si="82"/>
        <v>0</v>
      </c>
      <c r="T191" s="4" t="str">
        <f t="shared" si="83"/>
        <v>J=</v>
      </c>
      <c r="U191" s="33">
        <f t="shared" si="84"/>
        <v>44824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1">
        <f t="shared" si="74"/>
        <v>44721</v>
      </c>
      <c r="B192" s="112">
        <f t="shared" ca="1" si="85"/>
        <v>5506442.0700000003</v>
      </c>
      <c r="C192" s="7">
        <f t="shared" si="75"/>
        <v>5000000</v>
      </c>
      <c r="D192" s="85">
        <f t="shared" si="89"/>
        <v>44720</v>
      </c>
      <c r="E192" s="83">
        <f ca="1">IF(D192&lt;$B$1,VLOOKUP(D192,[1]DI!$A$4:$B$15000,2,FALSE),0)</f>
        <v>0.1265</v>
      </c>
      <c r="F192" s="14">
        <f t="shared" ca="1" si="86"/>
        <v>1.0004727899999999</v>
      </c>
      <c r="G192" s="14">
        <f ca="1">(TRUNC(PRODUCT($F$12:$F191),16))</f>
        <v>1.06757475236907</v>
      </c>
      <c r="H192" s="14">
        <f t="shared" si="87"/>
        <v>1</v>
      </c>
      <c r="I192" s="14">
        <f t="shared" ca="1" si="88"/>
        <v>1.0675747499999999</v>
      </c>
      <c r="J192" s="13">
        <f t="shared" si="76"/>
        <v>4.4999999999999998E-2</v>
      </c>
      <c r="K192" s="33">
        <f t="shared" si="77"/>
        <v>44462</v>
      </c>
      <c r="L192" s="2">
        <f t="shared" si="78"/>
        <v>178</v>
      </c>
      <c r="M192" s="17">
        <f t="shared" si="79"/>
        <v>178</v>
      </c>
      <c r="N192" s="12">
        <f t="shared" si="80"/>
        <v>1.0315796749999999</v>
      </c>
      <c r="O192" s="12">
        <f t="shared" ca="1" si="81"/>
        <v>1.1012884140000001</v>
      </c>
      <c r="P192" s="17">
        <f t="shared" si="90"/>
        <v>0</v>
      </c>
      <c r="Q192" s="14">
        <f t="shared" ca="1" si="72"/>
        <v>506442.07</v>
      </c>
      <c r="R192" s="21">
        <f t="shared" si="73"/>
        <v>0</v>
      </c>
      <c r="S192" s="14">
        <f t="shared" si="82"/>
        <v>0</v>
      </c>
      <c r="T192" s="4" t="str">
        <f t="shared" si="83"/>
        <v>J=</v>
      </c>
      <c r="U192" s="33">
        <f t="shared" si="84"/>
        <v>44824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1">
        <f t="shared" si="74"/>
        <v>44722</v>
      </c>
      <c r="B193" s="113">
        <f t="shared" ca="1" si="85"/>
        <v>5510007.8150000004</v>
      </c>
      <c r="C193" s="102">
        <f t="shared" si="75"/>
        <v>5000000</v>
      </c>
      <c r="D193" s="85">
        <f t="shared" si="89"/>
        <v>44721</v>
      </c>
      <c r="E193" s="83">
        <f ca="1">IF(D193&lt;$B$1,VLOOKUP(D193,[1]DI!$A$4:$B$15000,2,FALSE),0)</f>
        <v>0.1265</v>
      </c>
      <c r="F193" s="104">
        <f t="shared" ca="1" si="86"/>
        <v>1.0004727899999999</v>
      </c>
      <c r="G193" s="104">
        <f ca="1">(TRUNC(PRODUCT($F$12:$F192),16))</f>
        <v>1.0680794910362399</v>
      </c>
      <c r="H193" s="104">
        <f t="shared" si="87"/>
        <v>1</v>
      </c>
      <c r="I193" s="104">
        <f t="shared" ca="1" si="88"/>
        <v>1.0680794899999999</v>
      </c>
      <c r="J193" s="103">
        <f t="shared" si="76"/>
        <v>4.4999999999999998E-2</v>
      </c>
      <c r="K193" s="105">
        <f t="shared" si="77"/>
        <v>44462</v>
      </c>
      <c r="L193" s="106">
        <f t="shared" si="78"/>
        <v>179</v>
      </c>
      <c r="M193" s="107">
        <f t="shared" si="79"/>
        <v>179</v>
      </c>
      <c r="N193" s="12">
        <f t="shared" si="80"/>
        <v>1.031759877</v>
      </c>
      <c r="O193" s="12">
        <f t="shared" ca="1" si="81"/>
        <v>1.102001563</v>
      </c>
      <c r="P193" s="107">
        <f t="shared" si="90"/>
        <v>0</v>
      </c>
      <c r="Q193" s="14">
        <f t="shared" ca="1" si="72"/>
        <v>510007.815</v>
      </c>
      <c r="R193" s="108">
        <f t="shared" si="73"/>
        <v>0</v>
      </c>
      <c r="S193" s="14">
        <f t="shared" si="82"/>
        <v>0</v>
      </c>
      <c r="T193" s="109" t="str">
        <f t="shared" si="83"/>
        <v>J=</v>
      </c>
      <c r="U193" s="105">
        <f t="shared" si="84"/>
        <v>44824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1">
        <f t="shared" si="74"/>
        <v>44725</v>
      </c>
      <c r="B194" s="112">
        <f t="shared" ca="1" si="85"/>
        <v>5513575.8799999999</v>
      </c>
      <c r="C194" s="7">
        <f t="shared" si="75"/>
        <v>5000000</v>
      </c>
      <c r="D194" s="85">
        <f t="shared" si="89"/>
        <v>44722</v>
      </c>
      <c r="E194" s="83">
        <f ca="1">IF(D194&lt;$B$1,VLOOKUP(D194,[1]DI!$A$4:$B$15000,2,FALSE),0)</f>
        <v>0.1265</v>
      </c>
      <c r="F194" s="14">
        <f t="shared" ca="1" si="86"/>
        <v>1.0004727899999999</v>
      </c>
      <c r="G194" s="14">
        <f ca="1">(TRUNC(PRODUCT($F$12:$F193),16))</f>
        <v>1.0685844683388099</v>
      </c>
      <c r="H194" s="14">
        <f t="shared" si="87"/>
        <v>1</v>
      </c>
      <c r="I194" s="14">
        <f t="shared" ca="1" si="88"/>
        <v>1.06858447</v>
      </c>
      <c r="J194" s="13">
        <f t="shared" si="76"/>
        <v>4.4999999999999998E-2</v>
      </c>
      <c r="K194" s="33">
        <f t="shared" si="77"/>
        <v>44462</v>
      </c>
      <c r="L194" s="2">
        <f t="shared" si="78"/>
        <v>180</v>
      </c>
      <c r="M194" s="17">
        <f t="shared" si="79"/>
        <v>180</v>
      </c>
      <c r="N194" s="12">
        <f t="shared" si="80"/>
        <v>1.0319401100000001</v>
      </c>
      <c r="O194" s="12">
        <f t="shared" ca="1" si="81"/>
        <v>1.102715176</v>
      </c>
      <c r="P194" s="17">
        <f t="shared" si="90"/>
        <v>0</v>
      </c>
      <c r="Q194" s="14">
        <f t="shared" ca="1" si="72"/>
        <v>513575.88</v>
      </c>
      <c r="R194" s="21">
        <f t="shared" si="73"/>
        <v>0</v>
      </c>
      <c r="S194" s="14">
        <f t="shared" si="82"/>
        <v>0</v>
      </c>
      <c r="T194" s="4" t="str">
        <f t="shared" si="83"/>
        <v>J=</v>
      </c>
      <c r="U194" s="33">
        <f t="shared" si="84"/>
        <v>44824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1">
        <f t="shared" si="74"/>
        <v>44726</v>
      </c>
      <c r="B195" s="112">
        <f t="shared" ca="1" si="85"/>
        <v>5517146.2050000001</v>
      </c>
      <c r="C195" s="7">
        <f t="shared" si="75"/>
        <v>5000000</v>
      </c>
      <c r="D195" s="85">
        <f t="shared" si="89"/>
        <v>44725</v>
      </c>
      <c r="E195" s="83">
        <f ca="1">IF(D195&lt;$B$1,VLOOKUP(D195,[1]DI!$A$4:$B$15000,2,FALSE),0)</f>
        <v>0.1265</v>
      </c>
      <c r="F195" s="14">
        <f t="shared" ca="1" si="86"/>
        <v>1.0004727899999999</v>
      </c>
      <c r="G195" s="14">
        <f ca="1">(TRUNC(PRODUCT($F$12:$F194),16))</f>
        <v>1.0690896843896001</v>
      </c>
      <c r="H195" s="14">
        <f t="shared" si="87"/>
        <v>1</v>
      </c>
      <c r="I195" s="14">
        <f t="shared" ca="1" si="88"/>
        <v>1.06908968</v>
      </c>
      <c r="J195" s="13">
        <f t="shared" si="76"/>
        <v>4.4999999999999998E-2</v>
      </c>
      <c r="K195" s="33">
        <f t="shared" si="77"/>
        <v>44462</v>
      </c>
      <c r="L195" s="2">
        <f t="shared" si="78"/>
        <v>181</v>
      </c>
      <c r="M195" s="17">
        <f t="shared" si="79"/>
        <v>181</v>
      </c>
      <c r="N195" s="12">
        <f t="shared" si="80"/>
        <v>1.0321203750000001</v>
      </c>
      <c r="O195" s="12">
        <f t="shared" ca="1" si="81"/>
        <v>1.1034292409999999</v>
      </c>
      <c r="P195" s="17">
        <f t="shared" si="90"/>
        <v>0</v>
      </c>
      <c r="Q195" s="14">
        <f t="shared" ca="1" si="72"/>
        <v>517146.20500000002</v>
      </c>
      <c r="R195" s="21">
        <f t="shared" si="73"/>
        <v>0</v>
      </c>
      <c r="S195" s="14">
        <f t="shared" si="82"/>
        <v>0</v>
      </c>
      <c r="T195" s="4" t="str">
        <f t="shared" si="83"/>
        <v>J=</v>
      </c>
      <c r="U195" s="33">
        <f t="shared" si="84"/>
        <v>44824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1">
        <f t="shared" si="74"/>
        <v>44727</v>
      </c>
      <c r="B196" s="112">
        <f t="shared" ca="1" si="85"/>
        <v>5520718.9050000003</v>
      </c>
      <c r="C196" s="7">
        <f t="shared" si="75"/>
        <v>5000000</v>
      </c>
      <c r="D196" s="85">
        <f t="shared" si="89"/>
        <v>44726</v>
      </c>
      <c r="E196" s="83">
        <f ca="1">IF(D196&lt;$B$1,VLOOKUP(D196,[1]DI!$A$4:$B$15000,2,FALSE),0)</f>
        <v>0.1265</v>
      </c>
      <c r="F196" s="14">
        <f t="shared" ca="1" si="86"/>
        <v>1.0004727899999999</v>
      </c>
      <c r="G196" s="14">
        <f ca="1">(TRUNC(PRODUCT($F$12:$F195),16))</f>
        <v>1.06959513930148</v>
      </c>
      <c r="H196" s="14">
        <f t="shared" si="87"/>
        <v>1</v>
      </c>
      <c r="I196" s="14">
        <f t="shared" ca="1" si="88"/>
        <v>1.0695951400000001</v>
      </c>
      <c r="J196" s="13">
        <f t="shared" si="76"/>
        <v>4.4999999999999998E-2</v>
      </c>
      <c r="K196" s="33">
        <f t="shared" si="77"/>
        <v>44462</v>
      </c>
      <c r="L196" s="2">
        <f t="shared" si="78"/>
        <v>182</v>
      </c>
      <c r="M196" s="17">
        <f t="shared" si="79"/>
        <v>182</v>
      </c>
      <c r="N196" s="12">
        <f t="shared" si="80"/>
        <v>1.032300671</v>
      </c>
      <c r="O196" s="12">
        <f t="shared" ca="1" si="81"/>
        <v>1.1041437810000001</v>
      </c>
      <c r="P196" s="17">
        <f t="shared" si="90"/>
        <v>0</v>
      </c>
      <c r="Q196" s="14">
        <f t="shared" ca="1" si="72"/>
        <v>520718.90500000003</v>
      </c>
      <c r="R196" s="21">
        <f t="shared" si="73"/>
        <v>0</v>
      </c>
      <c r="S196" s="14">
        <f t="shared" si="82"/>
        <v>0</v>
      </c>
      <c r="T196" s="4" t="str">
        <f t="shared" si="83"/>
        <v>J=</v>
      </c>
      <c r="U196" s="33">
        <f t="shared" si="84"/>
        <v>44824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1">
        <f t="shared" si="74"/>
        <v>44729</v>
      </c>
      <c r="B197" s="112">
        <f t="shared" ca="1" si="85"/>
        <v>5524293.8700000001</v>
      </c>
      <c r="C197" s="7">
        <f t="shared" si="75"/>
        <v>5000000</v>
      </c>
      <c r="D197" s="85">
        <f t="shared" si="89"/>
        <v>44727</v>
      </c>
      <c r="E197" s="83">
        <f ca="1">IF(D197&lt;$B$1,VLOOKUP(D197,[1]DI!$A$4:$B$15000,2,FALSE),0)</f>
        <v>0.1265</v>
      </c>
      <c r="F197" s="14">
        <f t="shared" ca="1" si="86"/>
        <v>1.0004727899999999</v>
      </c>
      <c r="G197" s="14">
        <f ca="1">(TRUNC(PRODUCT($F$12:$F196),16))</f>
        <v>1.07010083318739</v>
      </c>
      <c r="H197" s="14">
        <f t="shared" si="87"/>
        <v>1</v>
      </c>
      <c r="I197" s="14">
        <f t="shared" ca="1" si="88"/>
        <v>1.0701008299999999</v>
      </c>
      <c r="J197" s="13">
        <f t="shared" si="76"/>
        <v>4.4999999999999998E-2</v>
      </c>
      <c r="K197" s="33">
        <f t="shared" si="77"/>
        <v>44462</v>
      </c>
      <c r="L197" s="2">
        <f t="shared" si="78"/>
        <v>183</v>
      </c>
      <c r="M197" s="17">
        <f t="shared" si="79"/>
        <v>183</v>
      </c>
      <c r="N197" s="12">
        <f t="shared" si="80"/>
        <v>1.0324809989999999</v>
      </c>
      <c r="O197" s="12">
        <f t="shared" ca="1" si="81"/>
        <v>1.104858774</v>
      </c>
      <c r="P197" s="17">
        <f t="shared" si="90"/>
        <v>0</v>
      </c>
      <c r="Q197" s="14">
        <f t="shared" ca="1" si="72"/>
        <v>524293.87</v>
      </c>
      <c r="R197" s="21">
        <f t="shared" si="73"/>
        <v>0</v>
      </c>
      <c r="S197" s="14">
        <f t="shared" si="82"/>
        <v>0</v>
      </c>
      <c r="T197" s="4" t="str">
        <f t="shared" si="83"/>
        <v>J=</v>
      </c>
      <c r="U197" s="33">
        <f t="shared" si="84"/>
        <v>44824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1">
        <f t="shared" si="74"/>
        <v>44732</v>
      </c>
      <c r="B198" s="112">
        <f t="shared" ca="1" si="85"/>
        <v>5527871.21</v>
      </c>
      <c r="C198" s="7">
        <f t="shared" si="75"/>
        <v>5000000</v>
      </c>
      <c r="D198" s="85">
        <f t="shared" si="89"/>
        <v>44729</v>
      </c>
      <c r="E198" s="83">
        <f ca="1">IF(D198&lt;$B$1,VLOOKUP(D198,[1]DI!$A$4:$B$15000,2,FALSE),0)</f>
        <v>0.13150000000000001</v>
      </c>
      <c r="F198" s="14">
        <f t="shared" ca="1" si="86"/>
        <v>1.0004903700000001</v>
      </c>
      <c r="G198" s="14">
        <f ca="1">(TRUNC(PRODUCT($F$12:$F197),16))</f>
        <v>1.07060676616031</v>
      </c>
      <c r="H198" s="14">
        <f t="shared" si="87"/>
        <v>1</v>
      </c>
      <c r="I198" s="14">
        <f t="shared" ca="1" si="88"/>
        <v>1.0706067699999999</v>
      </c>
      <c r="J198" s="13">
        <f t="shared" si="76"/>
        <v>4.4999999999999998E-2</v>
      </c>
      <c r="K198" s="33">
        <f t="shared" si="77"/>
        <v>44462</v>
      </c>
      <c r="L198" s="2">
        <f t="shared" si="78"/>
        <v>184</v>
      </c>
      <c r="M198" s="17">
        <f t="shared" si="79"/>
        <v>184</v>
      </c>
      <c r="N198" s="12">
        <f t="shared" si="80"/>
        <v>1.032661359</v>
      </c>
      <c r="O198" s="12">
        <f t="shared" ca="1" si="81"/>
        <v>1.1055742420000001</v>
      </c>
      <c r="P198" s="17">
        <f t="shared" si="90"/>
        <v>0</v>
      </c>
      <c r="Q198" s="14">
        <f t="shared" ca="1" si="72"/>
        <v>527871.21</v>
      </c>
      <c r="R198" s="21">
        <f t="shared" si="73"/>
        <v>0</v>
      </c>
      <c r="S198" s="14">
        <f t="shared" si="82"/>
        <v>0</v>
      </c>
      <c r="T198" s="4" t="str">
        <f t="shared" si="83"/>
        <v>J=</v>
      </c>
      <c r="U198" s="33">
        <f t="shared" si="84"/>
        <v>44824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1">
        <f t="shared" si="74"/>
        <v>44733</v>
      </c>
      <c r="B199" s="112">
        <f t="shared" ca="1" si="85"/>
        <v>5531548.0049999999</v>
      </c>
      <c r="C199" s="7">
        <f t="shared" si="75"/>
        <v>5000000</v>
      </c>
      <c r="D199" s="85">
        <f t="shared" si="89"/>
        <v>44732</v>
      </c>
      <c r="E199" s="83">
        <f ca="1">IF(D199&lt;$B$1,VLOOKUP(D199,[1]DI!$A$4:$B$15000,2,FALSE),0)</f>
        <v>0.13150000000000001</v>
      </c>
      <c r="F199" s="14">
        <f t="shared" ca="1" si="86"/>
        <v>1.0004903700000001</v>
      </c>
      <c r="G199" s="14">
        <f ca="1">(TRUNC(PRODUCT($F$12:$F198),16))</f>
        <v>1.0711317596002301</v>
      </c>
      <c r="H199" s="14">
        <f t="shared" si="87"/>
        <v>1</v>
      </c>
      <c r="I199" s="14">
        <f t="shared" ca="1" si="88"/>
        <v>1.0711317600000001</v>
      </c>
      <c r="J199" s="13">
        <f t="shared" si="76"/>
        <v>4.4999999999999998E-2</v>
      </c>
      <c r="K199" s="33">
        <f t="shared" si="77"/>
        <v>44462</v>
      </c>
      <c r="L199" s="2">
        <f t="shared" si="78"/>
        <v>185</v>
      </c>
      <c r="M199" s="17">
        <f t="shared" si="79"/>
        <v>185</v>
      </c>
      <c r="N199" s="12">
        <f t="shared" si="80"/>
        <v>1.03284175</v>
      </c>
      <c r="O199" s="12">
        <f t="shared" ca="1" si="81"/>
        <v>1.106309601</v>
      </c>
      <c r="P199" s="17">
        <f t="shared" si="90"/>
        <v>0</v>
      </c>
      <c r="Q199" s="14">
        <f t="shared" ca="1" si="72"/>
        <v>531548.005</v>
      </c>
      <c r="R199" s="21">
        <f t="shared" si="73"/>
        <v>0</v>
      </c>
      <c r="S199" s="14">
        <f t="shared" si="82"/>
        <v>0</v>
      </c>
      <c r="T199" s="4" t="str">
        <f t="shared" si="83"/>
        <v>J=</v>
      </c>
      <c r="U199" s="33">
        <f t="shared" si="84"/>
        <v>44824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1">
        <f t="shared" si="74"/>
        <v>44734</v>
      </c>
      <c r="B200" s="112">
        <f t="shared" ca="1" si="85"/>
        <v>5535227.2599999998</v>
      </c>
      <c r="C200" s="7">
        <f t="shared" si="75"/>
        <v>5000000</v>
      </c>
      <c r="D200" s="85">
        <f t="shared" si="89"/>
        <v>44733</v>
      </c>
      <c r="E200" s="83">
        <f ca="1">IF(D200&lt;$B$1,VLOOKUP(D200,[1]DI!$A$4:$B$15000,2,FALSE),0)</f>
        <v>0.13150000000000001</v>
      </c>
      <c r="F200" s="14">
        <f t="shared" ca="1" si="86"/>
        <v>1.0004903700000001</v>
      </c>
      <c r="G200" s="14">
        <f ca="1">(TRUNC(PRODUCT($F$12:$F199),16))</f>
        <v>1.07165701048119</v>
      </c>
      <c r="H200" s="14">
        <f t="shared" si="87"/>
        <v>1</v>
      </c>
      <c r="I200" s="14">
        <f t="shared" ca="1" si="88"/>
        <v>1.07165701</v>
      </c>
      <c r="J200" s="13">
        <f t="shared" si="76"/>
        <v>4.4999999999999998E-2</v>
      </c>
      <c r="K200" s="33">
        <f t="shared" si="77"/>
        <v>44462</v>
      </c>
      <c r="L200" s="2">
        <f t="shared" si="78"/>
        <v>186</v>
      </c>
      <c r="M200" s="17">
        <f t="shared" si="79"/>
        <v>186</v>
      </c>
      <c r="N200" s="12">
        <f t="shared" si="80"/>
        <v>1.0330221719999999</v>
      </c>
      <c r="O200" s="12">
        <f t="shared" ca="1" si="81"/>
        <v>1.1070454519999999</v>
      </c>
      <c r="P200" s="17">
        <f t="shared" si="90"/>
        <v>0</v>
      </c>
      <c r="Q200" s="14">
        <f t="shared" ca="1" si="72"/>
        <v>535227.26</v>
      </c>
      <c r="R200" s="21">
        <f t="shared" si="73"/>
        <v>0</v>
      </c>
      <c r="S200" s="14">
        <f t="shared" si="82"/>
        <v>0</v>
      </c>
      <c r="T200" s="4" t="str">
        <f t="shared" si="83"/>
        <v>J=</v>
      </c>
      <c r="U200" s="33">
        <f t="shared" si="84"/>
        <v>44824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1">
        <f t="shared" si="74"/>
        <v>44735</v>
      </c>
      <c r="B201" s="112">
        <f t="shared" ca="1" si="85"/>
        <v>5538908.9749999996</v>
      </c>
      <c r="C201" s="7">
        <f t="shared" si="75"/>
        <v>5000000</v>
      </c>
      <c r="D201" s="85">
        <f t="shared" si="89"/>
        <v>44734</v>
      </c>
      <c r="E201" s="83">
        <f ca="1">IF(D201&lt;$B$1,VLOOKUP(D201,[1]DI!$A$4:$B$15000,2,FALSE),0)</f>
        <v>0.13150000000000001</v>
      </c>
      <c r="F201" s="14">
        <f t="shared" ca="1" si="86"/>
        <v>1.0004903700000001</v>
      </c>
      <c r="G201" s="14">
        <f ca="1">(TRUNC(PRODUCT($F$12:$F200),16))</f>
        <v>1.0721825189294201</v>
      </c>
      <c r="H201" s="14">
        <f t="shared" si="87"/>
        <v>1</v>
      </c>
      <c r="I201" s="14">
        <f t="shared" ca="1" si="88"/>
        <v>1.0721825199999999</v>
      </c>
      <c r="J201" s="13">
        <f t="shared" si="76"/>
        <v>4.4999999999999998E-2</v>
      </c>
      <c r="K201" s="33">
        <f t="shared" si="77"/>
        <v>44462</v>
      </c>
      <c r="L201" s="2">
        <f t="shared" si="78"/>
        <v>187</v>
      </c>
      <c r="M201" s="17">
        <f t="shared" si="79"/>
        <v>187</v>
      </c>
      <c r="N201" s="12">
        <f t="shared" si="80"/>
        <v>1.033202626</v>
      </c>
      <c r="O201" s="12">
        <f t="shared" ca="1" si="81"/>
        <v>1.107781795</v>
      </c>
      <c r="P201" s="17">
        <f t="shared" si="90"/>
        <v>0</v>
      </c>
      <c r="Q201" s="14">
        <f t="shared" ca="1" si="72"/>
        <v>538908.97499999998</v>
      </c>
      <c r="R201" s="21">
        <f t="shared" si="73"/>
        <v>0</v>
      </c>
      <c r="S201" s="14">
        <f t="shared" si="82"/>
        <v>0</v>
      </c>
      <c r="T201" s="4" t="str">
        <f t="shared" si="83"/>
        <v>J=</v>
      </c>
      <c r="U201" s="33">
        <f t="shared" si="84"/>
        <v>44824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1">
        <f t="shared" si="74"/>
        <v>44736</v>
      </c>
      <c r="B202" s="112">
        <f t="shared" ca="1" si="85"/>
        <v>5542593.1500000004</v>
      </c>
      <c r="C202" s="7">
        <f t="shared" si="75"/>
        <v>5000000</v>
      </c>
      <c r="D202" s="85">
        <f t="shared" si="89"/>
        <v>44735</v>
      </c>
      <c r="E202" s="83">
        <f ca="1">IF(D202&lt;$B$1,VLOOKUP(D202,[1]DI!$A$4:$B$15000,2,FALSE),0)</f>
        <v>0.13150000000000001</v>
      </c>
      <c r="F202" s="14">
        <f t="shared" ca="1" si="86"/>
        <v>1.0004903700000001</v>
      </c>
      <c r="G202" s="14">
        <f ca="1">(TRUNC(PRODUCT($F$12:$F201),16))</f>
        <v>1.0727082850712299</v>
      </c>
      <c r="H202" s="14">
        <f t="shared" si="87"/>
        <v>1</v>
      </c>
      <c r="I202" s="14">
        <f t="shared" ca="1" si="88"/>
        <v>1.07270829</v>
      </c>
      <c r="J202" s="13">
        <f t="shared" si="76"/>
        <v>4.4999999999999998E-2</v>
      </c>
      <c r="K202" s="33">
        <f t="shared" si="77"/>
        <v>44462</v>
      </c>
      <c r="L202" s="2">
        <f t="shared" si="78"/>
        <v>188</v>
      </c>
      <c r="M202" s="17">
        <f t="shared" si="79"/>
        <v>188</v>
      </c>
      <c r="N202" s="12">
        <f t="shared" si="80"/>
        <v>1.033383111</v>
      </c>
      <c r="O202" s="12">
        <f t="shared" ca="1" si="81"/>
        <v>1.1085186300000001</v>
      </c>
      <c r="P202" s="17">
        <f t="shared" si="90"/>
        <v>0</v>
      </c>
      <c r="Q202" s="14">
        <f t="shared" ca="1" si="72"/>
        <v>542593.15</v>
      </c>
      <c r="R202" s="21">
        <f t="shared" si="73"/>
        <v>0</v>
      </c>
      <c r="S202" s="14">
        <f t="shared" si="82"/>
        <v>0</v>
      </c>
      <c r="T202" s="4" t="str">
        <f t="shared" si="83"/>
        <v>J=</v>
      </c>
      <c r="U202" s="33">
        <f t="shared" si="84"/>
        <v>44824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1">
        <f t="shared" si="74"/>
        <v>44739</v>
      </c>
      <c r="B203" s="112">
        <f t="shared" ca="1" si="85"/>
        <v>5546279.7350000003</v>
      </c>
      <c r="C203" s="7">
        <f t="shared" si="75"/>
        <v>5000000</v>
      </c>
      <c r="D203" s="85">
        <f t="shared" si="89"/>
        <v>44736</v>
      </c>
      <c r="E203" s="83">
        <f ca="1">IF(D203&lt;$B$1,VLOOKUP(D203,[1]DI!$A$4:$B$15000,2,FALSE),0)</f>
        <v>0.13150000000000001</v>
      </c>
      <c r="F203" s="14">
        <f t="shared" ca="1" si="86"/>
        <v>1.0004903700000001</v>
      </c>
      <c r="G203" s="14">
        <f ca="1">(TRUNC(PRODUCT($F$12:$F202),16))</f>
        <v>1.0732343090329799</v>
      </c>
      <c r="H203" s="14">
        <f t="shared" si="87"/>
        <v>1</v>
      </c>
      <c r="I203" s="14">
        <f t="shared" ca="1" si="88"/>
        <v>1.0732343099999999</v>
      </c>
      <c r="J203" s="13">
        <f t="shared" si="76"/>
        <v>4.4999999999999998E-2</v>
      </c>
      <c r="K203" s="33">
        <f t="shared" si="77"/>
        <v>44462</v>
      </c>
      <c r="L203" s="2">
        <f t="shared" si="78"/>
        <v>189</v>
      </c>
      <c r="M203" s="17">
        <f t="shared" si="79"/>
        <v>189</v>
      </c>
      <c r="N203" s="12">
        <f t="shared" si="80"/>
        <v>1.033563628</v>
      </c>
      <c r="O203" s="12">
        <f t="shared" ca="1" si="81"/>
        <v>1.1092559470000001</v>
      </c>
      <c r="P203" s="17">
        <f t="shared" si="90"/>
        <v>0</v>
      </c>
      <c r="Q203" s="14">
        <f t="shared" ca="1" si="72"/>
        <v>546279.73499999999</v>
      </c>
      <c r="R203" s="21">
        <f t="shared" si="73"/>
        <v>0</v>
      </c>
      <c r="S203" s="14">
        <f t="shared" si="82"/>
        <v>0</v>
      </c>
      <c r="T203" s="4" t="str">
        <f t="shared" si="83"/>
        <v>J=</v>
      </c>
      <c r="U203" s="33">
        <f t="shared" si="84"/>
        <v>44824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1">
        <f t="shared" si="74"/>
        <v>44740</v>
      </c>
      <c r="B204" s="112">
        <f t="shared" ca="1" si="85"/>
        <v>5549968.7850000001</v>
      </c>
      <c r="C204" s="7">
        <f t="shared" si="75"/>
        <v>5000000</v>
      </c>
      <c r="D204" s="85">
        <f t="shared" si="89"/>
        <v>44739</v>
      </c>
      <c r="E204" s="83">
        <f ca="1">IF(D204&lt;$B$1,VLOOKUP(D204,[1]DI!$A$4:$B$15000,2,FALSE),0)</f>
        <v>0.13150000000000001</v>
      </c>
      <c r="F204" s="14">
        <f t="shared" ca="1" si="86"/>
        <v>1.0004903700000001</v>
      </c>
      <c r="G204" s="14">
        <f ca="1">(TRUNC(PRODUCT($F$12:$F203),16))</f>
        <v>1.0737605909411001</v>
      </c>
      <c r="H204" s="14">
        <f t="shared" si="87"/>
        <v>1</v>
      </c>
      <c r="I204" s="14">
        <f t="shared" ca="1" si="88"/>
        <v>1.07376059</v>
      </c>
      <c r="J204" s="13">
        <f t="shared" si="76"/>
        <v>4.4999999999999998E-2</v>
      </c>
      <c r="K204" s="33">
        <f t="shared" si="77"/>
        <v>44462</v>
      </c>
      <c r="L204" s="2">
        <f t="shared" si="78"/>
        <v>190</v>
      </c>
      <c r="M204" s="17">
        <f t="shared" si="79"/>
        <v>190</v>
      </c>
      <c r="N204" s="12">
        <f t="shared" si="80"/>
        <v>1.033744177</v>
      </c>
      <c r="O204" s="12">
        <f t="shared" ca="1" si="81"/>
        <v>1.109993757</v>
      </c>
      <c r="P204" s="17">
        <f t="shared" si="90"/>
        <v>0</v>
      </c>
      <c r="Q204" s="14">
        <f t="shared" ref="Q204:Q256" ca="1" si="91">TRUNC(((O204-1)*C204),8)</f>
        <v>549968.78500000003</v>
      </c>
      <c r="R204" s="21">
        <f t="shared" ref="R204:R267" si="92">IF($P204&gt;0,VLOOKUP($P204,$W$12:$AC$150,7),0)</f>
        <v>0</v>
      </c>
      <c r="S204" s="14">
        <f t="shared" si="82"/>
        <v>0</v>
      </c>
      <c r="T204" s="4" t="str">
        <f t="shared" si="83"/>
        <v>J=</v>
      </c>
      <c r="U204" s="33">
        <f t="shared" si="84"/>
        <v>44824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1">
        <f t="shared" ref="A205:A268" si="93">WORKDAY($A204,1,$W$166:$W$544)</f>
        <v>44741</v>
      </c>
      <c r="B205" s="112">
        <f t="shared" ca="1" si="85"/>
        <v>5553660.2999999998</v>
      </c>
      <c r="C205" s="7">
        <f t="shared" ref="C205:C256" si="94">(C204-S204)</f>
        <v>5000000</v>
      </c>
      <c r="D205" s="85">
        <f t="shared" si="89"/>
        <v>44740</v>
      </c>
      <c r="E205" s="83">
        <f ca="1">IF(D205&lt;$B$1,VLOOKUP(D205,[1]DI!$A$4:$B$15000,2,FALSE),0)</f>
        <v>0.13150000000000001</v>
      </c>
      <c r="F205" s="14">
        <f t="shared" ca="1" si="86"/>
        <v>1.0004903700000001</v>
      </c>
      <c r="G205" s="14">
        <f ca="1">(TRUNC(PRODUCT($F$12:$F204),16))</f>
        <v>1.0742871309220801</v>
      </c>
      <c r="H205" s="14">
        <f t="shared" si="87"/>
        <v>1</v>
      </c>
      <c r="I205" s="14">
        <f t="shared" ca="1" si="88"/>
        <v>1.0742871300000001</v>
      </c>
      <c r="J205" s="13">
        <f t="shared" ref="J205:J268" si="95">J204</f>
        <v>4.4999999999999998E-2</v>
      </c>
      <c r="K205" s="33">
        <f t="shared" ref="K205:K256" si="96">IF(P204&gt;0,VLOOKUP(P204,W$12:AG$150,2),K204)</f>
        <v>44462</v>
      </c>
      <c r="L205" s="2">
        <f t="shared" ref="L205:L256" si="97">IF(A205&gt;K205,IF(NETWORKDAYS(K205,A205,$W$160:$W$544)-1=0,1,NETWORKDAYS(K205,A205,$W$160:$W$544)-1),0)</f>
        <v>191</v>
      </c>
      <c r="M205" s="17">
        <f t="shared" ref="M205:M256" si="98">IF(AND(L205=1,L204=1),1,IF(L205&gt;0,IF(L205=L204,L205+1,L205),0))</f>
        <v>191</v>
      </c>
      <c r="N205" s="12">
        <f t="shared" ref="N205:N256" si="99">ROUND((J205+1)^(M205/252),9)</f>
        <v>1.0339247570000001</v>
      </c>
      <c r="O205" s="12">
        <f t="shared" ref="O205:O256" ca="1" si="100">ROUND(I205*N205,9)</f>
        <v>1.1107320599999999</v>
      </c>
      <c r="P205" s="17">
        <f t="shared" si="90"/>
        <v>0</v>
      </c>
      <c r="Q205" s="14">
        <f t="shared" ca="1" si="91"/>
        <v>553660.30000000005</v>
      </c>
      <c r="R205" s="21">
        <f t="shared" si="92"/>
        <v>0</v>
      </c>
      <c r="S205" s="14">
        <f t="shared" ref="S205:S256" si="101">IF(R205&gt;0,TRUNC(R205*C205,8),0)</f>
        <v>0</v>
      </c>
      <c r="T205" s="4" t="str">
        <f t="shared" ref="T205:T256" si="102">IF(P204&gt;0,VLOOKUP(P204,W$12:AG$150,10),T204)</f>
        <v>J=</v>
      </c>
      <c r="U205" s="33">
        <f t="shared" ref="U205:U256" si="103">IF(P204&gt;0,VLOOKUP(P204,W$12:AG$150,11),U204)</f>
        <v>44824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1">
        <f t="shared" si="93"/>
        <v>44742</v>
      </c>
      <c r="B206" s="112">
        <f t="shared" ref="B206:B256" ca="1" si="104">IF(A206&lt;=TODAY(),C206+Q206,IF(AND(A206&gt;TODAY(),A206&lt;=$B$1),IF(VLOOKUP(TODAY(),$A$10:$E$5000,4,FALSE)=0,"n.d",C206+Q206),"n.d"))</f>
        <v>5557354.2750000004</v>
      </c>
      <c r="C206" s="7">
        <f t="shared" si="94"/>
        <v>5000000</v>
      </c>
      <c r="D206" s="85">
        <f t="shared" si="89"/>
        <v>44741</v>
      </c>
      <c r="E206" s="83">
        <f ca="1">IF(D206&lt;$B$1,VLOOKUP(D206,[1]DI!$A$4:$B$15000,2,FALSE),0)</f>
        <v>0.13150000000000001</v>
      </c>
      <c r="F206" s="14">
        <f t="shared" ref="F206:F256" ca="1" si="105">ROUND(((1+E206)^(1/252)),8)</f>
        <v>1.0004903700000001</v>
      </c>
      <c r="G206" s="14">
        <f ca="1">(TRUNC(PRODUCT($F$12:$F205),16))</f>
        <v>1.0748139291024701</v>
      </c>
      <c r="H206" s="14">
        <f t="shared" ref="H206:H256" si="106">IF(P205&gt;0,G205,H205)</f>
        <v>1</v>
      </c>
      <c r="I206" s="14">
        <f t="shared" ref="I206:I256" ca="1" si="107">ROUND(G206/H206,8)</f>
        <v>1.0748139299999999</v>
      </c>
      <c r="J206" s="13">
        <f t="shared" si="95"/>
        <v>4.4999999999999998E-2</v>
      </c>
      <c r="K206" s="33">
        <f t="shared" si="96"/>
        <v>44462</v>
      </c>
      <c r="L206" s="2">
        <f t="shared" si="97"/>
        <v>192</v>
      </c>
      <c r="M206" s="17">
        <f t="shared" si="98"/>
        <v>192</v>
      </c>
      <c r="N206" s="12">
        <f t="shared" si="99"/>
        <v>1.0341053680000001</v>
      </c>
      <c r="O206" s="12">
        <f t="shared" ca="1" si="100"/>
        <v>1.1114708550000001</v>
      </c>
      <c r="P206" s="17">
        <f t="shared" si="90"/>
        <v>0</v>
      </c>
      <c r="Q206" s="14">
        <f t="shared" ca="1" si="91"/>
        <v>557354.27500000002</v>
      </c>
      <c r="R206" s="21">
        <f t="shared" si="92"/>
        <v>0</v>
      </c>
      <c r="S206" s="14">
        <f t="shared" si="101"/>
        <v>0</v>
      </c>
      <c r="T206" s="4" t="str">
        <f t="shared" si="102"/>
        <v>J=</v>
      </c>
      <c r="U206" s="33">
        <f t="shared" si="103"/>
        <v>44824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1">
        <f t="shared" si="93"/>
        <v>44743</v>
      </c>
      <c r="B207" s="112">
        <f t="shared" ca="1" si="104"/>
        <v>5561050.7199999997</v>
      </c>
      <c r="C207" s="7">
        <f t="shared" si="94"/>
        <v>5000000</v>
      </c>
      <c r="D207" s="85">
        <f t="shared" ref="D207:D270" si="108">WORKDAY($A207,-1,$W$160:$W$544)</f>
        <v>44742</v>
      </c>
      <c r="E207" s="83">
        <f ca="1">IF(D207&lt;$B$1,VLOOKUP(D207,[1]DI!$A$4:$B$15000,2,FALSE),0)</f>
        <v>0.13150000000000001</v>
      </c>
      <c r="F207" s="14">
        <f t="shared" ca="1" si="105"/>
        <v>1.0004903700000001</v>
      </c>
      <c r="G207" s="14">
        <f ca="1">(TRUNC(PRODUCT($F$12:$F206),16))</f>
        <v>1.07534098560888</v>
      </c>
      <c r="H207" s="14">
        <f t="shared" si="106"/>
        <v>1</v>
      </c>
      <c r="I207" s="14">
        <f t="shared" ca="1" si="107"/>
        <v>1.0753409899999999</v>
      </c>
      <c r="J207" s="13">
        <f t="shared" si="95"/>
        <v>4.4999999999999998E-2</v>
      </c>
      <c r="K207" s="33">
        <f t="shared" si="96"/>
        <v>44462</v>
      </c>
      <c r="L207" s="2">
        <f t="shared" si="97"/>
        <v>193</v>
      </c>
      <c r="M207" s="17">
        <f t="shared" si="98"/>
        <v>193</v>
      </c>
      <c r="N207" s="12">
        <f t="shared" si="99"/>
        <v>1.0342860119999999</v>
      </c>
      <c r="O207" s="12">
        <f t="shared" ca="1" si="100"/>
        <v>1.1122101440000001</v>
      </c>
      <c r="P207" s="17">
        <f t="shared" ref="P207:P256" si="109">IF(VLOOKUP(A207,X$12:AE$150,8)=VLOOKUP(A206,X$12:AE$150,8),0,VLOOKUP(A207,X$12:AE$150,8))</f>
        <v>0</v>
      </c>
      <c r="Q207" s="14">
        <f t="shared" ca="1" si="91"/>
        <v>561050.72</v>
      </c>
      <c r="R207" s="21">
        <f t="shared" si="92"/>
        <v>0</v>
      </c>
      <c r="S207" s="14">
        <f t="shared" si="101"/>
        <v>0</v>
      </c>
      <c r="T207" s="4" t="str">
        <f t="shared" si="102"/>
        <v>J=</v>
      </c>
      <c r="U207" s="33">
        <f t="shared" si="103"/>
        <v>44824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1">
        <f t="shared" si="93"/>
        <v>44746</v>
      </c>
      <c r="B208" s="112">
        <f t="shared" ca="1" si="104"/>
        <v>5564749.5750000002</v>
      </c>
      <c r="C208" s="7">
        <f t="shared" si="94"/>
        <v>5000000</v>
      </c>
      <c r="D208" s="85">
        <f t="shared" si="108"/>
        <v>44743</v>
      </c>
      <c r="E208" s="83">
        <f ca="1">IF(D208&lt;$B$1,VLOOKUP(D208,[1]DI!$A$4:$B$15000,2,FALSE),0)</f>
        <v>0.13150000000000001</v>
      </c>
      <c r="F208" s="14">
        <f t="shared" ca="1" si="105"/>
        <v>1.0004903700000001</v>
      </c>
      <c r="G208" s="14">
        <f ca="1">(TRUNC(PRODUCT($F$12:$F207),16))</f>
        <v>1.0758683005680001</v>
      </c>
      <c r="H208" s="14">
        <f t="shared" si="106"/>
        <v>1</v>
      </c>
      <c r="I208" s="14">
        <f t="shared" ca="1" si="107"/>
        <v>1.0758683</v>
      </c>
      <c r="J208" s="13">
        <f t="shared" si="95"/>
        <v>4.4999999999999998E-2</v>
      </c>
      <c r="K208" s="33">
        <f t="shared" si="96"/>
        <v>44462</v>
      </c>
      <c r="L208" s="2">
        <f t="shared" si="97"/>
        <v>194</v>
      </c>
      <c r="M208" s="17">
        <f t="shared" si="98"/>
        <v>194</v>
      </c>
      <c r="N208" s="12">
        <f t="shared" si="99"/>
        <v>1.034466686</v>
      </c>
      <c r="O208" s="12">
        <f t="shared" ca="1" si="100"/>
        <v>1.112949915</v>
      </c>
      <c r="P208" s="17">
        <f t="shared" si="109"/>
        <v>0</v>
      </c>
      <c r="Q208" s="14">
        <f t="shared" ca="1" si="91"/>
        <v>564749.57499999995</v>
      </c>
      <c r="R208" s="21">
        <f t="shared" si="92"/>
        <v>0</v>
      </c>
      <c r="S208" s="14">
        <f t="shared" si="101"/>
        <v>0</v>
      </c>
      <c r="T208" s="4" t="str">
        <f t="shared" si="102"/>
        <v>J=</v>
      </c>
      <c r="U208" s="33">
        <f t="shared" si="103"/>
        <v>44824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1">
        <f t="shared" si="93"/>
        <v>44747</v>
      </c>
      <c r="B209" s="112">
        <f t="shared" ca="1" si="104"/>
        <v>5568450.9050000003</v>
      </c>
      <c r="C209" s="7">
        <f t="shared" si="94"/>
        <v>5000000</v>
      </c>
      <c r="D209" s="85">
        <f t="shared" si="108"/>
        <v>44746</v>
      </c>
      <c r="E209" s="83">
        <f ca="1">IF(D209&lt;$B$1,VLOOKUP(D209,[1]DI!$A$4:$B$15000,2,FALSE),0)</f>
        <v>0.13150000000000001</v>
      </c>
      <c r="F209" s="14">
        <f t="shared" ca="1" si="105"/>
        <v>1.0004903700000001</v>
      </c>
      <c r="G209" s="14">
        <f ca="1">(TRUNC(PRODUCT($F$12:$F208),16))</f>
        <v>1.07639587410655</v>
      </c>
      <c r="H209" s="14">
        <f t="shared" si="106"/>
        <v>1</v>
      </c>
      <c r="I209" s="14">
        <f t="shared" ca="1" si="107"/>
        <v>1.07639587</v>
      </c>
      <c r="J209" s="13">
        <f t="shared" si="95"/>
        <v>4.4999999999999998E-2</v>
      </c>
      <c r="K209" s="33">
        <f t="shared" si="96"/>
        <v>44462</v>
      </c>
      <c r="L209" s="2">
        <f t="shared" si="97"/>
        <v>195</v>
      </c>
      <c r="M209" s="17">
        <f t="shared" si="98"/>
        <v>195</v>
      </c>
      <c r="N209" s="12">
        <f t="shared" si="99"/>
        <v>1.034647393</v>
      </c>
      <c r="O209" s="12">
        <f t="shared" ca="1" si="100"/>
        <v>1.1136901809999999</v>
      </c>
      <c r="P209" s="17">
        <f t="shared" si="109"/>
        <v>0</v>
      </c>
      <c r="Q209" s="14">
        <f t="shared" ca="1" si="91"/>
        <v>568450.90500000003</v>
      </c>
      <c r="R209" s="21">
        <f t="shared" si="92"/>
        <v>0</v>
      </c>
      <c r="S209" s="14">
        <f t="shared" si="101"/>
        <v>0</v>
      </c>
      <c r="T209" s="4" t="str">
        <f t="shared" si="102"/>
        <v>J=</v>
      </c>
      <c r="U209" s="33">
        <f t="shared" si="103"/>
        <v>44824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1">
        <f t="shared" si="93"/>
        <v>44748</v>
      </c>
      <c r="B210" s="112">
        <f t="shared" ca="1" si="104"/>
        <v>5572154.7450000001</v>
      </c>
      <c r="C210" s="7">
        <f t="shared" si="94"/>
        <v>5000000</v>
      </c>
      <c r="D210" s="85">
        <f t="shared" si="108"/>
        <v>44747</v>
      </c>
      <c r="E210" s="83">
        <f ca="1">IF(D210&lt;$B$1,VLOOKUP(D210,[1]DI!$A$4:$B$15000,2,FALSE),0)</f>
        <v>0.13150000000000001</v>
      </c>
      <c r="F210" s="14">
        <f t="shared" ca="1" si="105"/>
        <v>1.0004903700000001</v>
      </c>
      <c r="G210" s="14">
        <f ca="1">(TRUNC(PRODUCT($F$12:$F209),16))</f>
        <v>1.0769237063513299</v>
      </c>
      <c r="H210" s="14">
        <f t="shared" si="106"/>
        <v>1</v>
      </c>
      <c r="I210" s="14">
        <f t="shared" ca="1" si="107"/>
        <v>1.07692371</v>
      </c>
      <c r="J210" s="13">
        <f t="shared" si="95"/>
        <v>4.4999999999999998E-2</v>
      </c>
      <c r="K210" s="33">
        <f t="shared" si="96"/>
        <v>44462</v>
      </c>
      <c r="L210" s="2">
        <f t="shared" si="97"/>
        <v>196</v>
      </c>
      <c r="M210" s="17">
        <f t="shared" si="98"/>
        <v>196</v>
      </c>
      <c r="N210" s="12">
        <f t="shared" si="99"/>
        <v>1.03482813</v>
      </c>
      <c r="O210" s="12">
        <f t="shared" ca="1" si="100"/>
        <v>1.1144309489999999</v>
      </c>
      <c r="P210" s="17">
        <f t="shared" si="109"/>
        <v>0</v>
      </c>
      <c r="Q210" s="14">
        <f t="shared" ca="1" si="91"/>
        <v>572154.745</v>
      </c>
      <c r="R210" s="21">
        <f t="shared" si="92"/>
        <v>0</v>
      </c>
      <c r="S210" s="14">
        <f t="shared" si="101"/>
        <v>0</v>
      </c>
      <c r="T210" s="4" t="str">
        <f t="shared" si="102"/>
        <v>J=</v>
      </c>
      <c r="U210" s="33">
        <f t="shared" si="103"/>
        <v>44824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1">
        <f t="shared" si="93"/>
        <v>44749</v>
      </c>
      <c r="B211" s="112">
        <f t="shared" ca="1" si="104"/>
        <v>5575861.0099999905</v>
      </c>
      <c r="C211" s="7">
        <f t="shared" si="94"/>
        <v>5000000</v>
      </c>
      <c r="D211" s="85">
        <f t="shared" si="108"/>
        <v>44748</v>
      </c>
      <c r="E211" s="83">
        <f ca="1">IF(D211&lt;$B$1,VLOOKUP(D211,[1]DI!$A$4:$B$15000,2,FALSE),0)</f>
        <v>0.13150000000000001</v>
      </c>
      <c r="F211" s="14">
        <f t="shared" ca="1" si="105"/>
        <v>1.0004903700000001</v>
      </c>
      <c r="G211" s="14">
        <f ca="1">(TRUNC(PRODUCT($F$12:$F210),16))</f>
        <v>1.0774517974292099</v>
      </c>
      <c r="H211" s="14">
        <f t="shared" si="106"/>
        <v>1</v>
      </c>
      <c r="I211" s="14">
        <f t="shared" ca="1" si="107"/>
        <v>1.0774518</v>
      </c>
      <c r="J211" s="13">
        <f t="shared" si="95"/>
        <v>4.4999999999999998E-2</v>
      </c>
      <c r="K211" s="33">
        <f t="shared" si="96"/>
        <v>44462</v>
      </c>
      <c r="L211" s="2">
        <f t="shared" si="97"/>
        <v>197</v>
      </c>
      <c r="M211" s="17">
        <f t="shared" si="98"/>
        <v>197</v>
      </c>
      <c r="N211" s="12">
        <f t="shared" si="99"/>
        <v>1.0350089</v>
      </c>
      <c r="O211" s="12">
        <f t="shared" ca="1" si="100"/>
        <v>1.1151722019999999</v>
      </c>
      <c r="P211" s="17">
        <f t="shared" si="109"/>
        <v>0</v>
      </c>
      <c r="Q211" s="14">
        <f t="shared" ca="1" si="91"/>
        <v>575861.00999999</v>
      </c>
      <c r="R211" s="21">
        <f t="shared" si="92"/>
        <v>0</v>
      </c>
      <c r="S211" s="14">
        <f t="shared" si="101"/>
        <v>0</v>
      </c>
      <c r="T211" s="4" t="str">
        <f t="shared" si="102"/>
        <v>J=</v>
      </c>
      <c r="U211" s="33">
        <f t="shared" si="103"/>
        <v>44824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1">
        <f t="shared" si="93"/>
        <v>44750</v>
      </c>
      <c r="B212" s="112">
        <f t="shared" ca="1" si="104"/>
        <v>5579569.7450000001</v>
      </c>
      <c r="C212" s="7">
        <f t="shared" si="94"/>
        <v>5000000</v>
      </c>
      <c r="D212" s="85">
        <f t="shared" si="108"/>
        <v>44749</v>
      </c>
      <c r="E212" s="83">
        <f ca="1">IF(D212&lt;$B$1,VLOOKUP(D212,[1]DI!$A$4:$B$15000,2,FALSE),0)</f>
        <v>0.13150000000000001</v>
      </c>
      <c r="F212" s="14">
        <f t="shared" ca="1" si="105"/>
        <v>1.0004903700000001</v>
      </c>
      <c r="G212" s="14">
        <f ca="1">(TRUNC(PRODUCT($F$12:$F211),16))</f>
        <v>1.07798014746712</v>
      </c>
      <c r="H212" s="14">
        <f t="shared" si="106"/>
        <v>1</v>
      </c>
      <c r="I212" s="14">
        <f t="shared" ca="1" si="107"/>
        <v>1.0779801499999999</v>
      </c>
      <c r="J212" s="13">
        <f t="shared" si="95"/>
        <v>4.4999999999999998E-2</v>
      </c>
      <c r="K212" s="33">
        <f t="shared" si="96"/>
        <v>44462</v>
      </c>
      <c r="L212" s="2">
        <f t="shared" si="97"/>
        <v>198</v>
      </c>
      <c r="M212" s="17">
        <f t="shared" si="98"/>
        <v>198</v>
      </c>
      <c r="N212" s="12">
        <f t="shared" si="99"/>
        <v>1.035189701</v>
      </c>
      <c r="O212" s="12">
        <f t="shared" ca="1" si="100"/>
        <v>1.1159139490000001</v>
      </c>
      <c r="P212" s="17">
        <f t="shared" si="109"/>
        <v>0</v>
      </c>
      <c r="Q212" s="14">
        <f t="shared" ca="1" si="91"/>
        <v>579569.745</v>
      </c>
      <c r="R212" s="21">
        <f t="shared" si="92"/>
        <v>0</v>
      </c>
      <c r="S212" s="14">
        <f t="shared" si="101"/>
        <v>0</v>
      </c>
      <c r="T212" s="4" t="str">
        <f t="shared" si="102"/>
        <v>J=</v>
      </c>
      <c r="U212" s="33">
        <f t="shared" si="103"/>
        <v>44824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1">
        <f t="shared" si="93"/>
        <v>44753</v>
      </c>
      <c r="B213" s="112">
        <f t="shared" ca="1" si="104"/>
        <v>5583280.9500000002</v>
      </c>
      <c r="C213" s="7">
        <f t="shared" si="94"/>
        <v>5000000</v>
      </c>
      <c r="D213" s="85">
        <f t="shared" si="108"/>
        <v>44750</v>
      </c>
      <c r="E213" s="83">
        <f ca="1">IF(D213&lt;$B$1,VLOOKUP(D213,[1]DI!$A$4:$B$15000,2,FALSE),0)</f>
        <v>0.13150000000000001</v>
      </c>
      <c r="F213" s="14">
        <f t="shared" ca="1" si="105"/>
        <v>1.0004903700000001</v>
      </c>
      <c r="G213" s="14">
        <f ca="1">(TRUNC(PRODUCT($F$12:$F212),16))</f>
        <v>1.0785087565920299</v>
      </c>
      <c r="H213" s="14">
        <f t="shared" si="106"/>
        <v>1</v>
      </c>
      <c r="I213" s="14">
        <f t="shared" ca="1" si="107"/>
        <v>1.0785087600000001</v>
      </c>
      <c r="J213" s="13">
        <f t="shared" si="95"/>
        <v>4.4999999999999998E-2</v>
      </c>
      <c r="K213" s="33">
        <f t="shared" si="96"/>
        <v>44462</v>
      </c>
      <c r="L213" s="2">
        <f t="shared" si="97"/>
        <v>199</v>
      </c>
      <c r="M213" s="17">
        <f t="shared" si="98"/>
        <v>199</v>
      </c>
      <c r="N213" s="12">
        <f t="shared" si="99"/>
        <v>1.035370533</v>
      </c>
      <c r="O213" s="12">
        <f t="shared" ca="1" si="100"/>
        <v>1.11665619</v>
      </c>
      <c r="P213" s="17">
        <f t="shared" si="109"/>
        <v>0</v>
      </c>
      <c r="Q213" s="14">
        <f t="shared" ca="1" si="91"/>
        <v>583280.94999999995</v>
      </c>
      <c r="R213" s="21">
        <f t="shared" si="92"/>
        <v>0</v>
      </c>
      <c r="S213" s="14">
        <f t="shared" si="101"/>
        <v>0</v>
      </c>
      <c r="T213" s="4" t="str">
        <f t="shared" si="102"/>
        <v>J=</v>
      </c>
      <c r="U213" s="33">
        <f t="shared" si="103"/>
        <v>44824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1">
        <f t="shared" si="93"/>
        <v>44754</v>
      </c>
      <c r="B214" s="112">
        <f t="shared" ca="1" si="104"/>
        <v>5586994.5750000002</v>
      </c>
      <c r="C214" s="7">
        <f t="shared" si="94"/>
        <v>5000000</v>
      </c>
      <c r="D214" s="85">
        <f t="shared" si="108"/>
        <v>44753</v>
      </c>
      <c r="E214" s="83">
        <f ca="1">IF(D214&lt;$B$1,VLOOKUP(D214,[1]DI!$A$4:$B$15000,2,FALSE),0)</f>
        <v>0.13150000000000001</v>
      </c>
      <c r="F214" s="14">
        <f t="shared" ca="1" si="105"/>
        <v>1.0004903700000001</v>
      </c>
      <c r="G214" s="14">
        <f ca="1">(TRUNC(PRODUCT($F$12:$F213),16))</f>
        <v>1.0790376249310001</v>
      </c>
      <c r="H214" s="14">
        <f t="shared" si="106"/>
        <v>1</v>
      </c>
      <c r="I214" s="14">
        <f t="shared" ca="1" si="107"/>
        <v>1.07903762</v>
      </c>
      <c r="J214" s="13">
        <f t="shared" si="95"/>
        <v>4.4999999999999998E-2</v>
      </c>
      <c r="K214" s="33">
        <f t="shared" si="96"/>
        <v>44462</v>
      </c>
      <c r="L214" s="2">
        <f t="shared" si="97"/>
        <v>200</v>
      </c>
      <c r="M214" s="17">
        <f t="shared" si="98"/>
        <v>200</v>
      </c>
      <c r="N214" s="12">
        <f t="shared" si="99"/>
        <v>1.0355513970000001</v>
      </c>
      <c r="O214" s="12">
        <f t="shared" ca="1" si="100"/>
        <v>1.1173989150000001</v>
      </c>
      <c r="P214" s="17">
        <f t="shared" si="109"/>
        <v>0</v>
      </c>
      <c r="Q214" s="14">
        <f t="shared" ca="1" si="91"/>
        <v>586994.57499999995</v>
      </c>
      <c r="R214" s="21">
        <f t="shared" si="92"/>
        <v>0</v>
      </c>
      <c r="S214" s="14">
        <f t="shared" si="101"/>
        <v>0</v>
      </c>
      <c r="T214" s="4" t="str">
        <f t="shared" si="102"/>
        <v>J=</v>
      </c>
      <c r="U214" s="33">
        <f t="shared" si="103"/>
        <v>44824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1">
        <f t="shared" si="93"/>
        <v>44755</v>
      </c>
      <c r="B215" s="112">
        <f t="shared" ca="1" si="104"/>
        <v>5590710.7249999996</v>
      </c>
      <c r="C215" s="7">
        <f t="shared" si="94"/>
        <v>5000000</v>
      </c>
      <c r="D215" s="85">
        <f t="shared" si="108"/>
        <v>44754</v>
      </c>
      <c r="E215" s="83">
        <f ca="1">IF(D215&lt;$B$1,VLOOKUP(D215,[1]DI!$A$4:$B$15000,2,FALSE),0)</f>
        <v>0.13150000000000001</v>
      </c>
      <c r="F215" s="14">
        <f t="shared" ca="1" si="105"/>
        <v>1.0004903700000001</v>
      </c>
      <c r="G215" s="14">
        <f ca="1">(TRUNC(PRODUCT($F$12:$F214),16))</f>
        <v>1.0795667526111401</v>
      </c>
      <c r="H215" s="14">
        <f t="shared" si="106"/>
        <v>1</v>
      </c>
      <c r="I215" s="14">
        <f t="shared" ca="1" si="107"/>
        <v>1.0795667499999999</v>
      </c>
      <c r="J215" s="13">
        <f t="shared" si="95"/>
        <v>4.4999999999999998E-2</v>
      </c>
      <c r="K215" s="33">
        <f t="shared" si="96"/>
        <v>44462</v>
      </c>
      <c r="L215" s="2">
        <f t="shared" si="97"/>
        <v>201</v>
      </c>
      <c r="M215" s="17">
        <f t="shared" si="98"/>
        <v>201</v>
      </c>
      <c r="N215" s="12">
        <f t="shared" si="99"/>
        <v>1.0357322929999999</v>
      </c>
      <c r="O215" s="12">
        <f t="shared" ca="1" si="100"/>
        <v>1.118142145</v>
      </c>
      <c r="P215" s="17">
        <f t="shared" si="109"/>
        <v>0</v>
      </c>
      <c r="Q215" s="14">
        <f t="shared" ca="1" si="91"/>
        <v>590710.72499999998</v>
      </c>
      <c r="R215" s="21">
        <f t="shared" si="92"/>
        <v>0</v>
      </c>
      <c r="S215" s="14">
        <f t="shared" si="101"/>
        <v>0</v>
      </c>
      <c r="T215" s="4" t="str">
        <f t="shared" si="102"/>
        <v>J=</v>
      </c>
      <c r="U215" s="33">
        <f t="shared" si="103"/>
        <v>44824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1">
        <f t="shared" si="93"/>
        <v>44756</v>
      </c>
      <c r="B216" s="112">
        <f t="shared" ca="1" si="104"/>
        <v>5594429.3550000004</v>
      </c>
      <c r="C216" s="7">
        <f t="shared" si="94"/>
        <v>5000000</v>
      </c>
      <c r="D216" s="85">
        <f t="shared" si="108"/>
        <v>44755</v>
      </c>
      <c r="E216" s="83">
        <f ca="1">IF(D216&lt;$B$1,VLOOKUP(D216,[1]DI!$A$4:$B$15000,2,FALSE),0)</f>
        <v>0.13150000000000001</v>
      </c>
      <c r="F216" s="14">
        <f t="shared" ca="1" si="105"/>
        <v>1.0004903700000001</v>
      </c>
      <c r="G216" s="14">
        <f ca="1">(TRUNC(PRODUCT($F$12:$F215),16))</f>
        <v>1.08009613975962</v>
      </c>
      <c r="H216" s="14">
        <f t="shared" si="106"/>
        <v>1</v>
      </c>
      <c r="I216" s="14">
        <f t="shared" ca="1" si="107"/>
        <v>1.08009614</v>
      </c>
      <c r="J216" s="13">
        <f t="shared" si="95"/>
        <v>4.4999999999999998E-2</v>
      </c>
      <c r="K216" s="33">
        <f t="shared" si="96"/>
        <v>44462</v>
      </c>
      <c r="L216" s="2">
        <f t="shared" si="97"/>
        <v>202</v>
      </c>
      <c r="M216" s="17">
        <f t="shared" si="98"/>
        <v>202</v>
      </c>
      <c r="N216" s="12">
        <f t="shared" si="99"/>
        <v>1.0359132209999999</v>
      </c>
      <c r="O216" s="12">
        <f t="shared" ca="1" si="100"/>
        <v>1.118885871</v>
      </c>
      <c r="P216" s="17">
        <f t="shared" si="109"/>
        <v>0</v>
      </c>
      <c r="Q216" s="14">
        <f t="shared" ca="1" si="91"/>
        <v>594429.35499999998</v>
      </c>
      <c r="R216" s="21">
        <f t="shared" si="92"/>
        <v>0</v>
      </c>
      <c r="S216" s="14">
        <f t="shared" si="101"/>
        <v>0</v>
      </c>
      <c r="T216" s="4" t="str">
        <f t="shared" si="102"/>
        <v>J=</v>
      </c>
      <c r="U216" s="33">
        <f t="shared" si="103"/>
        <v>44824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1">
        <f t="shared" si="93"/>
        <v>44757</v>
      </c>
      <c r="B217" s="112">
        <f t="shared" ca="1" si="104"/>
        <v>5598150.46</v>
      </c>
      <c r="C217" s="7">
        <f t="shared" si="94"/>
        <v>5000000</v>
      </c>
      <c r="D217" s="85">
        <f t="shared" si="108"/>
        <v>44756</v>
      </c>
      <c r="E217" s="83">
        <f ca="1">IF(D217&lt;$B$1,VLOOKUP(D217,[1]DI!$A$4:$B$15000,2,FALSE),0)</f>
        <v>0.13150000000000001</v>
      </c>
      <c r="F217" s="14">
        <f t="shared" ca="1" si="105"/>
        <v>1.0004903700000001</v>
      </c>
      <c r="G217" s="14">
        <f ca="1">(TRUNC(PRODUCT($F$12:$F216),16))</f>
        <v>1.0806257865036699</v>
      </c>
      <c r="H217" s="14">
        <f t="shared" si="106"/>
        <v>1</v>
      </c>
      <c r="I217" s="14">
        <f t="shared" ca="1" si="107"/>
        <v>1.08062579</v>
      </c>
      <c r="J217" s="13">
        <f t="shared" si="95"/>
        <v>4.4999999999999998E-2</v>
      </c>
      <c r="K217" s="33">
        <f t="shared" si="96"/>
        <v>44462</v>
      </c>
      <c r="L217" s="2">
        <f t="shared" si="97"/>
        <v>203</v>
      </c>
      <c r="M217" s="17">
        <f t="shared" si="98"/>
        <v>203</v>
      </c>
      <c r="N217" s="12">
        <f t="shared" si="99"/>
        <v>1.0360941800000001</v>
      </c>
      <c r="O217" s="12">
        <f t="shared" ca="1" si="100"/>
        <v>1.119630092</v>
      </c>
      <c r="P217" s="17">
        <f t="shared" si="109"/>
        <v>0</v>
      </c>
      <c r="Q217" s="14">
        <f t="shared" ca="1" si="91"/>
        <v>598150.46</v>
      </c>
      <c r="R217" s="21">
        <f t="shared" si="92"/>
        <v>0</v>
      </c>
      <c r="S217" s="14">
        <f t="shared" si="101"/>
        <v>0</v>
      </c>
      <c r="T217" s="4" t="str">
        <f t="shared" si="102"/>
        <v>J=</v>
      </c>
      <c r="U217" s="33">
        <f t="shared" si="103"/>
        <v>44824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1">
        <f t="shared" si="93"/>
        <v>44760</v>
      </c>
      <c r="B218" s="112">
        <f t="shared" ca="1" si="104"/>
        <v>5601873.9800000004</v>
      </c>
      <c r="C218" s="7">
        <f t="shared" si="94"/>
        <v>5000000</v>
      </c>
      <c r="D218" s="85">
        <f t="shared" si="108"/>
        <v>44757</v>
      </c>
      <c r="E218" s="83">
        <f ca="1">IF(D218&lt;$B$1,VLOOKUP(D218,[1]DI!$A$4:$B$15000,2,FALSE),0)</f>
        <v>0.13150000000000001</v>
      </c>
      <c r="F218" s="14">
        <f t="shared" ca="1" si="105"/>
        <v>1.0004903700000001</v>
      </c>
      <c r="G218" s="14">
        <f ca="1">(TRUNC(PRODUCT($F$12:$F217),16))</f>
        <v>1.0811556929706001</v>
      </c>
      <c r="H218" s="14">
        <f t="shared" si="106"/>
        <v>1</v>
      </c>
      <c r="I218" s="14">
        <f t="shared" ca="1" si="107"/>
        <v>1.0811556899999999</v>
      </c>
      <c r="J218" s="13">
        <f t="shared" si="95"/>
        <v>4.4999999999999998E-2</v>
      </c>
      <c r="K218" s="33">
        <f t="shared" si="96"/>
        <v>44462</v>
      </c>
      <c r="L218" s="2">
        <f t="shared" si="97"/>
        <v>204</v>
      </c>
      <c r="M218" s="17">
        <f t="shared" si="98"/>
        <v>204</v>
      </c>
      <c r="N218" s="12">
        <f t="shared" si="99"/>
        <v>1.0362751699999999</v>
      </c>
      <c r="O218" s="12">
        <f t="shared" ca="1" si="100"/>
        <v>1.1203747959999999</v>
      </c>
      <c r="P218" s="17">
        <f t="shared" si="109"/>
        <v>0</v>
      </c>
      <c r="Q218" s="14">
        <f t="shared" ca="1" si="91"/>
        <v>601873.98</v>
      </c>
      <c r="R218" s="21">
        <f t="shared" si="92"/>
        <v>0</v>
      </c>
      <c r="S218" s="14">
        <f t="shared" si="101"/>
        <v>0</v>
      </c>
      <c r="T218" s="4" t="str">
        <f t="shared" si="102"/>
        <v>J=</v>
      </c>
      <c r="U218" s="33">
        <f t="shared" si="103"/>
        <v>44824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1">
        <f t="shared" si="93"/>
        <v>44761</v>
      </c>
      <c r="B219" s="112">
        <f t="shared" ca="1" si="104"/>
        <v>5605600.0350000001</v>
      </c>
      <c r="C219" s="7">
        <f t="shared" si="94"/>
        <v>5000000</v>
      </c>
      <c r="D219" s="85">
        <f t="shared" si="108"/>
        <v>44760</v>
      </c>
      <c r="E219" s="83">
        <f ca="1">IF(D219&lt;$B$1,VLOOKUP(D219,[1]DI!$A$4:$B$15000,2,FALSE),0)</f>
        <v>0.13150000000000001</v>
      </c>
      <c r="F219" s="14">
        <f t="shared" ca="1" si="105"/>
        <v>1.0004903700000001</v>
      </c>
      <c r="G219" s="14">
        <f ca="1">(TRUNC(PRODUCT($F$12:$F218),16))</f>
        <v>1.0816858592877601</v>
      </c>
      <c r="H219" s="14">
        <f t="shared" si="106"/>
        <v>1</v>
      </c>
      <c r="I219" s="14">
        <f t="shared" ca="1" si="107"/>
        <v>1.0816858600000001</v>
      </c>
      <c r="J219" s="13">
        <f t="shared" si="95"/>
        <v>4.4999999999999998E-2</v>
      </c>
      <c r="K219" s="33">
        <f t="shared" si="96"/>
        <v>44462</v>
      </c>
      <c r="L219" s="2">
        <f t="shared" si="97"/>
        <v>205</v>
      </c>
      <c r="M219" s="17">
        <f t="shared" si="98"/>
        <v>205</v>
      </c>
      <c r="N219" s="12">
        <f t="shared" si="99"/>
        <v>1.0364561919999999</v>
      </c>
      <c r="O219" s="12">
        <f t="shared" ca="1" si="100"/>
        <v>1.121120007</v>
      </c>
      <c r="P219" s="17">
        <f t="shared" si="109"/>
        <v>0</v>
      </c>
      <c r="Q219" s="14">
        <f t="shared" ca="1" si="91"/>
        <v>605600.03500000003</v>
      </c>
      <c r="R219" s="21">
        <f t="shared" si="92"/>
        <v>0</v>
      </c>
      <c r="S219" s="14">
        <f t="shared" si="101"/>
        <v>0</v>
      </c>
      <c r="T219" s="4" t="str">
        <f t="shared" si="102"/>
        <v>J=</v>
      </c>
      <c r="U219" s="33">
        <f t="shared" si="103"/>
        <v>44824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1">
        <f t="shared" si="93"/>
        <v>44762</v>
      </c>
      <c r="B220" s="112">
        <f t="shared" ca="1" si="104"/>
        <v>5609328.5699999901</v>
      </c>
      <c r="C220" s="7">
        <f t="shared" si="94"/>
        <v>5000000</v>
      </c>
      <c r="D220" s="85">
        <f t="shared" si="108"/>
        <v>44761</v>
      </c>
      <c r="E220" s="83">
        <f ca="1">IF(D220&lt;$B$1,VLOOKUP(D220,[1]DI!$A$4:$B$15000,2,FALSE),0)</f>
        <v>0.13150000000000001</v>
      </c>
      <c r="F220" s="14">
        <f t="shared" ca="1" si="105"/>
        <v>1.0004903700000001</v>
      </c>
      <c r="G220" s="14">
        <f ca="1">(TRUNC(PRODUCT($F$12:$F219),16))</f>
        <v>1.0822162855825801</v>
      </c>
      <c r="H220" s="14">
        <f t="shared" si="106"/>
        <v>1</v>
      </c>
      <c r="I220" s="14">
        <f t="shared" ca="1" si="107"/>
        <v>1.0822162900000001</v>
      </c>
      <c r="J220" s="13">
        <f t="shared" si="95"/>
        <v>4.4999999999999998E-2</v>
      </c>
      <c r="K220" s="33">
        <f t="shared" si="96"/>
        <v>44462</v>
      </c>
      <c r="L220" s="2">
        <f t="shared" si="97"/>
        <v>206</v>
      </c>
      <c r="M220" s="17">
        <f t="shared" si="98"/>
        <v>206</v>
      </c>
      <c r="N220" s="12">
        <f t="shared" si="99"/>
        <v>1.036637246</v>
      </c>
      <c r="O220" s="12">
        <f t="shared" ca="1" si="100"/>
        <v>1.1218657139999999</v>
      </c>
      <c r="P220" s="17">
        <f t="shared" si="109"/>
        <v>0</v>
      </c>
      <c r="Q220" s="14">
        <f t="shared" ca="1" si="91"/>
        <v>609328.56999999005</v>
      </c>
      <c r="R220" s="21">
        <f t="shared" si="92"/>
        <v>0</v>
      </c>
      <c r="S220" s="14">
        <f t="shared" si="101"/>
        <v>0</v>
      </c>
      <c r="T220" s="4" t="str">
        <f t="shared" si="102"/>
        <v>J=</v>
      </c>
      <c r="U220" s="33">
        <f t="shared" si="103"/>
        <v>44824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1">
        <f t="shared" si="93"/>
        <v>44763</v>
      </c>
      <c r="B221" s="112">
        <f t="shared" ca="1" si="104"/>
        <v>5613059.5350000001</v>
      </c>
      <c r="C221" s="7">
        <f t="shared" si="94"/>
        <v>5000000</v>
      </c>
      <c r="D221" s="85">
        <f t="shared" si="108"/>
        <v>44762</v>
      </c>
      <c r="E221" s="83">
        <f ca="1">IF(D221&lt;$B$1,VLOOKUP(D221,[1]DI!$A$4:$B$15000,2,FALSE),0)</f>
        <v>0.13150000000000001</v>
      </c>
      <c r="F221" s="14">
        <f t="shared" ca="1" si="105"/>
        <v>1.0004903700000001</v>
      </c>
      <c r="G221" s="14">
        <f ca="1">(TRUNC(PRODUCT($F$12:$F220),16))</f>
        <v>1.08274697198254</v>
      </c>
      <c r="H221" s="14">
        <f t="shared" si="106"/>
        <v>1</v>
      </c>
      <c r="I221" s="14">
        <f t="shared" ca="1" si="107"/>
        <v>1.0827469700000001</v>
      </c>
      <c r="J221" s="13">
        <f t="shared" si="95"/>
        <v>4.4999999999999998E-2</v>
      </c>
      <c r="K221" s="33">
        <f t="shared" si="96"/>
        <v>44462</v>
      </c>
      <c r="L221" s="2">
        <f t="shared" si="97"/>
        <v>207</v>
      </c>
      <c r="M221" s="17">
        <f t="shared" si="98"/>
        <v>207</v>
      </c>
      <c r="N221" s="12">
        <f t="shared" si="99"/>
        <v>1.036818332</v>
      </c>
      <c r="O221" s="12">
        <f t="shared" ca="1" si="100"/>
        <v>1.122611907</v>
      </c>
      <c r="P221" s="17">
        <f t="shared" si="109"/>
        <v>0</v>
      </c>
      <c r="Q221" s="14">
        <f t="shared" ca="1" si="91"/>
        <v>613059.53500000003</v>
      </c>
      <c r="R221" s="21">
        <f t="shared" si="92"/>
        <v>0</v>
      </c>
      <c r="S221" s="14">
        <f t="shared" si="101"/>
        <v>0</v>
      </c>
      <c r="T221" s="4" t="str">
        <f t="shared" si="102"/>
        <v>J=</v>
      </c>
      <c r="U221" s="33">
        <f t="shared" si="103"/>
        <v>44824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1">
        <f t="shared" si="93"/>
        <v>44764</v>
      </c>
      <c r="B222" s="112">
        <f t="shared" ca="1" si="104"/>
        <v>5616793.0300000003</v>
      </c>
      <c r="C222" s="7">
        <f t="shared" si="94"/>
        <v>5000000</v>
      </c>
      <c r="D222" s="85">
        <f t="shared" si="108"/>
        <v>44763</v>
      </c>
      <c r="E222" s="83">
        <f ca="1">IF(D222&lt;$B$1,VLOOKUP(D222,[1]DI!$A$4:$B$15000,2,FALSE),0)</f>
        <v>0.13150000000000001</v>
      </c>
      <c r="F222" s="14">
        <f t="shared" ca="1" si="105"/>
        <v>1.0004903700000001</v>
      </c>
      <c r="G222" s="14">
        <f ca="1">(TRUNC(PRODUCT($F$12:$F221),16))</f>
        <v>1.08327791861519</v>
      </c>
      <c r="H222" s="14">
        <f t="shared" si="106"/>
        <v>1</v>
      </c>
      <c r="I222" s="14">
        <f t="shared" ca="1" si="107"/>
        <v>1.08327792</v>
      </c>
      <c r="J222" s="13">
        <f t="shared" si="95"/>
        <v>4.4999999999999998E-2</v>
      </c>
      <c r="K222" s="33">
        <f t="shared" si="96"/>
        <v>44462</v>
      </c>
      <c r="L222" s="2">
        <f t="shared" si="97"/>
        <v>208</v>
      </c>
      <c r="M222" s="17">
        <f t="shared" si="98"/>
        <v>208</v>
      </c>
      <c r="N222" s="12">
        <f t="shared" si="99"/>
        <v>1.0369994490000001</v>
      </c>
      <c r="O222" s="12">
        <f t="shared" ca="1" si="100"/>
        <v>1.123358606</v>
      </c>
      <c r="P222" s="17">
        <f t="shared" si="109"/>
        <v>0</v>
      </c>
      <c r="Q222" s="14">
        <f t="shared" ca="1" si="91"/>
        <v>616793.03</v>
      </c>
      <c r="R222" s="21">
        <f t="shared" si="92"/>
        <v>0</v>
      </c>
      <c r="S222" s="14">
        <f t="shared" si="101"/>
        <v>0</v>
      </c>
      <c r="T222" s="4" t="str">
        <f t="shared" si="102"/>
        <v>J=</v>
      </c>
      <c r="U222" s="33">
        <f t="shared" si="103"/>
        <v>44824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1">
        <f t="shared" si="93"/>
        <v>44767</v>
      </c>
      <c r="B223" s="112">
        <f t="shared" ca="1" si="104"/>
        <v>5620529</v>
      </c>
      <c r="C223" s="7">
        <f t="shared" si="94"/>
        <v>5000000</v>
      </c>
      <c r="D223" s="85">
        <f t="shared" si="108"/>
        <v>44764</v>
      </c>
      <c r="E223" s="83">
        <f ca="1">IF(D223&lt;$B$1,VLOOKUP(D223,[1]DI!$A$4:$B$15000,2,FALSE),0)</f>
        <v>0.13150000000000001</v>
      </c>
      <c r="F223" s="14">
        <f t="shared" ca="1" si="105"/>
        <v>1.0004903700000001</v>
      </c>
      <c r="G223" s="14">
        <f ca="1">(TRUNC(PRODUCT($F$12:$F222),16))</f>
        <v>1.0838091256081499</v>
      </c>
      <c r="H223" s="14">
        <f t="shared" si="106"/>
        <v>1</v>
      </c>
      <c r="I223" s="14">
        <f t="shared" ca="1" si="107"/>
        <v>1.0838091299999999</v>
      </c>
      <c r="J223" s="13">
        <f t="shared" si="95"/>
        <v>4.4999999999999998E-2</v>
      </c>
      <c r="K223" s="33">
        <f t="shared" si="96"/>
        <v>44462</v>
      </c>
      <c r="L223" s="2">
        <f t="shared" si="97"/>
        <v>209</v>
      </c>
      <c r="M223" s="17">
        <f t="shared" si="98"/>
        <v>209</v>
      </c>
      <c r="N223" s="12">
        <f t="shared" si="99"/>
        <v>1.0371805970000001</v>
      </c>
      <c r="O223" s="12">
        <f t="shared" ca="1" si="100"/>
        <v>1.1241057999999999</v>
      </c>
      <c r="P223" s="17">
        <f t="shared" si="109"/>
        <v>0</v>
      </c>
      <c r="Q223" s="14">
        <f t="shared" ca="1" si="91"/>
        <v>620529</v>
      </c>
      <c r="R223" s="21">
        <f t="shared" si="92"/>
        <v>0</v>
      </c>
      <c r="S223" s="14">
        <f t="shared" si="101"/>
        <v>0</v>
      </c>
      <c r="T223" s="4" t="str">
        <f t="shared" si="102"/>
        <v>J=</v>
      </c>
      <c r="U223" s="33">
        <f t="shared" si="103"/>
        <v>44824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1">
        <f t="shared" si="93"/>
        <v>44768</v>
      </c>
      <c r="B224" s="112">
        <f t="shared" ca="1" si="104"/>
        <v>5624267.4100000001</v>
      </c>
      <c r="C224" s="7">
        <f t="shared" si="94"/>
        <v>5000000</v>
      </c>
      <c r="D224" s="85">
        <f t="shared" si="108"/>
        <v>44767</v>
      </c>
      <c r="E224" s="83">
        <f ca="1">IF(D224&lt;$B$1,VLOOKUP(D224,[1]DI!$A$4:$B$15000,2,FALSE),0)</f>
        <v>0.13150000000000001</v>
      </c>
      <c r="F224" s="14">
        <f t="shared" ca="1" si="105"/>
        <v>1.0004903700000001</v>
      </c>
      <c r="G224" s="14">
        <f ca="1">(TRUNC(PRODUCT($F$12:$F223),16))</f>
        <v>1.0843405930890699</v>
      </c>
      <c r="H224" s="14">
        <f t="shared" si="106"/>
        <v>1</v>
      </c>
      <c r="I224" s="14">
        <f t="shared" ca="1" si="107"/>
        <v>1.08434059</v>
      </c>
      <c r="J224" s="13">
        <f t="shared" si="95"/>
        <v>4.4999999999999998E-2</v>
      </c>
      <c r="K224" s="33">
        <f t="shared" si="96"/>
        <v>44462</v>
      </c>
      <c r="L224" s="2">
        <f t="shared" si="97"/>
        <v>210</v>
      </c>
      <c r="M224" s="17">
        <f t="shared" si="98"/>
        <v>210</v>
      </c>
      <c r="N224" s="12">
        <f t="shared" si="99"/>
        <v>1.037361778</v>
      </c>
      <c r="O224" s="12">
        <f t="shared" ca="1" si="100"/>
        <v>1.124853482</v>
      </c>
      <c r="P224" s="17">
        <f t="shared" si="109"/>
        <v>0</v>
      </c>
      <c r="Q224" s="14">
        <f t="shared" ca="1" si="91"/>
        <v>624267.41</v>
      </c>
      <c r="R224" s="21">
        <f t="shared" si="92"/>
        <v>0</v>
      </c>
      <c r="S224" s="14">
        <f t="shared" si="101"/>
        <v>0</v>
      </c>
      <c r="T224" s="4" t="str">
        <f t="shared" si="102"/>
        <v>J=</v>
      </c>
      <c r="U224" s="33">
        <f t="shared" si="103"/>
        <v>44824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1">
        <f t="shared" si="93"/>
        <v>44769</v>
      </c>
      <c r="B225" s="112">
        <f t="shared" ca="1" si="104"/>
        <v>5628008.3550000004</v>
      </c>
      <c r="C225" s="7">
        <f t="shared" si="94"/>
        <v>5000000</v>
      </c>
      <c r="D225" s="85">
        <f t="shared" si="108"/>
        <v>44768</v>
      </c>
      <c r="E225" s="83">
        <f ca="1">IF(D225&lt;$B$1,VLOOKUP(D225,[1]DI!$A$4:$B$15000,2,FALSE),0)</f>
        <v>0.13150000000000001</v>
      </c>
      <c r="F225" s="14">
        <f t="shared" ca="1" si="105"/>
        <v>1.0004903700000001</v>
      </c>
      <c r="G225" s="14">
        <f ca="1">(TRUNC(PRODUCT($F$12:$F224),16))</f>
        <v>1.0848723211857001</v>
      </c>
      <c r="H225" s="14">
        <f t="shared" si="106"/>
        <v>1</v>
      </c>
      <c r="I225" s="14">
        <f t="shared" ca="1" si="107"/>
        <v>1.0848723199999999</v>
      </c>
      <c r="J225" s="13">
        <f t="shared" si="95"/>
        <v>4.4999999999999998E-2</v>
      </c>
      <c r="K225" s="33">
        <f t="shared" si="96"/>
        <v>44462</v>
      </c>
      <c r="L225" s="2">
        <f t="shared" si="97"/>
        <v>211</v>
      </c>
      <c r="M225" s="17">
        <f t="shared" si="98"/>
        <v>211</v>
      </c>
      <c r="N225" s="12">
        <f t="shared" si="99"/>
        <v>1.0375429899999999</v>
      </c>
      <c r="O225" s="12">
        <f t="shared" ca="1" si="100"/>
        <v>1.1256016710000001</v>
      </c>
      <c r="P225" s="17">
        <f t="shared" si="109"/>
        <v>0</v>
      </c>
      <c r="Q225" s="14">
        <f t="shared" ca="1" si="91"/>
        <v>628008.35499999998</v>
      </c>
      <c r="R225" s="21">
        <f t="shared" si="92"/>
        <v>0</v>
      </c>
      <c r="S225" s="14">
        <f t="shared" si="101"/>
        <v>0</v>
      </c>
      <c r="T225" s="4" t="str">
        <f t="shared" si="102"/>
        <v>J=</v>
      </c>
      <c r="U225" s="33">
        <f t="shared" si="103"/>
        <v>44824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1">
        <f t="shared" si="93"/>
        <v>44770</v>
      </c>
      <c r="B226" s="112">
        <f t="shared" ca="1" si="104"/>
        <v>5631751.7750000004</v>
      </c>
      <c r="C226" s="7">
        <f t="shared" si="94"/>
        <v>5000000</v>
      </c>
      <c r="D226" s="85">
        <f t="shared" si="108"/>
        <v>44769</v>
      </c>
      <c r="E226" s="83">
        <f ca="1">IF(D226&lt;$B$1,VLOOKUP(D226,[1]DI!$A$4:$B$15000,2,FALSE),0)</f>
        <v>0.13150000000000001</v>
      </c>
      <c r="F226" s="14">
        <f t="shared" ca="1" si="105"/>
        <v>1.0004903700000001</v>
      </c>
      <c r="G226" s="14">
        <f ca="1">(TRUNC(PRODUCT($F$12:$F225),16))</f>
        <v>1.0854043100258399</v>
      </c>
      <c r="H226" s="14">
        <f t="shared" si="106"/>
        <v>1</v>
      </c>
      <c r="I226" s="14">
        <f t="shared" ca="1" si="107"/>
        <v>1.0854043099999999</v>
      </c>
      <c r="J226" s="13">
        <f t="shared" si="95"/>
        <v>4.4999999999999998E-2</v>
      </c>
      <c r="K226" s="33">
        <f t="shared" si="96"/>
        <v>44462</v>
      </c>
      <c r="L226" s="2">
        <f t="shared" si="97"/>
        <v>212</v>
      </c>
      <c r="M226" s="17">
        <f t="shared" si="98"/>
        <v>212</v>
      </c>
      <c r="N226" s="12">
        <f t="shared" si="99"/>
        <v>1.0377242330000001</v>
      </c>
      <c r="O226" s="12">
        <f t="shared" ca="1" si="100"/>
        <v>1.126350355</v>
      </c>
      <c r="P226" s="17">
        <f t="shared" si="109"/>
        <v>0</v>
      </c>
      <c r="Q226" s="14">
        <f t="shared" ca="1" si="91"/>
        <v>631751.77500000002</v>
      </c>
      <c r="R226" s="21">
        <f t="shared" si="92"/>
        <v>0</v>
      </c>
      <c r="S226" s="14">
        <f t="shared" si="101"/>
        <v>0</v>
      </c>
      <c r="T226" s="4" t="str">
        <f t="shared" si="102"/>
        <v>J=</v>
      </c>
      <c r="U226" s="33">
        <f t="shared" si="103"/>
        <v>44824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1">
        <f t="shared" si="93"/>
        <v>44771</v>
      </c>
      <c r="B227" s="112">
        <f t="shared" ca="1" si="104"/>
        <v>5635497.6899999995</v>
      </c>
      <c r="C227" s="7">
        <f t="shared" si="94"/>
        <v>5000000</v>
      </c>
      <c r="D227" s="85">
        <f t="shared" si="108"/>
        <v>44770</v>
      </c>
      <c r="E227" s="83">
        <f ca="1">IF(D227&lt;$B$1,VLOOKUP(D227,[1]DI!$A$4:$B$15000,2,FALSE),0)</f>
        <v>0.13150000000000001</v>
      </c>
      <c r="F227" s="14">
        <f t="shared" ca="1" si="105"/>
        <v>1.0004903700000001</v>
      </c>
      <c r="G227" s="14">
        <f ca="1">(TRUNC(PRODUCT($F$12:$F226),16))</f>
        <v>1.08593655973735</v>
      </c>
      <c r="H227" s="14">
        <f t="shared" si="106"/>
        <v>1</v>
      </c>
      <c r="I227" s="14">
        <f t="shared" ca="1" si="107"/>
        <v>1.0859365599999999</v>
      </c>
      <c r="J227" s="13">
        <f t="shared" si="95"/>
        <v>4.4999999999999998E-2</v>
      </c>
      <c r="K227" s="33">
        <f t="shared" si="96"/>
        <v>44462</v>
      </c>
      <c r="L227" s="2">
        <f t="shared" si="97"/>
        <v>213</v>
      </c>
      <c r="M227" s="17">
        <f t="shared" si="98"/>
        <v>213</v>
      </c>
      <c r="N227" s="12">
        <f t="shared" si="99"/>
        <v>1.037905509</v>
      </c>
      <c r="O227" s="12">
        <f t="shared" ca="1" si="100"/>
        <v>1.127099538</v>
      </c>
      <c r="P227" s="17">
        <f t="shared" si="109"/>
        <v>0</v>
      </c>
      <c r="Q227" s="14">
        <f t="shared" ca="1" si="91"/>
        <v>635497.68999999994</v>
      </c>
      <c r="R227" s="21">
        <f t="shared" si="92"/>
        <v>0</v>
      </c>
      <c r="S227" s="14">
        <f t="shared" si="101"/>
        <v>0</v>
      </c>
      <c r="T227" s="4" t="str">
        <f t="shared" si="102"/>
        <v>J=</v>
      </c>
      <c r="U227" s="33">
        <f t="shared" si="103"/>
        <v>44824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1">
        <f t="shared" si="93"/>
        <v>44774</v>
      </c>
      <c r="B228" s="112">
        <f t="shared" ca="1" si="104"/>
        <v>5639246.0899999999</v>
      </c>
      <c r="C228" s="7">
        <f t="shared" si="94"/>
        <v>5000000</v>
      </c>
      <c r="D228" s="85">
        <f t="shared" si="108"/>
        <v>44771</v>
      </c>
      <c r="E228" s="83">
        <f ca="1">IF(D228&lt;$B$1,VLOOKUP(D228,[1]DI!$A$4:$B$15000,2,FALSE),0)</f>
        <v>0.13150000000000001</v>
      </c>
      <c r="F228" s="14">
        <f t="shared" ca="1" si="105"/>
        <v>1.0004903700000001</v>
      </c>
      <c r="G228" s="14">
        <f ca="1">(TRUNC(PRODUCT($F$12:$F227),16))</f>
        <v>1.0864690704481501</v>
      </c>
      <c r="H228" s="14">
        <f t="shared" si="106"/>
        <v>1</v>
      </c>
      <c r="I228" s="14">
        <f t="shared" ca="1" si="107"/>
        <v>1.0864690699999999</v>
      </c>
      <c r="J228" s="13">
        <f t="shared" si="95"/>
        <v>4.4999999999999998E-2</v>
      </c>
      <c r="K228" s="33">
        <f t="shared" si="96"/>
        <v>44462</v>
      </c>
      <c r="L228" s="2">
        <f t="shared" si="97"/>
        <v>214</v>
      </c>
      <c r="M228" s="17">
        <f t="shared" si="98"/>
        <v>214</v>
      </c>
      <c r="N228" s="12">
        <f t="shared" si="99"/>
        <v>1.0380868160000001</v>
      </c>
      <c r="O228" s="12">
        <f t="shared" ca="1" si="100"/>
        <v>1.1278492179999999</v>
      </c>
      <c r="P228" s="17">
        <f t="shared" si="109"/>
        <v>0</v>
      </c>
      <c r="Q228" s="14">
        <f t="shared" ca="1" si="91"/>
        <v>639246.09</v>
      </c>
      <c r="R228" s="21">
        <f t="shared" si="92"/>
        <v>0</v>
      </c>
      <c r="S228" s="14">
        <f t="shared" si="101"/>
        <v>0</v>
      </c>
      <c r="T228" s="4" t="str">
        <f t="shared" si="102"/>
        <v>J=</v>
      </c>
      <c r="U228" s="33">
        <f t="shared" si="103"/>
        <v>44824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1">
        <f t="shared" si="93"/>
        <v>44775</v>
      </c>
      <c r="B229" s="112">
        <f t="shared" ca="1" si="104"/>
        <v>5642996.9699999997</v>
      </c>
      <c r="C229" s="7">
        <f t="shared" si="94"/>
        <v>5000000</v>
      </c>
      <c r="D229" s="85">
        <f t="shared" si="108"/>
        <v>44774</v>
      </c>
      <c r="E229" s="83">
        <f ca="1">IF(D229&lt;$B$1,VLOOKUP(D229,[1]DI!$A$4:$B$15000,2,FALSE),0)</f>
        <v>0.13150000000000001</v>
      </c>
      <c r="F229" s="14">
        <f t="shared" ca="1" si="105"/>
        <v>1.0004903700000001</v>
      </c>
      <c r="G229" s="14">
        <f ca="1">(TRUNC(PRODUCT($F$12:$F228),16))</f>
        <v>1.08700184228623</v>
      </c>
      <c r="H229" s="14">
        <f t="shared" si="106"/>
        <v>1</v>
      </c>
      <c r="I229" s="14">
        <f t="shared" ca="1" si="107"/>
        <v>1.0870018400000001</v>
      </c>
      <c r="J229" s="13">
        <f t="shared" si="95"/>
        <v>4.4999999999999998E-2</v>
      </c>
      <c r="K229" s="33">
        <f t="shared" si="96"/>
        <v>44462</v>
      </c>
      <c r="L229" s="2">
        <f t="shared" si="97"/>
        <v>215</v>
      </c>
      <c r="M229" s="17">
        <f t="shared" si="98"/>
        <v>215</v>
      </c>
      <c r="N229" s="12">
        <f t="shared" si="99"/>
        <v>1.0382681540000001</v>
      </c>
      <c r="O229" s="12">
        <f t="shared" ca="1" si="100"/>
        <v>1.1285993940000001</v>
      </c>
      <c r="P229" s="17">
        <f t="shared" si="109"/>
        <v>0</v>
      </c>
      <c r="Q229" s="14">
        <f t="shared" ca="1" si="91"/>
        <v>642996.97</v>
      </c>
      <c r="R229" s="21">
        <f t="shared" si="92"/>
        <v>0</v>
      </c>
      <c r="S229" s="14">
        <f t="shared" si="101"/>
        <v>0</v>
      </c>
      <c r="T229" s="4" t="str">
        <f t="shared" si="102"/>
        <v>J=</v>
      </c>
      <c r="U229" s="33">
        <f t="shared" si="103"/>
        <v>44824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1">
        <f t="shared" si="93"/>
        <v>44776</v>
      </c>
      <c r="B230" s="112">
        <f t="shared" ca="1" si="104"/>
        <v>5646750.4000000004</v>
      </c>
      <c r="C230" s="7">
        <f t="shared" si="94"/>
        <v>5000000</v>
      </c>
      <c r="D230" s="85">
        <f t="shared" si="108"/>
        <v>44775</v>
      </c>
      <c r="E230" s="83">
        <f ca="1">IF(D230&lt;$B$1,VLOOKUP(D230,[1]DI!$A$4:$B$15000,2,FALSE),0)</f>
        <v>0.13150000000000001</v>
      </c>
      <c r="F230" s="14">
        <f t="shared" ca="1" si="105"/>
        <v>1.0004903700000001</v>
      </c>
      <c r="G230" s="14">
        <f ca="1">(TRUNC(PRODUCT($F$12:$F229),16))</f>
        <v>1.0875348753796299</v>
      </c>
      <c r="H230" s="14">
        <f t="shared" si="106"/>
        <v>1</v>
      </c>
      <c r="I230" s="14">
        <f t="shared" ca="1" si="107"/>
        <v>1.08753488</v>
      </c>
      <c r="J230" s="13">
        <f t="shared" si="95"/>
        <v>4.4999999999999998E-2</v>
      </c>
      <c r="K230" s="33">
        <f t="shared" si="96"/>
        <v>44462</v>
      </c>
      <c r="L230" s="2">
        <f t="shared" si="97"/>
        <v>216</v>
      </c>
      <c r="M230" s="17">
        <f t="shared" si="98"/>
        <v>216</v>
      </c>
      <c r="N230" s="12">
        <f t="shared" si="99"/>
        <v>1.0384495250000001</v>
      </c>
      <c r="O230" s="12">
        <f t="shared" ca="1" si="100"/>
        <v>1.12935008</v>
      </c>
      <c r="P230" s="17">
        <f t="shared" si="109"/>
        <v>0</v>
      </c>
      <c r="Q230" s="14">
        <f t="shared" ca="1" si="91"/>
        <v>646750.4</v>
      </c>
      <c r="R230" s="21">
        <f t="shared" si="92"/>
        <v>0</v>
      </c>
      <c r="S230" s="14">
        <f t="shared" si="101"/>
        <v>0</v>
      </c>
      <c r="T230" s="4" t="str">
        <f t="shared" si="102"/>
        <v>J=</v>
      </c>
      <c r="U230" s="33">
        <f t="shared" si="103"/>
        <v>44824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1">
        <f t="shared" si="93"/>
        <v>44777</v>
      </c>
      <c r="B231" s="112">
        <f t="shared" ca="1" si="104"/>
        <v>5650506.2599999998</v>
      </c>
      <c r="C231" s="7">
        <f t="shared" si="94"/>
        <v>5000000</v>
      </c>
      <c r="D231" s="85">
        <f t="shared" si="108"/>
        <v>44776</v>
      </c>
      <c r="E231" s="83">
        <f ca="1">IF(D231&lt;$B$1,VLOOKUP(D231,[1]DI!$A$4:$B$15000,2,FALSE),0)</f>
        <v>0.13150000000000001</v>
      </c>
      <c r="F231" s="14">
        <f t="shared" ca="1" si="105"/>
        <v>1.0004903700000001</v>
      </c>
      <c r="G231" s="14">
        <f ca="1">(TRUNC(PRODUCT($F$12:$F230),16))</f>
        <v>1.08806816985647</v>
      </c>
      <c r="H231" s="14">
        <f t="shared" si="106"/>
        <v>1</v>
      </c>
      <c r="I231" s="14">
        <f t="shared" ca="1" si="107"/>
        <v>1.0880681699999999</v>
      </c>
      <c r="J231" s="13">
        <f t="shared" si="95"/>
        <v>4.4999999999999998E-2</v>
      </c>
      <c r="K231" s="33">
        <f t="shared" si="96"/>
        <v>44462</v>
      </c>
      <c r="L231" s="2">
        <f t="shared" si="97"/>
        <v>217</v>
      </c>
      <c r="M231" s="17">
        <f t="shared" si="98"/>
        <v>217</v>
      </c>
      <c r="N231" s="12">
        <f t="shared" si="99"/>
        <v>1.038630927</v>
      </c>
      <c r="O231" s="12">
        <f t="shared" ca="1" si="100"/>
        <v>1.130101252</v>
      </c>
      <c r="P231" s="17">
        <f t="shared" si="109"/>
        <v>0</v>
      </c>
      <c r="Q231" s="14">
        <f t="shared" ca="1" si="91"/>
        <v>650506.26</v>
      </c>
      <c r="R231" s="21">
        <f t="shared" si="92"/>
        <v>0</v>
      </c>
      <c r="S231" s="14">
        <f t="shared" si="101"/>
        <v>0</v>
      </c>
      <c r="T231" s="4" t="str">
        <f t="shared" si="102"/>
        <v>J=</v>
      </c>
      <c r="U231" s="33">
        <f t="shared" si="103"/>
        <v>44824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1">
        <f t="shared" si="93"/>
        <v>44778</v>
      </c>
      <c r="B232" s="112">
        <f t="shared" ca="1" si="104"/>
        <v>5654264.6600000001</v>
      </c>
      <c r="C232" s="7">
        <f t="shared" si="94"/>
        <v>5000000</v>
      </c>
      <c r="D232" s="85">
        <f t="shared" si="108"/>
        <v>44777</v>
      </c>
      <c r="E232" s="83">
        <f ca="1">IF(D232&lt;$B$1,VLOOKUP(D232,[1]DI!$A$4:$B$15000,2,FALSE),0)</f>
        <v>0.13650000000000001</v>
      </c>
      <c r="F232" s="14">
        <f t="shared" ca="1" si="105"/>
        <v>1.00050788</v>
      </c>
      <c r="G232" s="14">
        <f ca="1">(TRUNC(PRODUCT($F$12:$F231),16))</f>
        <v>1.0886017258449201</v>
      </c>
      <c r="H232" s="14">
        <f t="shared" si="106"/>
        <v>1</v>
      </c>
      <c r="I232" s="14">
        <f t="shared" ca="1" si="107"/>
        <v>1.0886017299999999</v>
      </c>
      <c r="J232" s="13">
        <f t="shared" si="95"/>
        <v>4.4999999999999998E-2</v>
      </c>
      <c r="K232" s="33">
        <f t="shared" si="96"/>
        <v>44462</v>
      </c>
      <c r="L232" s="2">
        <f t="shared" si="97"/>
        <v>218</v>
      </c>
      <c r="M232" s="17">
        <f t="shared" si="98"/>
        <v>218</v>
      </c>
      <c r="N232" s="12">
        <f t="shared" si="99"/>
        <v>1.0388123600000001</v>
      </c>
      <c r="O232" s="12">
        <f t="shared" ca="1" si="100"/>
        <v>1.130852932</v>
      </c>
      <c r="P232" s="17">
        <f t="shared" si="109"/>
        <v>0</v>
      </c>
      <c r="Q232" s="14">
        <f t="shared" ca="1" si="91"/>
        <v>654264.66</v>
      </c>
      <c r="R232" s="21">
        <f t="shared" si="92"/>
        <v>0</v>
      </c>
      <c r="S232" s="14">
        <f t="shared" si="101"/>
        <v>0</v>
      </c>
      <c r="T232" s="4" t="str">
        <f t="shared" si="102"/>
        <v>J=</v>
      </c>
      <c r="U232" s="33">
        <f t="shared" si="103"/>
        <v>44824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1">
        <f t="shared" si="93"/>
        <v>44781</v>
      </c>
      <c r="B233" s="112">
        <f t="shared" ca="1" si="104"/>
        <v>5658124.5250000004</v>
      </c>
      <c r="C233" s="7">
        <f t="shared" si="94"/>
        <v>5000000</v>
      </c>
      <c r="D233" s="85">
        <f t="shared" si="108"/>
        <v>44778</v>
      </c>
      <c r="E233" s="83">
        <f ca="1">IF(D233&lt;$B$1,VLOOKUP(D233,[1]DI!$A$4:$B$15000,2,FALSE),0)</f>
        <v>0.13650000000000001</v>
      </c>
      <c r="F233" s="14">
        <f t="shared" ca="1" si="105"/>
        <v>1.00050788</v>
      </c>
      <c r="G233" s="14">
        <f ca="1">(TRUNC(PRODUCT($F$12:$F232),16))</f>
        <v>1.08915460488944</v>
      </c>
      <c r="H233" s="14">
        <f t="shared" si="106"/>
        <v>1</v>
      </c>
      <c r="I233" s="14">
        <f t="shared" ca="1" si="107"/>
        <v>1.0891546000000001</v>
      </c>
      <c r="J233" s="13">
        <f t="shared" si="95"/>
        <v>4.4999999999999998E-2</v>
      </c>
      <c r="K233" s="33">
        <f t="shared" si="96"/>
        <v>44462</v>
      </c>
      <c r="L233" s="2">
        <f t="shared" si="97"/>
        <v>219</v>
      </c>
      <c r="M233" s="17">
        <f t="shared" si="98"/>
        <v>219</v>
      </c>
      <c r="N233" s="12">
        <f t="shared" si="99"/>
        <v>1.038993826</v>
      </c>
      <c r="O233" s="12">
        <f t="shared" ca="1" si="100"/>
        <v>1.131624905</v>
      </c>
      <c r="P233" s="17">
        <f t="shared" si="109"/>
        <v>0</v>
      </c>
      <c r="Q233" s="14">
        <f t="shared" ca="1" si="91"/>
        <v>658124.52500000002</v>
      </c>
      <c r="R233" s="21">
        <f t="shared" si="92"/>
        <v>0</v>
      </c>
      <c r="S233" s="14">
        <f t="shared" si="101"/>
        <v>0</v>
      </c>
      <c r="T233" s="4" t="str">
        <f t="shared" si="102"/>
        <v>J=</v>
      </c>
      <c r="U233" s="33">
        <f t="shared" si="103"/>
        <v>44824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1">
        <f t="shared" si="93"/>
        <v>44782</v>
      </c>
      <c r="B234" s="112">
        <f t="shared" ca="1" si="104"/>
        <v>5661987.0649999995</v>
      </c>
      <c r="C234" s="7">
        <f t="shared" si="94"/>
        <v>5000000</v>
      </c>
      <c r="D234" s="85">
        <f t="shared" si="108"/>
        <v>44781</v>
      </c>
      <c r="E234" s="83">
        <f ca="1">IF(D234&lt;$B$1,VLOOKUP(D234,[1]DI!$A$4:$B$15000,2,FALSE),0)</f>
        <v>0.13650000000000001</v>
      </c>
      <c r="F234" s="14">
        <f t="shared" ca="1" si="105"/>
        <v>1.00050788</v>
      </c>
      <c r="G234" s="14">
        <f ca="1">(TRUNC(PRODUCT($F$12:$F233),16))</f>
        <v>1.0897077647301701</v>
      </c>
      <c r="H234" s="14">
        <f t="shared" si="106"/>
        <v>1</v>
      </c>
      <c r="I234" s="14">
        <f t="shared" ca="1" si="107"/>
        <v>1.08970776</v>
      </c>
      <c r="J234" s="13">
        <f t="shared" si="95"/>
        <v>4.4999999999999998E-2</v>
      </c>
      <c r="K234" s="33">
        <f t="shared" si="96"/>
        <v>44462</v>
      </c>
      <c r="L234" s="2">
        <f t="shared" si="97"/>
        <v>220</v>
      </c>
      <c r="M234" s="17">
        <f t="shared" si="98"/>
        <v>220</v>
      </c>
      <c r="N234" s="12">
        <f t="shared" si="99"/>
        <v>1.039175323</v>
      </c>
      <c r="O234" s="12">
        <f t="shared" ca="1" si="100"/>
        <v>1.1323974130000001</v>
      </c>
      <c r="P234" s="17">
        <f t="shared" si="109"/>
        <v>0</v>
      </c>
      <c r="Q234" s="14">
        <f t="shared" ca="1" si="91"/>
        <v>661987.06499999994</v>
      </c>
      <c r="R234" s="21">
        <f t="shared" si="92"/>
        <v>0</v>
      </c>
      <c r="S234" s="14">
        <f t="shared" si="101"/>
        <v>0</v>
      </c>
      <c r="T234" s="4" t="str">
        <f t="shared" si="102"/>
        <v>J=</v>
      </c>
      <c r="U234" s="33">
        <f t="shared" si="103"/>
        <v>44824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1">
        <f t="shared" si="93"/>
        <v>44783</v>
      </c>
      <c r="B235" s="112">
        <f t="shared" ca="1" si="104"/>
        <v>5665852.29</v>
      </c>
      <c r="C235" s="7">
        <f t="shared" si="94"/>
        <v>5000000</v>
      </c>
      <c r="D235" s="85">
        <f t="shared" si="108"/>
        <v>44782</v>
      </c>
      <c r="E235" s="83">
        <f ca="1">IF(D235&lt;$B$1,VLOOKUP(D235,[1]DI!$A$4:$B$15000,2,FALSE),0)</f>
        <v>0.13650000000000001</v>
      </c>
      <c r="F235" s="14">
        <f t="shared" ca="1" si="105"/>
        <v>1.00050788</v>
      </c>
      <c r="G235" s="14">
        <f ca="1">(TRUNC(PRODUCT($F$12:$F234),16))</f>
        <v>1.0902612055097201</v>
      </c>
      <c r="H235" s="14">
        <f t="shared" si="106"/>
        <v>1</v>
      </c>
      <c r="I235" s="14">
        <f t="shared" ca="1" si="107"/>
        <v>1.09026121</v>
      </c>
      <c r="J235" s="13">
        <f t="shared" si="95"/>
        <v>4.4999999999999998E-2</v>
      </c>
      <c r="K235" s="33">
        <f t="shared" si="96"/>
        <v>44462</v>
      </c>
      <c r="L235" s="2">
        <f t="shared" si="97"/>
        <v>221</v>
      </c>
      <c r="M235" s="17">
        <f t="shared" si="98"/>
        <v>221</v>
      </c>
      <c r="N235" s="12">
        <f t="shared" si="99"/>
        <v>1.039356851</v>
      </c>
      <c r="O235" s="12">
        <f t="shared" ca="1" si="100"/>
        <v>1.1331704579999999</v>
      </c>
      <c r="P235" s="17">
        <f t="shared" si="109"/>
        <v>0</v>
      </c>
      <c r="Q235" s="14">
        <f t="shared" ca="1" si="91"/>
        <v>665852.29</v>
      </c>
      <c r="R235" s="21">
        <f t="shared" si="92"/>
        <v>0</v>
      </c>
      <c r="S235" s="14">
        <f t="shared" si="101"/>
        <v>0</v>
      </c>
      <c r="T235" s="4" t="str">
        <f t="shared" si="102"/>
        <v>J=</v>
      </c>
      <c r="U235" s="33">
        <f t="shared" si="103"/>
        <v>44824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1">
        <f t="shared" si="93"/>
        <v>44784</v>
      </c>
      <c r="B236" s="112">
        <f t="shared" ca="1" si="104"/>
        <v>5669720.0999999996</v>
      </c>
      <c r="C236" s="7">
        <f t="shared" si="94"/>
        <v>5000000</v>
      </c>
      <c r="D236" s="85">
        <f t="shared" si="108"/>
        <v>44783</v>
      </c>
      <c r="E236" s="83">
        <f ca="1">IF(D236&lt;$B$1,VLOOKUP(D236,[1]DI!$A$4:$B$15000,2,FALSE),0)</f>
        <v>0.13650000000000001</v>
      </c>
      <c r="F236" s="14">
        <f t="shared" ca="1" si="105"/>
        <v>1.00050788</v>
      </c>
      <c r="G236" s="14">
        <f ca="1">(TRUNC(PRODUCT($F$12:$F235),16))</f>
        <v>1.0908149273707799</v>
      </c>
      <c r="H236" s="14">
        <f t="shared" si="106"/>
        <v>1</v>
      </c>
      <c r="I236" s="14">
        <f t="shared" ca="1" si="107"/>
        <v>1.0908149300000001</v>
      </c>
      <c r="J236" s="13">
        <f t="shared" si="95"/>
        <v>4.4999999999999998E-2</v>
      </c>
      <c r="K236" s="33">
        <f t="shared" si="96"/>
        <v>44462</v>
      </c>
      <c r="L236" s="2">
        <f t="shared" si="97"/>
        <v>222</v>
      </c>
      <c r="M236" s="17">
        <f t="shared" si="98"/>
        <v>222</v>
      </c>
      <c r="N236" s="12">
        <f t="shared" si="99"/>
        <v>1.039538412</v>
      </c>
      <c r="O236" s="12">
        <f t="shared" ca="1" si="100"/>
        <v>1.1339440199999999</v>
      </c>
      <c r="P236" s="17">
        <f t="shared" si="109"/>
        <v>0</v>
      </c>
      <c r="Q236" s="14">
        <f t="shared" ca="1" si="91"/>
        <v>669720.1</v>
      </c>
      <c r="R236" s="21">
        <f t="shared" si="92"/>
        <v>0</v>
      </c>
      <c r="S236" s="14">
        <f t="shared" si="101"/>
        <v>0</v>
      </c>
      <c r="T236" s="4" t="str">
        <f t="shared" si="102"/>
        <v>J=</v>
      </c>
      <c r="U236" s="33">
        <f t="shared" si="103"/>
        <v>44824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1">
        <f t="shared" si="93"/>
        <v>44785</v>
      </c>
      <c r="B237" s="112">
        <f t="shared" ca="1" si="104"/>
        <v>5673590.54</v>
      </c>
      <c r="C237" s="7">
        <f t="shared" si="94"/>
        <v>5000000</v>
      </c>
      <c r="D237" s="85">
        <f t="shared" si="108"/>
        <v>44784</v>
      </c>
      <c r="E237" s="83">
        <f ca="1">IF(D237&lt;$B$1,VLOOKUP(D237,[1]DI!$A$4:$B$15000,2,FALSE),0)</f>
        <v>0.13650000000000001</v>
      </c>
      <c r="F237" s="14">
        <f t="shared" ca="1" si="105"/>
        <v>1.00050788</v>
      </c>
      <c r="G237" s="14">
        <f ca="1">(TRUNC(PRODUCT($F$12:$F236),16))</f>
        <v>1.0913689304560901</v>
      </c>
      <c r="H237" s="14">
        <f t="shared" si="106"/>
        <v>1</v>
      </c>
      <c r="I237" s="14">
        <f t="shared" ca="1" si="107"/>
        <v>1.09136893</v>
      </c>
      <c r="J237" s="13">
        <f t="shared" si="95"/>
        <v>4.4999999999999998E-2</v>
      </c>
      <c r="K237" s="33">
        <f t="shared" si="96"/>
        <v>44462</v>
      </c>
      <c r="L237" s="2">
        <f t="shared" si="97"/>
        <v>223</v>
      </c>
      <c r="M237" s="17">
        <f t="shared" si="98"/>
        <v>223</v>
      </c>
      <c r="N237" s="12">
        <f t="shared" si="99"/>
        <v>1.0397200040000001</v>
      </c>
      <c r="O237" s="12">
        <f t="shared" ca="1" si="100"/>
        <v>1.1347181079999999</v>
      </c>
      <c r="P237" s="17">
        <f t="shared" si="109"/>
        <v>0</v>
      </c>
      <c r="Q237" s="14">
        <f t="shared" ca="1" si="91"/>
        <v>673590.54</v>
      </c>
      <c r="R237" s="21">
        <f t="shared" si="92"/>
        <v>0</v>
      </c>
      <c r="S237" s="14">
        <f t="shared" si="101"/>
        <v>0</v>
      </c>
      <c r="T237" s="4" t="str">
        <f t="shared" si="102"/>
        <v>J=</v>
      </c>
      <c r="U237" s="33">
        <f t="shared" si="103"/>
        <v>44824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1">
        <f t="shared" si="93"/>
        <v>44788</v>
      </c>
      <c r="B238" s="112">
        <f t="shared" ca="1" si="104"/>
        <v>5677463.6200000001</v>
      </c>
      <c r="C238" s="7">
        <f t="shared" si="94"/>
        <v>5000000</v>
      </c>
      <c r="D238" s="85">
        <f t="shared" si="108"/>
        <v>44785</v>
      </c>
      <c r="E238" s="83">
        <f ca="1">IF(D238&lt;$B$1,VLOOKUP(D238,[1]DI!$A$4:$B$15000,2,FALSE),0)</f>
        <v>0.13650000000000001</v>
      </c>
      <c r="F238" s="14">
        <f t="shared" ca="1" si="105"/>
        <v>1.00050788</v>
      </c>
      <c r="G238" s="14">
        <f ca="1">(TRUNC(PRODUCT($F$12:$F237),16))</f>
        <v>1.0919232149084901</v>
      </c>
      <c r="H238" s="14">
        <f t="shared" si="106"/>
        <v>1</v>
      </c>
      <c r="I238" s="14">
        <f t="shared" ca="1" si="107"/>
        <v>1.09192321</v>
      </c>
      <c r="J238" s="13">
        <f t="shared" si="95"/>
        <v>4.4999999999999998E-2</v>
      </c>
      <c r="K238" s="33">
        <f t="shared" si="96"/>
        <v>44462</v>
      </c>
      <c r="L238" s="2">
        <f t="shared" si="97"/>
        <v>224</v>
      </c>
      <c r="M238" s="17">
        <f t="shared" si="98"/>
        <v>224</v>
      </c>
      <c r="N238" s="12">
        <f t="shared" si="99"/>
        <v>1.039901628</v>
      </c>
      <c r="O238" s="12">
        <f t="shared" ca="1" si="100"/>
        <v>1.1354927239999999</v>
      </c>
      <c r="P238" s="17">
        <f t="shared" si="109"/>
        <v>0</v>
      </c>
      <c r="Q238" s="14">
        <f t="shared" ca="1" si="91"/>
        <v>677463.62</v>
      </c>
      <c r="R238" s="21">
        <f t="shared" si="92"/>
        <v>0</v>
      </c>
      <c r="S238" s="14">
        <f t="shared" si="101"/>
        <v>0</v>
      </c>
      <c r="T238" s="4" t="str">
        <f t="shared" si="102"/>
        <v>J=</v>
      </c>
      <c r="U238" s="33">
        <f t="shared" si="103"/>
        <v>44824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1">
        <f t="shared" si="93"/>
        <v>44789</v>
      </c>
      <c r="B239" s="112">
        <f t="shared" ca="1" si="104"/>
        <v>5681339.3849999998</v>
      </c>
      <c r="C239" s="7">
        <f t="shared" si="94"/>
        <v>5000000</v>
      </c>
      <c r="D239" s="85">
        <f t="shared" si="108"/>
        <v>44788</v>
      </c>
      <c r="E239" s="83">
        <f ca="1">IF(D239&lt;$B$1,VLOOKUP(D239,[1]DI!$A$4:$B$15000,2,FALSE),0)</f>
        <v>0.13650000000000001</v>
      </c>
      <c r="F239" s="14">
        <f t="shared" ca="1" si="105"/>
        <v>1.00050788</v>
      </c>
      <c r="G239" s="14">
        <f ca="1">(TRUNC(PRODUCT($F$12:$F238),16))</f>
        <v>1.0924777808708801</v>
      </c>
      <c r="H239" s="14">
        <f t="shared" si="106"/>
        <v>1</v>
      </c>
      <c r="I239" s="14">
        <f t="shared" ca="1" si="107"/>
        <v>1.0924777800000001</v>
      </c>
      <c r="J239" s="13">
        <f t="shared" si="95"/>
        <v>4.4999999999999998E-2</v>
      </c>
      <c r="K239" s="33">
        <f t="shared" si="96"/>
        <v>44462</v>
      </c>
      <c r="L239" s="2">
        <f t="shared" si="97"/>
        <v>225</v>
      </c>
      <c r="M239" s="17">
        <f t="shared" si="98"/>
        <v>225</v>
      </c>
      <c r="N239" s="12">
        <f t="shared" si="99"/>
        <v>1.0400832840000001</v>
      </c>
      <c r="O239" s="12">
        <f t="shared" ca="1" si="100"/>
        <v>1.1362678770000001</v>
      </c>
      <c r="P239" s="17">
        <f t="shared" si="109"/>
        <v>0</v>
      </c>
      <c r="Q239" s="14">
        <f t="shared" ca="1" si="91"/>
        <v>681339.38500000001</v>
      </c>
      <c r="R239" s="21">
        <f t="shared" si="92"/>
        <v>0</v>
      </c>
      <c r="S239" s="14">
        <f t="shared" si="101"/>
        <v>0</v>
      </c>
      <c r="T239" s="4" t="str">
        <f t="shared" si="102"/>
        <v>J=</v>
      </c>
      <c r="U239" s="33">
        <f t="shared" si="103"/>
        <v>44824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1">
        <f t="shared" si="93"/>
        <v>44790</v>
      </c>
      <c r="B240" s="112">
        <f t="shared" ca="1" si="104"/>
        <v>5685217.7850000001</v>
      </c>
      <c r="C240" s="7">
        <f t="shared" si="94"/>
        <v>5000000</v>
      </c>
      <c r="D240" s="85">
        <f t="shared" si="108"/>
        <v>44789</v>
      </c>
      <c r="E240" s="83">
        <f ca="1">IF(D240&lt;$B$1,VLOOKUP(D240,[1]DI!$A$4:$B$15000,2,FALSE),0)</f>
        <v>0.13650000000000001</v>
      </c>
      <c r="F240" s="14">
        <f t="shared" ca="1" si="105"/>
        <v>1.00050788</v>
      </c>
      <c r="G240" s="14">
        <f ca="1">(TRUNC(PRODUCT($F$12:$F239),16))</f>
        <v>1.09303262848623</v>
      </c>
      <c r="H240" s="14">
        <f t="shared" si="106"/>
        <v>1</v>
      </c>
      <c r="I240" s="14">
        <f t="shared" ca="1" si="107"/>
        <v>1.0930326299999999</v>
      </c>
      <c r="J240" s="13">
        <f t="shared" si="95"/>
        <v>4.4999999999999998E-2</v>
      </c>
      <c r="K240" s="33">
        <f t="shared" si="96"/>
        <v>44462</v>
      </c>
      <c r="L240" s="2">
        <f t="shared" si="97"/>
        <v>226</v>
      </c>
      <c r="M240" s="17">
        <f t="shared" si="98"/>
        <v>226</v>
      </c>
      <c r="N240" s="12">
        <f t="shared" si="99"/>
        <v>1.040264971</v>
      </c>
      <c r="O240" s="12">
        <f t="shared" ca="1" si="100"/>
        <v>1.1370435569999999</v>
      </c>
      <c r="P240" s="17">
        <f t="shared" si="109"/>
        <v>0</v>
      </c>
      <c r="Q240" s="14">
        <f t="shared" ca="1" si="91"/>
        <v>685217.78500000003</v>
      </c>
      <c r="R240" s="21">
        <f t="shared" si="92"/>
        <v>0</v>
      </c>
      <c r="S240" s="14">
        <f t="shared" si="101"/>
        <v>0</v>
      </c>
      <c r="T240" s="4" t="str">
        <f t="shared" si="102"/>
        <v>J=</v>
      </c>
      <c r="U240" s="33">
        <f t="shared" si="103"/>
        <v>44824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1">
        <f t="shared" si="93"/>
        <v>44791</v>
      </c>
      <c r="B241" s="112">
        <f t="shared" ca="1" si="104"/>
        <v>5689098.8250000002</v>
      </c>
      <c r="C241" s="7">
        <f t="shared" si="94"/>
        <v>5000000</v>
      </c>
      <c r="D241" s="85">
        <f t="shared" si="108"/>
        <v>44790</v>
      </c>
      <c r="E241" s="83">
        <f ca="1">IF(D241&lt;$B$1,VLOOKUP(D241,[1]DI!$A$4:$B$15000,2,FALSE),0)</f>
        <v>0.13650000000000001</v>
      </c>
      <c r="F241" s="14">
        <f t="shared" ca="1" si="105"/>
        <v>1.00050788</v>
      </c>
      <c r="G241" s="14">
        <f ca="1">(TRUNC(PRODUCT($F$12:$F240),16))</f>
        <v>1.0935877578975799</v>
      </c>
      <c r="H241" s="14">
        <f t="shared" si="106"/>
        <v>1</v>
      </c>
      <c r="I241" s="14">
        <f t="shared" ca="1" si="107"/>
        <v>1.0935877599999999</v>
      </c>
      <c r="J241" s="13">
        <f t="shared" si="95"/>
        <v>4.4999999999999998E-2</v>
      </c>
      <c r="K241" s="33">
        <f t="shared" si="96"/>
        <v>44462</v>
      </c>
      <c r="L241" s="2">
        <f t="shared" si="97"/>
        <v>227</v>
      </c>
      <c r="M241" s="17">
        <f t="shared" si="98"/>
        <v>227</v>
      </c>
      <c r="N241" s="12">
        <f t="shared" si="99"/>
        <v>1.04044669</v>
      </c>
      <c r="O241" s="12">
        <f t="shared" ca="1" si="100"/>
        <v>1.1378197649999999</v>
      </c>
      <c r="P241" s="17">
        <f t="shared" si="109"/>
        <v>0</v>
      </c>
      <c r="Q241" s="14">
        <f t="shared" ca="1" si="91"/>
        <v>689098.82499999995</v>
      </c>
      <c r="R241" s="21">
        <f t="shared" si="92"/>
        <v>0</v>
      </c>
      <c r="S241" s="14">
        <f t="shared" si="101"/>
        <v>0</v>
      </c>
      <c r="T241" s="4" t="str">
        <f t="shared" si="102"/>
        <v>J=</v>
      </c>
      <c r="U241" s="33">
        <f t="shared" si="103"/>
        <v>44824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1">
        <f t="shared" si="93"/>
        <v>44792</v>
      </c>
      <c r="B242" s="112">
        <f t="shared" ca="1" si="104"/>
        <v>5692982.5049999999</v>
      </c>
      <c r="C242" s="7">
        <f t="shared" si="94"/>
        <v>5000000</v>
      </c>
      <c r="D242" s="85">
        <f t="shared" si="108"/>
        <v>44791</v>
      </c>
      <c r="E242" s="83">
        <f ca="1">IF(D242&lt;$B$1,VLOOKUP(D242,[1]DI!$A$4:$B$15000,2,FALSE),0)</f>
        <v>0.13650000000000001</v>
      </c>
      <c r="F242" s="14">
        <f t="shared" ca="1" si="105"/>
        <v>1.00050788</v>
      </c>
      <c r="G242" s="14">
        <f ca="1">(TRUNC(PRODUCT($F$12:$F241),16))</f>
        <v>1.0941431692480601</v>
      </c>
      <c r="H242" s="14">
        <f t="shared" si="106"/>
        <v>1</v>
      </c>
      <c r="I242" s="14">
        <f t="shared" ca="1" si="107"/>
        <v>1.0941431699999999</v>
      </c>
      <c r="J242" s="13">
        <f t="shared" si="95"/>
        <v>4.4999999999999998E-2</v>
      </c>
      <c r="K242" s="33">
        <f t="shared" si="96"/>
        <v>44462</v>
      </c>
      <c r="L242" s="2">
        <f t="shared" si="97"/>
        <v>228</v>
      </c>
      <c r="M242" s="17">
        <f t="shared" si="98"/>
        <v>228</v>
      </c>
      <c r="N242" s="12">
        <f t="shared" si="99"/>
        <v>1.040628441</v>
      </c>
      <c r="O242" s="12">
        <f t="shared" ca="1" si="100"/>
        <v>1.1385965010000001</v>
      </c>
      <c r="P242" s="17">
        <f t="shared" si="109"/>
        <v>0</v>
      </c>
      <c r="Q242" s="14">
        <f t="shared" ca="1" si="91"/>
        <v>692982.505</v>
      </c>
      <c r="R242" s="21">
        <f t="shared" si="92"/>
        <v>0</v>
      </c>
      <c r="S242" s="14">
        <f t="shared" si="101"/>
        <v>0</v>
      </c>
      <c r="T242" s="4" t="str">
        <f t="shared" si="102"/>
        <v>J=</v>
      </c>
      <c r="U242" s="33">
        <f t="shared" si="103"/>
        <v>44824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1">
        <f t="shared" si="93"/>
        <v>44795</v>
      </c>
      <c r="B243" s="112">
        <f t="shared" ca="1" si="104"/>
        <v>5696868.8300000001</v>
      </c>
      <c r="C243" s="7">
        <f t="shared" si="94"/>
        <v>5000000</v>
      </c>
      <c r="D243" s="85">
        <f t="shared" si="108"/>
        <v>44792</v>
      </c>
      <c r="E243" s="83">
        <f ca="1">IF(D243&lt;$B$1,VLOOKUP(D243,[1]DI!$A$4:$B$15000,2,FALSE),0)</f>
        <v>0.13650000000000001</v>
      </c>
      <c r="F243" s="14">
        <f t="shared" ca="1" si="105"/>
        <v>1.00050788</v>
      </c>
      <c r="G243" s="14">
        <f ca="1">(TRUNC(PRODUCT($F$12:$F242),16))</f>
        <v>1.09469886268086</v>
      </c>
      <c r="H243" s="14">
        <f t="shared" si="106"/>
        <v>1</v>
      </c>
      <c r="I243" s="14">
        <f t="shared" ca="1" si="107"/>
        <v>1.0946988600000001</v>
      </c>
      <c r="J243" s="13">
        <f t="shared" si="95"/>
        <v>4.4999999999999998E-2</v>
      </c>
      <c r="K243" s="33">
        <f t="shared" si="96"/>
        <v>44462</v>
      </c>
      <c r="L243" s="2">
        <f t="shared" si="97"/>
        <v>229</v>
      </c>
      <c r="M243" s="17">
        <f t="shared" si="98"/>
        <v>229</v>
      </c>
      <c r="N243" s="12">
        <f t="shared" si="99"/>
        <v>1.0408102239999999</v>
      </c>
      <c r="O243" s="12">
        <f t="shared" ca="1" si="100"/>
        <v>1.1393737660000001</v>
      </c>
      <c r="P243" s="17">
        <f t="shared" si="109"/>
        <v>0</v>
      </c>
      <c r="Q243" s="14">
        <f t="shared" ca="1" si="91"/>
        <v>696868.83</v>
      </c>
      <c r="R243" s="21">
        <f t="shared" si="92"/>
        <v>0</v>
      </c>
      <c r="S243" s="14">
        <f t="shared" si="101"/>
        <v>0</v>
      </c>
      <c r="T243" s="4" t="str">
        <f t="shared" si="102"/>
        <v>J=</v>
      </c>
      <c r="U243" s="33">
        <f t="shared" si="103"/>
        <v>44824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1">
        <f t="shared" si="93"/>
        <v>44796</v>
      </c>
      <c r="B244" s="112">
        <f t="shared" ca="1" si="104"/>
        <v>5700757.8399999999</v>
      </c>
      <c r="C244" s="7">
        <f t="shared" si="94"/>
        <v>5000000</v>
      </c>
      <c r="D244" s="85">
        <f t="shared" si="108"/>
        <v>44795</v>
      </c>
      <c r="E244" s="83">
        <f ca="1">IF(D244&lt;$B$1,VLOOKUP(D244,[1]DI!$A$4:$B$15000,2,FALSE),0)</f>
        <v>0.13650000000000001</v>
      </c>
      <c r="F244" s="14">
        <f t="shared" ca="1" si="105"/>
        <v>1.00050788</v>
      </c>
      <c r="G244" s="14">
        <f ca="1">(TRUNC(PRODUCT($F$12:$F243),16))</f>
        <v>1.09525483833924</v>
      </c>
      <c r="H244" s="14">
        <f t="shared" si="106"/>
        <v>1</v>
      </c>
      <c r="I244" s="14">
        <f t="shared" ca="1" si="107"/>
        <v>1.09525484</v>
      </c>
      <c r="J244" s="13">
        <f t="shared" si="95"/>
        <v>4.4999999999999998E-2</v>
      </c>
      <c r="K244" s="33">
        <f t="shared" si="96"/>
        <v>44462</v>
      </c>
      <c r="L244" s="2">
        <f t="shared" si="97"/>
        <v>230</v>
      </c>
      <c r="M244" s="17">
        <f t="shared" si="98"/>
        <v>230</v>
      </c>
      <c r="N244" s="12">
        <f t="shared" si="99"/>
        <v>1.040992038</v>
      </c>
      <c r="O244" s="12">
        <f t="shared" ca="1" si="100"/>
        <v>1.1401515680000001</v>
      </c>
      <c r="P244" s="17">
        <f t="shared" si="109"/>
        <v>0</v>
      </c>
      <c r="Q244" s="14">
        <f t="shared" ca="1" si="91"/>
        <v>700757.84</v>
      </c>
      <c r="R244" s="21">
        <f t="shared" si="92"/>
        <v>0</v>
      </c>
      <c r="S244" s="14">
        <f t="shared" si="101"/>
        <v>0</v>
      </c>
      <c r="T244" s="4" t="str">
        <f t="shared" si="102"/>
        <v>J=</v>
      </c>
      <c r="U244" s="33">
        <f t="shared" si="103"/>
        <v>44824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1">
        <f t="shared" si="93"/>
        <v>44797</v>
      </c>
      <c r="B245" s="112">
        <f t="shared" ca="1" si="104"/>
        <v>5704649.4950000001</v>
      </c>
      <c r="C245" s="7">
        <f t="shared" si="94"/>
        <v>5000000</v>
      </c>
      <c r="D245" s="85">
        <f t="shared" si="108"/>
        <v>44796</v>
      </c>
      <c r="E245" s="83">
        <f ca="1">IF(D245&lt;$B$1,VLOOKUP(D245,[1]DI!$A$4:$B$15000,2,FALSE),0)</f>
        <v>0.13650000000000001</v>
      </c>
      <c r="F245" s="14">
        <f t="shared" ca="1" si="105"/>
        <v>1.00050788</v>
      </c>
      <c r="G245" s="14">
        <f ca="1">(TRUNC(PRODUCT($F$12:$F244),16))</f>
        <v>1.0958110963665399</v>
      </c>
      <c r="H245" s="14">
        <f t="shared" si="106"/>
        <v>1</v>
      </c>
      <c r="I245" s="14">
        <f t="shared" ca="1" si="107"/>
        <v>1.0958110999999999</v>
      </c>
      <c r="J245" s="13">
        <f t="shared" si="95"/>
        <v>4.4999999999999998E-2</v>
      </c>
      <c r="K245" s="33">
        <f t="shared" si="96"/>
        <v>44462</v>
      </c>
      <c r="L245" s="2">
        <f t="shared" si="97"/>
        <v>231</v>
      </c>
      <c r="M245" s="17">
        <f t="shared" si="98"/>
        <v>231</v>
      </c>
      <c r="N245" s="12">
        <f t="shared" si="99"/>
        <v>1.041173884</v>
      </c>
      <c r="O245" s="12">
        <f t="shared" ca="1" si="100"/>
        <v>1.1409298990000001</v>
      </c>
      <c r="P245" s="17">
        <f t="shared" si="109"/>
        <v>0</v>
      </c>
      <c r="Q245" s="14">
        <f t="shared" ca="1" si="91"/>
        <v>704649.495</v>
      </c>
      <c r="R245" s="21">
        <f t="shared" si="92"/>
        <v>0</v>
      </c>
      <c r="S245" s="14">
        <f t="shared" si="101"/>
        <v>0</v>
      </c>
      <c r="T245" s="4" t="str">
        <f t="shared" si="102"/>
        <v>J=</v>
      </c>
      <c r="U245" s="33">
        <f t="shared" si="103"/>
        <v>44824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1">
        <f t="shared" si="93"/>
        <v>44798</v>
      </c>
      <c r="B246" s="112">
        <f t="shared" ca="1" si="104"/>
        <v>5708543.7949999999</v>
      </c>
      <c r="C246" s="7">
        <f t="shared" si="94"/>
        <v>5000000</v>
      </c>
      <c r="D246" s="85">
        <f t="shared" si="108"/>
        <v>44797</v>
      </c>
      <c r="E246" s="83">
        <f ca="1">IF(D246&lt;$B$1,VLOOKUP(D246,[1]DI!$A$4:$B$15000,2,FALSE),0)</f>
        <v>0.13650000000000001</v>
      </c>
      <c r="F246" s="14">
        <f t="shared" ca="1" si="105"/>
        <v>1.00050788</v>
      </c>
      <c r="G246" s="14">
        <f ca="1">(TRUNC(PRODUCT($F$12:$F245),16))</f>
        <v>1.0963676369061599</v>
      </c>
      <c r="H246" s="14">
        <f t="shared" si="106"/>
        <v>1</v>
      </c>
      <c r="I246" s="14">
        <f t="shared" ca="1" si="107"/>
        <v>1.09636764</v>
      </c>
      <c r="J246" s="13">
        <f t="shared" si="95"/>
        <v>4.4999999999999998E-2</v>
      </c>
      <c r="K246" s="33">
        <f t="shared" si="96"/>
        <v>44462</v>
      </c>
      <c r="L246" s="2">
        <f t="shared" si="97"/>
        <v>232</v>
      </c>
      <c r="M246" s="17">
        <f t="shared" si="98"/>
        <v>232</v>
      </c>
      <c r="N246" s="12">
        <f t="shared" si="99"/>
        <v>1.041355762</v>
      </c>
      <c r="O246" s="12">
        <f t="shared" ca="1" si="100"/>
        <v>1.1417087589999999</v>
      </c>
      <c r="P246" s="17">
        <f t="shared" si="109"/>
        <v>0</v>
      </c>
      <c r="Q246" s="14">
        <f t="shared" ca="1" si="91"/>
        <v>708543.79500000004</v>
      </c>
      <c r="R246" s="21">
        <f t="shared" si="92"/>
        <v>0</v>
      </c>
      <c r="S246" s="14">
        <f t="shared" si="101"/>
        <v>0</v>
      </c>
      <c r="T246" s="4" t="str">
        <f t="shared" si="102"/>
        <v>J=</v>
      </c>
      <c r="U246" s="33">
        <f t="shared" si="103"/>
        <v>44824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1">
        <f t="shared" si="93"/>
        <v>44799</v>
      </c>
      <c r="B247" s="112">
        <f t="shared" ca="1" si="104"/>
        <v>5712440.7400000002</v>
      </c>
      <c r="C247" s="7">
        <f t="shared" si="94"/>
        <v>5000000</v>
      </c>
      <c r="D247" s="85">
        <f t="shared" si="108"/>
        <v>44798</v>
      </c>
      <c r="E247" s="83">
        <f ca="1">IF(D247&lt;$B$1,VLOOKUP(D247,[1]DI!$A$4:$B$15000,2,FALSE),0)</f>
        <v>0.13650000000000001</v>
      </c>
      <c r="F247" s="14">
        <f t="shared" ca="1" si="105"/>
        <v>1.00050788</v>
      </c>
      <c r="G247" s="14">
        <f ca="1">(TRUNC(PRODUCT($F$12:$F246),16))</f>
        <v>1.0969244601015899</v>
      </c>
      <c r="H247" s="14">
        <f t="shared" si="106"/>
        <v>1</v>
      </c>
      <c r="I247" s="14">
        <f t="shared" ca="1" si="107"/>
        <v>1.0969244600000001</v>
      </c>
      <c r="J247" s="13">
        <f t="shared" si="95"/>
        <v>4.4999999999999998E-2</v>
      </c>
      <c r="K247" s="33">
        <f t="shared" si="96"/>
        <v>44462</v>
      </c>
      <c r="L247" s="2">
        <f t="shared" si="97"/>
        <v>233</v>
      </c>
      <c r="M247" s="17">
        <f t="shared" si="98"/>
        <v>233</v>
      </c>
      <c r="N247" s="12">
        <f t="shared" si="99"/>
        <v>1.041537672</v>
      </c>
      <c r="O247" s="12">
        <f t="shared" ca="1" si="100"/>
        <v>1.142488148</v>
      </c>
      <c r="P247" s="17">
        <f t="shared" si="109"/>
        <v>0</v>
      </c>
      <c r="Q247" s="14">
        <f t="shared" ca="1" si="91"/>
        <v>712440.74</v>
      </c>
      <c r="R247" s="21">
        <f t="shared" si="92"/>
        <v>0</v>
      </c>
      <c r="S247" s="14">
        <f t="shared" si="101"/>
        <v>0</v>
      </c>
      <c r="T247" s="4" t="str">
        <f t="shared" si="102"/>
        <v>J=</v>
      </c>
      <c r="U247" s="33">
        <f t="shared" si="103"/>
        <v>44824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1">
        <f t="shared" si="93"/>
        <v>44802</v>
      </c>
      <c r="B248" s="112">
        <f t="shared" ca="1" si="104"/>
        <v>5716340.3799999999</v>
      </c>
      <c r="C248" s="7">
        <f t="shared" si="94"/>
        <v>5000000</v>
      </c>
      <c r="D248" s="85">
        <f t="shared" si="108"/>
        <v>44799</v>
      </c>
      <c r="E248" s="83">
        <f ca="1">IF(D248&lt;$B$1,VLOOKUP(D248,[1]DI!$A$4:$B$15000,2,FALSE),0)</f>
        <v>0.13650000000000001</v>
      </c>
      <c r="F248" s="14">
        <f t="shared" ca="1" si="105"/>
        <v>1.00050788</v>
      </c>
      <c r="G248" s="14">
        <f ca="1">(TRUNC(PRODUCT($F$12:$F247),16))</f>
        <v>1.0974815660963899</v>
      </c>
      <c r="H248" s="14">
        <f t="shared" si="106"/>
        <v>1</v>
      </c>
      <c r="I248" s="14">
        <f t="shared" ca="1" si="107"/>
        <v>1.09748157</v>
      </c>
      <c r="J248" s="13">
        <f t="shared" si="95"/>
        <v>4.4999999999999998E-2</v>
      </c>
      <c r="K248" s="33">
        <f t="shared" si="96"/>
        <v>44462</v>
      </c>
      <c r="L248" s="2">
        <f t="shared" si="97"/>
        <v>234</v>
      </c>
      <c r="M248" s="17">
        <f t="shared" si="98"/>
        <v>234</v>
      </c>
      <c r="N248" s="12">
        <f t="shared" si="99"/>
        <v>1.0417196129999999</v>
      </c>
      <c r="O248" s="12">
        <f t="shared" ca="1" si="100"/>
        <v>1.143268076</v>
      </c>
      <c r="P248" s="17">
        <f t="shared" si="109"/>
        <v>0</v>
      </c>
      <c r="Q248" s="14">
        <f t="shared" ca="1" si="91"/>
        <v>716340.38</v>
      </c>
      <c r="R248" s="21">
        <f t="shared" si="92"/>
        <v>0</v>
      </c>
      <c r="S248" s="14">
        <f t="shared" si="101"/>
        <v>0</v>
      </c>
      <c r="T248" s="4" t="str">
        <f t="shared" si="102"/>
        <v>J=</v>
      </c>
      <c r="U248" s="33">
        <f t="shared" si="103"/>
        <v>44824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1">
        <f t="shared" si="93"/>
        <v>44803</v>
      </c>
      <c r="B249" s="112">
        <f t="shared" ca="1" si="104"/>
        <v>5720242.6749999998</v>
      </c>
      <c r="C249" s="7">
        <f t="shared" si="94"/>
        <v>5000000</v>
      </c>
      <c r="D249" s="85">
        <f t="shared" si="108"/>
        <v>44802</v>
      </c>
      <c r="E249" s="83">
        <f ca="1">IF(D249&lt;$B$1,VLOOKUP(D249,[1]DI!$A$4:$B$15000,2,FALSE),0)</f>
        <v>0.13650000000000001</v>
      </c>
      <c r="F249" s="14">
        <f t="shared" ca="1" si="105"/>
        <v>1.00050788</v>
      </c>
      <c r="G249" s="14">
        <f ca="1">(TRUNC(PRODUCT($F$12:$F248),16))</f>
        <v>1.09803895503418</v>
      </c>
      <c r="H249" s="14">
        <f t="shared" si="106"/>
        <v>1</v>
      </c>
      <c r="I249" s="14">
        <f t="shared" ca="1" si="107"/>
        <v>1.09803896</v>
      </c>
      <c r="J249" s="13">
        <f t="shared" si="95"/>
        <v>4.4999999999999998E-2</v>
      </c>
      <c r="K249" s="33">
        <f t="shared" si="96"/>
        <v>44462</v>
      </c>
      <c r="L249" s="2">
        <f t="shared" si="97"/>
        <v>235</v>
      </c>
      <c r="M249" s="17">
        <f t="shared" si="98"/>
        <v>235</v>
      </c>
      <c r="N249" s="12">
        <f t="shared" si="99"/>
        <v>1.0419015869999999</v>
      </c>
      <c r="O249" s="12">
        <f t="shared" ca="1" si="100"/>
        <v>1.144048535</v>
      </c>
      <c r="P249" s="17">
        <f t="shared" si="109"/>
        <v>0</v>
      </c>
      <c r="Q249" s="14">
        <f t="shared" ca="1" si="91"/>
        <v>720242.67500000005</v>
      </c>
      <c r="R249" s="21">
        <f t="shared" si="92"/>
        <v>0</v>
      </c>
      <c r="S249" s="14">
        <f t="shared" si="101"/>
        <v>0</v>
      </c>
      <c r="T249" s="4" t="str">
        <f t="shared" si="102"/>
        <v>J=</v>
      </c>
      <c r="U249" s="33">
        <f t="shared" si="103"/>
        <v>44824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1">
        <f t="shared" si="93"/>
        <v>44804</v>
      </c>
      <c r="B250" s="112">
        <f t="shared" ca="1" si="104"/>
        <v>5724147.6100000003</v>
      </c>
      <c r="C250" s="7">
        <f t="shared" si="94"/>
        <v>5000000</v>
      </c>
      <c r="D250" s="85">
        <f t="shared" si="108"/>
        <v>44803</v>
      </c>
      <c r="E250" s="83">
        <f ca="1">IF(D250&lt;$B$1,VLOOKUP(D250,[1]DI!$A$4:$B$15000,2,FALSE),0)</f>
        <v>0.13650000000000001</v>
      </c>
      <c r="F250" s="14">
        <f t="shared" ca="1" si="105"/>
        <v>1.00050788</v>
      </c>
      <c r="G250" s="14">
        <f ca="1">(TRUNC(PRODUCT($F$12:$F249),16))</f>
        <v>1.09859662705866</v>
      </c>
      <c r="H250" s="14">
        <f t="shared" si="106"/>
        <v>1</v>
      </c>
      <c r="I250" s="14">
        <f t="shared" ca="1" si="107"/>
        <v>1.0985966300000001</v>
      </c>
      <c r="J250" s="13">
        <f t="shared" si="95"/>
        <v>4.4999999999999998E-2</v>
      </c>
      <c r="K250" s="33">
        <f t="shared" si="96"/>
        <v>44462</v>
      </c>
      <c r="L250" s="2">
        <f t="shared" si="97"/>
        <v>236</v>
      </c>
      <c r="M250" s="17">
        <f t="shared" si="98"/>
        <v>236</v>
      </c>
      <c r="N250" s="12">
        <f t="shared" si="99"/>
        <v>1.042083592</v>
      </c>
      <c r="O250" s="12">
        <f t="shared" ca="1" si="100"/>
        <v>1.144829522</v>
      </c>
      <c r="P250" s="17">
        <f t="shared" si="109"/>
        <v>0</v>
      </c>
      <c r="Q250" s="14">
        <f t="shared" ca="1" si="91"/>
        <v>724147.61</v>
      </c>
      <c r="R250" s="21">
        <f t="shared" si="92"/>
        <v>0</v>
      </c>
      <c r="S250" s="14">
        <f t="shared" si="101"/>
        <v>0</v>
      </c>
      <c r="T250" s="4" t="str">
        <f t="shared" si="102"/>
        <v>J=</v>
      </c>
      <c r="U250" s="33">
        <f t="shared" si="103"/>
        <v>44824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1">
        <f t="shared" si="93"/>
        <v>44805</v>
      </c>
      <c r="B251" s="112">
        <f t="shared" ca="1" si="104"/>
        <v>5728055.2000000002</v>
      </c>
      <c r="C251" s="7">
        <f t="shared" si="94"/>
        <v>5000000</v>
      </c>
      <c r="D251" s="85">
        <f t="shared" si="108"/>
        <v>44804</v>
      </c>
      <c r="E251" s="83">
        <f ca="1">IF(D251&lt;$B$1,VLOOKUP(D251,[1]DI!$A$4:$B$15000,2,FALSE),0)</f>
        <v>0.13650000000000001</v>
      </c>
      <c r="F251" s="14">
        <f t="shared" ca="1" si="105"/>
        <v>1.00050788</v>
      </c>
      <c r="G251" s="14">
        <f ca="1">(TRUNC(PRODUCT($F$12:$F250),16))</f>
        <v>1.09915458231361</v>
      </c>
      <c r="H251" s="14">
        <f t="shared" si="106"/>
        <v>1</v>
      </c>
      <c r="I251" s="14">
        <f t="shared" ca="1" si="107"/>
        <v>1.09915458</v>
      </c>
      <c r="J251" s="13">
        <f t="shared" si="95"/>
        <v>4.4999999999999998E-2</v>
      </c>
      <c r="K251" s="33">
        <f t="shared" si="96"/>
        <v>44462</v>
      </c>
      <c r="L251" s="2">
        <f t="shared" si="97"/>
        <v>237</v>
      </c>
      <c r="M251" s="17">
        <f t="shared" si="98"/>
        <v>237</v>
      </c>
      <c r="N251" s="12">
        <f t="shared" si="99"/>
        <v>1.0422656290000001</v>
      </c>
      <c r="O251" s="12">
        <f t="shared" ca="1" si="100"/>
        <v>1.1456110399999999</v>
      </c>
      <c r="P251" s="17">
        <f t="shared" si="109"/>
        <v>0</v>
      </c>
      <c r="Q251" s="14">
        <f t="shared" ca="1" si="91"/>
        <v>728055.2</v>
      </c>
      <c r="R251" s="21">
        <f t="shared" si="92"/>
        <v>0</v>
      </c>
      <c r="S251" s="14">
        <f t="shared" si="101"/>
        <v>0</v>
      </c>
      <c r="T251" s="4" t="str">
        <f t="shared" si="102"/>
        <v>J=</v>
      </c>
      <c r="U251" s="33">
        <f t="shared" si="103"/>
        <v>44824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1">
        <f t="shared" si="93"/>
        <v>44806</v>
      </c>
      <c r="B252" s="112">
        <f t="shared" ca="1" si="104"/>
        <v>5731965.4850000003</v>
      </c>
      <c r="C252" s="7">
        <f t="shared" si="94"/>
        <v>5000000</v>
      </c>
      <c r="D252" s="85">
        <f t="shared" si="108"/>
        <v>44805</v>
      </c>
      <c r="E252" s="83">
        <f ca="1">IF(D252&lt;$B$1,VLOOKUP(D252,[1]DI!$A$4:$B$15000,2,FALSE),0)</f>
        <v>0.13650000000000001</v>
      </c>
      <c r="F252" s="14">
        <f t="shared" ca="1" si="105"/>
        <v>1.00050788</v>
      </c>
      <c r="G252" s="14">
        <f ca="1">(TRUNC(PRODUCT($F$12:$F251),16))</f>
        <v>1.0997128209428799</v>
      </c>
      <c r="H252" s="14">
        <f t="shared" si="106"/>
        <v>1</v>
      </c>
      <c r="I252" s="14">
        <f t="shared" ca="1" si="107"/>
        <v>1.0997128199999999</v>
      </c>
      <c r="J252" s="13">
        <f t="shared" si="95"/>
        <v>4.4999999999999998E-2</v>
      </c>
      <c r="K252" s="33">
        <f t="shared" si="96"/>
        <v>44462</v>
      </c>
      <c r="L252" s="2">
        <f t="shared" si="97"/>
        <v>238</v>
      </c>
      <c r="M252" s="17">
        <f t="shared" si="98"/>
        <v>238</v>
      </c>
      <c r="N252" s="12">
        <f t="shared" si="99"/>
        <v>1.0424476970000001</v>
      </c>
      <c r="O252" s="12">
        <f t="shared" ca="1" si="100"/>
        <v>1.146393097</v>
      </c>
      <c r="P252" s="17">
        <f t="shared" si="109"/>
        <v>0</v>
      </c>
      <c r="Q252" s="14">
        <f t="shared" ca="1" si="91"/>
        <v>731965.48499999999</v>
      </c>
      <c r="R252" s="21">
        <f t="shared" si="92"/>
        <v>0</v>
      </c>
      <c r="S252" s="14">
        <f t="shared" si="101"/>
        <v>0</v>
      </c>
      <c r="T252" s="4" t="str">
        <f t="shared" si="102"/>
        <v>J=</v>
      </c>
      <c r="U252" s="33">
        <f t="shared" si="103"/>
        <v>44824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1">
        <f t="shared" si="93"/>
        <v>44809</v>
      </c>
      <c r="B253" s="112">
        <f t="shared" ca="1" si="104"/>
        <v>5735878.4249999896</v>
      </c>
      <c r="C253" s="7">
        <f t="shared" si="94"/>
        <v>5000000</v>
      </c>
      <c r="D253" s="85">
        <f t="shared" si="108"/>
        <v>44806</v>
      </c>
      <c r="E253" s="83">
        <f ca="1">IF(D253&lt;$B$1,VLOOKUP(D253,[1]DI!$A$4:$B$15000,2,FALSE),0)</f>
        <v>0.13650000000000001</v>
      </c>
      <c r="F253" s="14">
        <f t="shared" ca="1" si="105"/>
        <v>1.00050788</v>
      </c>
      <c r="G253" s="14">
        <f ca="1">(TRUNC(PRODUCT($F$12:$F252),16))</f>
        <v>1.1002713430903801</v>
      </c>
      <c r="H253" s="14">
        <f t="shared" si="106"/>
        <v>1</v>
      </c>
      <c r="I253" s="14">
        <f t="shared" ca="1" si="107"/>
        <v>1.1002713399999999</v>
      </c>
      <c r="J253" s="13">
        <f t="shared" si="95"/>
        <v>4.4999999999999998E-2</v>
      </c>
      <c r="K253" s="33">
        <f t="shared" si="96"/>
        <v>44462</v>
      </c>
      <c r="L253" s="2">
        <f t="shared" si="97"/>
        <v>239</v>
      </c>
      <c r="M253" s="17">
        <f t="shared" si="98"/>
        <v>239</v>
      </c>
      <c r="N253" s="12">
        <f t="shared" si="99"/>
        <v>1.0426297980000001</v>
      </c>
      <c r="O253" s="12">
        <f t="shared" ca="1" si="100"/>
        <v>1.1471756849999999</v>
      </c>
      <c r="P253" s="17">
        <f t="shared" si="109"/>
        <v>0</v>
      </c>
      <c r="Q253" s="14">
        <f t="shared" ca="1" si="91"/>
        <v>735878.42499999003</v>
      </c>
      <c r="R253" s="21">
        <f t="shared" si="92"/>
        <v>0</v>
      </c>
      <c r="S253" s="14">
        <f t="shared" si="101"/>
        <v>0</v>
      </c>
      <c r="T253" s="4" t="str">
        <f t="shared" si="102"/>
        <v>J=</v>
      </c>
      <c r="U253" s="33">
        <f t="shared" si="103"/>
        <v>44824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1">
        <f t="shared" si="93"/>
        <v>44810</v>
      </c>
      <c r="B254" s="112">
        <f t="shared" ca="1" si="104"/>
        <v>5739794.0649999995</v>
      </c>
      <c r="C254" s="7">
        <f t="shared" si="94"/>
        <v>5000000</v>
      </c>
      <c r="D254" s="85">
        <f t="shared" si="108"/>
        <v>44809</v>
      </c>
      <c r="E254" s="83">
        <f ca="1">IF(D254&lt;$B$1,VLOOKUP(D254,[1]DI!$A$4:$B$15000,2,FALSE),0)</f>
        <v>0.13650000000000001</v>
      </c>
      <c r="F254" s="14">
        <f t="shared" ca="1" si="105"/>
        <v>1.00050788</v>
      </c>
      <c r="G254" s="14">
        <f ca="1">(TRUNC(PRODUCT($F$12:$F253),16))</f>
        <v>1.1008301489001</v>
      </c>
      <c r="H254" s="14">
        <f t="shared" si="106"/>
        <v>1</v>
      </c>
      <c r="I254" s="14">
        <f t="shared" ca="1" si="107"/>
        <v>1.10083015</v>
      </c>
      <c r="J254" s="13">
        <f t="shared" si="95"/>
        <v>4.4999999999999998E-2</v>
      </c>
      <c r="K254" s="33">
        <f t="shared" si="96"/>
        <v>44462</v>
      </c>
      <c r="L254" s="2">
        <f t="shared" si="97"/>
        <v>240</v>
      </c>
      <c r="M254" s="17">
        <f t="shared" si="98"/>
        <v>240</v>
      </c>
      <c r="N254" s="12">
        <f t="shared" si="99"/>
        <v>1.0428119300000001</v>
      </c>
      <c r="O254" s="12">
        <f t="shared" ca="1" si="100"/>
        <v>1.147958813</v>
      </c>
      <c r="P254" s="17">
        <f t="shared" si="109"/>
        <v>0</v>
      </c>
      <c r="Q254" s="14">
        <f t="shared" ca="1" si="91"/>
        <v>739794.06499999994</v>
      </c>
      <c r="R254" s="21">
        <f t="shared" si="92"/>
        <v>0</v>
      </c>
      <c r="S254" s="14">
        <f t="shared" si="101"/>
        <v>0</v>
      </c>
      <c r="T254" s="4" t="str">
        <f t="shared" si="102"/>
        <v>J=</v>
      </c>
      <c r="U254" s="33">
        <f t="shared" si="103"/>
        <v>44824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1">
        <f t="shared" si="93"/>
        <v>44812</v>
      </c>
      <c r="B255" s="112">
        <f t="shared" ca="1" si="104"/>
        <v>5743712.3650000002</v>
      </c>
      <c r="C255" s="7">
        <f t="shared" si="94"/>
        <v>5000000</v>
      </c>
      <c r="D255" s="85">
        <f t="shared" si="108"/>
        <v>44810</v>
      </c>
      <c r="E255" s="83">
        <f ca="1">IF(D255&lt;$B$1,VLOOKUP(D255,[1]DI!$A$4:$B$15000,2,FALSE),0)</f>
        <v>0.13650000000000001</v>
      </c>
      <c r="F255" s="14">
        <f t="shared" ca="1" si="105"/>
        <v>1.00050788</v>
      </c>
      <c r="G255" s="14">
        <f ca="1">(TRUNC(PRODUCT($F$12:$F254),16))</f>
        <v>1.1013892385161299</v>
      </c>
      <c r="H255" s="14">
        <f t="shared" si="106"/>
        <v>1</v>
      </c>
      <c r="I255" s="14">
        <f t="shared" ca="1" si="107"/>
        <v>1.10138924</v>
      </c>
      <c r="J255" s="13">
        <f t="shared" si="95"/>
        <v>4.4999999999999998E-2</v>
      </c>
      <c r="K255" s="33">
        <f t="shared" si="96"/>
        <v>44462</v>
      </c>
      <c r="L255" s="2">
        <f t="shared" si="97"/>
        <v>241</v>
      </c>
      <c r="M255" s="17">
        <f t="shared" si="98"/>
        <v>241</v>
      </c>
      <c r="N255" s="12">
        <f t="shared" si="99"/>
        <v>1.042994094</v>
      </c>
      <c r="O255" s="12">
        <f t="shared" ca="1" si="100"/>
        <v>1.148742473</v>
      </c>
      <c r="P255" s="17">
        <f t="shared" si="109"/>
        <v>0</v>
      </c>
      <c r="Q255" s="14">
        <f t="shared" ca="1" si="91"/>
        <v>743712.36499999999</v>
      </c>
      <c r="R255" s="21">
        <f t="shared" si="92"/>
        <v>0</v>
      </c>
      <c r="S255" s="14">
        <f t="shared" si="101"/>
        <v>0</v>
      </c>
      <c r="T255" s="4" t="str">
        <f t="shared" si="102"/>
        <v>J=</v>
      </c>
      <c r="U255" s="33">
        <f t="shared" si="103"/>
        <v>44824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1">
        <f t="shared" si="93"/>
        <v>44813</v>
      </c>
      <c r="B256" s="112">
        <f t="shared" ca="1" si="104"/>
        <v>5747633.3149999995</v>
      </c>
      <c r="C256" s="7">
        <f t="shared" si="94"/>
        <v>5000000</v>
      </c>
      <c r="D256" s="85">
        <f t="shared" si="108"/>
        <v>44812</v>
      </c>
      <c r="E256" s="83">
        <f ca="1">IF(D256&lt;$B$1,VLOOKUP(D256,[1]DI!$A$4:$B$15000,2,FALSE),0)</f>
        <v>0.13650000000000001</v>
      </c>
      <c r="F256" s="14">
        <f t="shared" ca="1" si="105"/>
        <v>1.00050788</v>
      </c>
      <c r="G256" s="14">
        <f ca="1">(TRUNC(PRODUCT($F$12:$F255),16))</f>
        <v>1.1019486120825901</v>
      </c>
      <c r="H256" s="14">
        <f t="shared" si="106"/>
        <v>1</v>
      </c>
      <c r="I256" s="14">
        <f t="shared" ca="1" si="107"/>
        <v>1.10194861</v>
      </c>
      <c r="J256" s="13">
        <f t="shared" si="95"/>
        <v>4.4999999999999998E-2</v>
      </c>
      <c r="K256" s="33">
        <f t="shared" si="96"/>
        <v>44462</v>
      </c>
      <c r="L256" s="2">
        <f t="shared" si="97"/>
        <v>242</v>
      </c>
      <c r="M256" s="17">
        <f t="shared" si="98"/>
        <v>242</v>
      </c>
      <c r="N256" s="12">
        <f t="shared" si="99"/>
        <v>1.0431762899999999</v>
      </c>
      <c r="O256" s="12">
        <f t="shared" ca="1" si="100"/>
        <v>1.1495266630000001</v>
      </c>
      <c r="P256" s="17">
        <f t="shared" si="109"/>
        <v>0</v>
      </c>
      <c r="Q256" s="14">
        <f t="shared" ca="1" si="91"/>
        <v>747633.31499999994</v>
      </c>
      <c r="R256" s="21">
        <f t="shared" si="92"/>
        <v>0</v>
      </c>
      <c r="S256" s="14">
        <f t="shared" si="101"/>
        <v>0</v>
      </c>
      <c r="T256" s="4" t="str">
        <f t="shared" si="102"/>
        <v>J=</v>
      </c>
      <c r="U256" s="33">
        <f t="shared" si="103"/>
        <v>44824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1">
        <f t="shared" si="93"/>
        <v>44816</v>
      </c>
      <c r="B257" s="112">
        <f t="shared" ref="B257:B263" ca="1" si="110">IF(A257&lt;=TODAY(),C257+Q257,IF(AND(A257&gt;TODAY(),A257&lt;=$B$1),IF(VLOOKUP(TODAY(),$A$10:$E$5000,4,FALSE)=0,"n.d",C257+Q257),"n.d"))</f>
        <v>5751556.9749999996</v>
      </c>
      <c r="C257" s="7">
        <f t="shared" ref="C257:C263" si="111">(C256-S256)</f>
        <v>5000000</v>
      </c>
      <c r="D257" s="85">
        <f t="shared" si="108"/>
        <v>44813</v>
      </c>
      <c r="E257" s="83">
        <f ca="1">IF(D257&lt;$B$1,VLOOKUP(D257,[1]DI!$A$4:$B$15000,2,FALSE),0)</f>
        <v>0.13650000000000001</v>
      </c>
      <c r="F257" s="14">
        <f t="shared" ref="F257:F263" ca="1" si="112">ROUND(((1+E257)^(1/252)),8)</f>
        <v>1.00050788</v>
      </c>
      <c r="G257" s="14">
        <f ca="1">(TRUNC(PRODUCT($F$12:$F256),16))</f>
        <v>1.1025082697436901</v>
      </c>
      <c r="H257" s="14">
        <f t="shared" ref="H257:H263" si="113">IF(P256&gt;0,G256,H256)</f>
        <v>1</v>
      </c>
      <c r="I257" s="14">
        <f t="shared" ref="I257:I263" ca="1" si="114">ROUND(G257/H257,8)</f>
        <v>1.10250827</v>
      </c>
      <c r="J257" s="13">
        <f t="shared" si="95"/>
        <v>4.4999999999999998E-2</v>
      </c>
      <c r="K257" s="33">
        <f t="shared" ref="K257:K263" si="115">IF(P256&gt;0,VLOOKUP(P256,W$12:AG$150,2),K256)</f>
        <v>44462</v>
      </c>
      <c r="L257" s="2">
        <f t="shared" ref="L257:L263" si="116">IF(A257&gt;K257,IF(NETWORKDAYS(K257,A257,$W$160:$W$544)-1=0,1,NETWORKDAYS(K257,A257,$W$160:$W$544)-1),0)</f>
        <v>243</v>
      </c>
      <c r="M257" s="17">
        <f t="shared" ref="M257:M263" si="117">IF(AND(L257=1,L256=1),1,IF(L257&gt;0,IF(L257=L256,L257+1,L257),0))</f>
        <v>243</v>
      </c>
      <c r="N257" s="12">
        <f t="shared" ref="N257:N263" si="118">ROUND((J257+1)^(M257/252),9)</f>
        <v>1.043358518</v>
      </c>
      <c r="O257" s="12">
        <f t="shared" ref="O257:O263" ca="1" si="119">ROUND(I257*N257,9)</f>
        <v>1.1503113949999999</v>
      </c>
      <c r="P257" s="17">
        <f t="shared" ref="P257:P263" si="120">IF(VLOOKUP(A257,X$12:AE$150,8)=VLOOKUP(A256,X$12:AE$150,8),0,VLOOKUP(A257,X$12:AE$150,8))</f>
        <v>0</v>
      </c>
      <c r="Q257" s="14">
        <f t="shared" ref="Q257:Q263" ca="1" si="121">TRUNC(((O257-1)*C257),8)</f>
        <v>751556.97499999998</v>
      </c>
      <c r="R257" s="21">
        <f t="shared" si="92"/>
        <v>0</v>
      </c>
      <c r="S257" s="14">
        <f t="shared" ref="S257:S263" si="122">IF(R257&gt;0,TRUNC(R257*C257,8),0)</f>
        <v>0</v>
      </c>
      <c r="T257" s="4" t="str">
        <f t="shared" ref="T257:T263" si="123">IF(P256&gt;0,VLOOKUP(P256,W$12:AG$150,10),T256)</f>
        <v>J=</v>
      </c>
      <c r="U257" s="33">
        <f t="shared" ref="U257:U263" si="124">IF(P256&gt;0,VLOOKUP(P256,W$12:AG$150,11),U256)</f>
        <v>44824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1">
        <f t="shared" si="93"/>
        <v>44817</v>
      </c>
      <c r="B258" s="112">
        <f t="shared" ca="1" si="110"/>
        <v>5755483.2850000001</v>
      </c>
      <c r="C258" s="7">
        <f t="shared" si="111"/>
        <v>5000000</v>
      </c>
      <c r="D258" s="85">
        <f t="shared" si="108"/>
        <v>44816</v>
      </c>
      <c r="E258" s="83">
        <f ca="1">IF(D258&lt;$B$1,VLOOKUP(D258,[1]DI!$A$4:$B$15000,2,FALSE),0)</f>
        <v>0.13650000000000001</v>
      </c>
      <c r="F258" s="14">
        <f t="shared" ca="1" si="112"/>
        <v>1.00050788</v>
      </c>
      <c r="G258" s="14">
        <f ca="1">(TRUNC(PRODUCT($F$12:$F257),16))</f>
        <v>1.10306821164373</v>
      </c>
      <c r="H258" s="14">
        <f t="shared" si="113"/>
        <v>1</v>
      </c>
      <c r="I258" s="14">
        <f t="shared" ca="1" si="114"/>
        <v>1.10306821</v>
      </c>
      <c r="J258" s="13">
        <f t="shared" si="95"/>
        <v>4.4999999999999998E-2</v>
      </c>
      <c r="K258" s="33">
        <f t="shared" si="115"/>
        <v>44462</v>
      </c>
      <c r="L258" s="2">
        <f t="shared" si="116"/>
        <v>244</v>
      </c>
      <c r="M258" s="17">
        <f t="shared" si="117"/>
        <v>244</v>
      </c>
      <c r="N258" s="12">
        <f t="shared" si="118"/>
        <v>1.043540777</v>
      </c>
      <c r="O258" s="12">
        <f t="shared" ca="1" si="119"/>
        <v>1.1510966570000001</v>
      </c>
      <c r="P258" s="17">
        <f t="shared" si="120"/>
        <v>0</v>
      </c>
      <c r="Q258" s="14">
        <f t="shared" ca="1" si="121"/>
        <v>755483.28500000003</v>
      </c>
      <c r="R258" s="21">
        <f t="shared" si="92"/>
        <v>0</v>
      </c>
      <c r="S258" s="14">
        <f t="shared" si="122"/>
        <v>0</v>
      </c>
      <c r="T258" s="4" t="str">
        <f t="shared" si="123"/>
        <v>J=</v>
      </c>
      <c r="U258" s="33">
        <f t="shared" si="124"/>
        <v>44824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1">
        <f t="shared" si="93"/>
        <v>44818</v>
      </c>
      <c r="B259" s="112">
        <f t="shared" ca="1" si="110"/>
        <v>5759412.3049999997</v>
      </c>
      <c r="C259" s="7">
        <f t="shared" si="111"/>
        <v>5000000</v>
      </c>
      <c r="D259" s="85">
        <f t="shared" si="108"/>
        <v>44817</v>
      </c>
      <c r="E259" s="83">
        <f ca="1">IF(D259&lt;$B$1,VLOOKUP(D259,[1]DI!$A$4:$B$15000,2,FALSE),0)</f>
        <v>0.13650000000000001</v>
      </c>
      <c r="F259" s="14">
        <f t="shared" ca="1" si="112"/>
        <v>1.00050788</v>
      </c>
      <c r="G259" s="14">
        <f ca="1">(TRUNC(PRODUCT($F$12:$F258),16))</f>
        <v>1.10362843792706</v>
      </c>
      <c r="H259" s="14">
        <f t="shared" si="113"/>
        <v>1</v>
      </c>
      <c r="I259" s="14">
        <f t="shared" ca="1" si="114"/>
        <v>1.10362844</v>
      </c>
      <c r="J259" s="13">
        <f t="shared" si="95"/>
        <v>4.4999999999999998E-2</v>
      </c>
      <c r="K259" s="33">
        <f t="shared" si="115"/>
        <v>44462</v>
      </c>
      <c r="L259" s="2">
        <f t="shared" si="116"/>
        <v>245</v>
      </c>
      <c r="M259" s="17">
        <f t="shared" si="117"/>
        <v>245</v>
      </c>
      <c r="N259" s="12">
        <f t="shared" si="118"/>
        <v>1.043723068</v>
      </c>
      <c r="O259" s="12">
        <f t="shared" ca="1" si="119"/>
        <v>1.151882461</v>
      </c>
      <c r="P259" s="17">
        <f t="shared" si="120"/>
        <v>0</v>
      </c>
      <c r="Q259" s="14">
        <f t="shared" ca="1" si="121"/>
        <v>759412.30500000005</v>
      </c>
      <c r="R259" s="21">
        <f t="shared" si="92"/>
        <v>0</v>
      </c>
      <c r="S259" s="14">
        <f t="shared" si="122"/>
        <v>0</v>
      </c>
      <c r="T259" s="4" t="str">
        <f t="shared" si="123"/>
        <v>J=</v>
      </c>
      <c r="U259" s="33">
        <f t="shared" si="124"/>
        <v>44824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1">
        <f t="shared" si="93"/>
        <v>44819</v>
      </c>
      <c r="B260" s="112">
        <f t="shared" ca="1" si="110"/>
        <v>5763343.9950000001</v>
      </c>
      <c r="C260" s="7">
        <f t="shared" si="111"/>
        <v>5000000</v>
      </c>
      <c r="D260" s="85">
        <f t="shared" si="108"/>
        <v>44818</v>
      </c>
      <c r="E260" s="83">
        <f ca="1">IF(D260&lt;$B$1,VLOOKUP(D260,[1]DI!$A$4:$B$15000,2,FALSE),0)</f>
        <v>0.13650000000000001</v>
      </c>
      <c r="F260" s="14">
        <f t="shared" ca="1" si="112"/>
        <v>1.00050788</v>
      </c>
      <c r="G260" s="14">
        <f ca="1">(TRUNC(PRODUCT($F$12:$F259),16))</f>
        <v>1.10418894873811</v>
      </c>
      <c r="H260" s="14">
        <f t="shared" si="113"/>
        <v>1</v>
      </c>
      <c r="I260" s="14">
        <f t="shared" ca="1" si="114"/>
        <v>1.1041889499999999</v>
      </c>
      <c r="J260" s="13">
        <f t="shared" si="95"/>
        <v>4.4999999999999998E-2</v>
      </c>
      <c r="K260" s="33">
        <f t="shared" si="115"/>
        <v>44462</v>
      </c>
      <c r="L260" s="2">
        <f t="shared" si="116"/>
        <v>246</v>
      </c>
      <c r="M260" s="17">
        <f t="shared" si="117"/>
        <v>246</v>
      </c>
      <c r="N260" s="12">
        <f t="shared" si="118"/>
        <v>1.0439053920000001</v>
      </c>
      <c r="O260" s="12">
        <f t="shared" ca="1" si="119"/>
        <v>1.152668799</v>
      </c>
      <c r="P260" s="17">
        <f t="shared" si="120"/>
        <v>0</v>
      </c>
      <c r="Q260" s="14">
        <f t="shared" ca="1" si="121"/>
        <v>763343.995</v>
      </c>
      <c r="R260" s="21">
        <f t="shared" si="92"/>
        <v>0</v>
      </c>
      <c r="S260" s="14">
        <f t="shared" si="122"/>
        <v>0</v>
      </c>
      <c r="T260" s="4" t="str">
        <f t="shared" si="123"/>
        <v>J=</v>
      </c>
      <c r="U260" s="33">
        <f t="shared" si="124"/>
        <v>44824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1">
        <f t="shared" si="93"/>
        <v>44820</v>
      </c>
      <c r="B261" s="112">
        <f t="shared" ca="1" si="110"/>
        <v>5767278.335</v>
      </c>
      <c r="C261" s="7">
        <f t="shared" si="111"/>
        <v>5000000</v>
      </c>
      <c r="D261" s="85">
        <f t="shared" si="108"/>
        <v>44819</v>
      </c>
      <c r="E261" s="83">
        <f ca="1">IF(D261&lt;$B$1,VLOOKUP(D261,[1]DI!$A$4:$B$15000,2,FALSE),0)</f>
        <v>0.13650000000000001</v>
      </c>
      <c r="F261" s="14">
        <f t="shared" ca="1" si="112"/>
        <v>1.00050788</v>
      </c>
      <c r="G261" s="14">
        <f ca="1">(TRUNC(PRODUCT($F$12:$F260),16))</f>
        <v>1.1047497442214</v>
      </c>
      <c r="H261" s="14">
        <f t="shared" si="113"/>
        <v>1</v>
      </c>
      <c r="I261" s="14">
        <f t="shared" ca="1" si="114"/>
        <v>1.1047497399999999</v>
      </c>
      <c r="J261" s="13">
        <f t="shared" si="95"/>
        <v>4.4999999999999998E-2</v>
      </c>
      <c r="K261" s="33">
        <f t="shared" si="115"/>
        <v>44462</v>
      </c>
      <c r="L261" s="2">
        <f t="shared" si="116"/>
        <v>247</v>
      </c>
      <c r="M261" s="17">
        <f t="shared" si="117"/>
        <v>247</v>
      </c>
      <c r="N261" s="12">
        <f t="shared" si="118"/>
        <v>1.0440877470000001</v>
      </c>
      <c r="O261" s="12">
        <f t="shared" ca="1" si="119"/>
        <v>1.153455667</v>
      </c>
      <c r="P261" s="17">
        <f t="shared" si="120"/>
        <v>0</v>
      </c>
      <c r="Q261" s="14">
        <f t="shared" ca="1" si="121"/>
        <v>767278.33499999996</v>
      </c>
      <c r="R261" s="21">
        <f t="shared" si="92"/>
        <v>0</v>
      </c>
      <c r="S261" s="14">
        <f t="shared" si="122"/>
        <v>0</v>
      </c>
      <c r="T261" s="4" t="str">
        <f t="shared" si="123"/>
        <v>J=</v>
      </c>
      <c r="U261" s="33">
        <f t="shared" si="124"/>
        <v>44824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1">
        <f t="shared" si="93"/>
        <v>44823</v>
      </c>
      <c r="B262" s="112">
        <f t="shared" ca="1" si="110"/>
        <v>5771215.3899999997</v>
      </c>
      <c r="C262" s="7">
        <f t="shared" si="111"/>
        <v>5000000</v>
      </c>
      <c r="D262" s="85">
        <f t="shared" si="108"/>
        <v>44820</v>
      </c>
      <c r="E262" s="83">
        <f ca="1">IF(D262&lt;$B$1,VLOOKUP(D262,[1]DI!$A$4:$B$15000,2,FALSE),0)</f>
        <v>0.13650000000000001</v>
      </c>
      <c r="F262" s="14">
        <f t="shared" ca="1" si="112"/>
        <v>1.00050788</v>
      </c>
      <c r="G262" s="14">
        <f ca="1">(TRUNC(PRODUCT($F$12:$F261),16))</f>
        <v>1.10531082452149</v>
      </c>
      <c r="H262" s="14">
        <f t="shared" si="113"/>
        <v>1</v>
      </c>
      <c r="I262" s="14">
        <f t="shared" ca="1" si="114"/>
        <v>1.1053108199999999</v>
      </c>
      <c r="J262" s="13">
        <f t="shared" si="95"/>
        <v>4.4999999999999998E-2</v>
      </c>
      <c r="K262" s="33">
        <f t="shared" si="115"/>
        <v>44462</v>
      </c>
      <c r="L262" s="2">
        <f t="shared" si="116"/>
        <v>248</v>
      </c>
      <c r="M262" s="17">
        <f t="shared" si="117"/>
        <v>248</v>
      </c>
      <c r="N262" s="12">
        <f t="shared" si="118"/>
        <v>1.044270134</v>
      </c>
      <c r="O262" s="12">
        <f t="shared" ca="1" si="119"/>
        <v>1.1542430779999999</v>
      </c>
      <c r="P262" s="17">
        <f t="shared" si="120"/>
        <v>0</v>
      </c>
      <c r="Q262" s="14">
        <f t="shared" ca="1" si="121"/>
        <v>771215.39</v>
      </c>
      <c r="R262" s="21">
        <f t="shared" si="92"/>
        <v>0</v>
      </c>
      <c r="S262" s="14">
        <f t="shared" si="122"/>
        <v>0</v>
      </c>
      <c r="T262" s="4" t="str">
        <f t="shared" si="123"/>
        <v>J=</v>
      </c>
      <c r="U262" s="33">
        <f t="shared" si="124"/>
        <v>44824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1">
        <f t="shared" si="93"/>
        <v>44824</v>
      </c>
      <c r="B263" s="112">
        <f t="shared" ca="1" si="110"/>
        <v>5775155.1550000003</v>
      </c>
      <c r="C263" s="7">
        <f t="shared" si="111"/>
        <v>5000000</v>
      </c>
      <c r="D263" s="85">
        <f t="shared" si="108"/>
        <v>44823</v>
      </c>
      <c r="E263" s="83">
        <f ca="1">IF(D263&lt;$B$1,VLOOKUP(D263,[1]DI!$A$4:$B$15000,2,FALSE),0)</f>
        <v>0.13650000000000001</v>
      </c>
      <c r="F263" s="14">
        <f t="shared" ca="1" si="112"/>
        <v>1.00050788</v>
      </c>
      <c r="G263" s="14">
        <f ca="1">(TRUNC(PRODUCT($F$12:$F262),16))</f>
        <v>1.1058721897830499</v>
      </c>
      <c r="H263" s="14">
        <f t="shared" si="113"/>
        <v>1</v>
      </c>
      <c r="I263" s="14">
        <f t="shared" ca="1" si="114"/>
        <v>1.1058721899999999</v>
      </c>
      <c r="J263" s="13">
        <f t="shared" si="95"/>
        <v>4.4999999999999998E-2</v>
      </c>
      <c r="K263" s="33">
        <f t="shared" si="115"/>
        <v>44462</v>
      </c>
      <c r="L263" s="2">
        <f t="shared" si="116"/>
        <v>249</v>
      </c>
      <c r="M263" s="17">
        <f t="shared" si="117"/>
        <v>249</v>
      </c>
      <c r="N263" s="12">
        <f t="shared" si="118"/>
        <v>1.0444525520000001</v>
      </c>
      <c r="O263" s="12">
        <f t="shared" ca="1" si="119"/>
        <v>1.155031031</v>
      </c>
      <c r="P263" s="17">
        <f t="shared" si="120"/>
        <v>1</v>
      </c>
      <c r="Q263" s="14">
        <f t="shared" ca="1" si="121"/>
        <v>775155.15500000003</v>
      </c>
      <c r="R263" s="21">
        <f t="shared" si="92"/>
        <v>0</v>
      </c>
      <c r="S263" s="14">
        <f t="shared" si="122"/>
        <v>0</v>
      </c>
      <c r="T263" s="4" t="str">
        <f t="shared" si="123"/>
        <v>J=</v>
      </c>
      <c r="U263" s="33">
        <f t="shared" si="124"/>
        <v>44824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1">
        <f t="shared" si="93"/>
        <v>44825</v>
      </c>
      <c r="B264" s="112">
        <f t="shared" ref="B264:B327" ca="1" si="125">IF(A264&lt;=TODAY(),C264+Q264,IF(AND(A264&gt;TODAY(),A264&lt;=$B$1),IF(VLOOKUP(TODAY(),$A$10:$E$5000,4,FALSE)=0,"n.d",C264+Q264),"n.d"))</f>
        <v>5003413.2699999996</v>
      </c>
      <c r="C264" s="7">
        <f t="shared" ref="C264:C327" si="126">(C263-S263)</f>
        <v>5000000</v>
      </c>
      <c r="D264" s="85">
        <f t="shared" si="108"/>
        <v>44824</v>
      </c>
      <c r="E264" s="83">
        <f ca="1">IF(D264&lt;$B$1,VLOOKUP(D264,[1]DI!$A$4:$B$15000,2,FALSE),0)</f>
        <v>0.13650000000000001</v>
      </c>
      <c r="F264" s="14">
        <f t="shared" ref="F264:F327" ca="1" si="127">ROUND(((1+E264)^(1/252)),8)</f>
        <v>1.00050788</v>
      </c>
      <c r="G264" s="14">
        <f ca="1">(TRUNC(PRODUCT($F$12:$F263),16))</f>
        <v>1.1064338401508</v>
      </c>
      <c r="H264" s="14">
        <f t="shared" ref="H264:H327" ca="1" si="128">IF(P263&gt;0,G263,H263)</f>
        <v>1.1058721897830499</v>
      </c>
      <c r="I264" s="14">
        <f t="shared" ref="I264:I327" ca="1" si="129">ROUND(G264/H264,8)</f>
        <v>1.00050788</v>
      </c>
      <c r="J264" s="13">
        <f t="shared" si="95"/>
        <v>4.4999999999999998E-2</v>
      </c>
      <c r="K264" s="33">
        <f t="shared" ref="K264:K327" si="130">IF(P263&gt;0,VLOOKUP(P263,W$12:AG$150,2),K263)</f>
        <v>44824</v>
      </c>
      <c r="L264" s="2">
        <f t="shared" ref="L264:L327" si="131">IF(A264&gt;K264,IF(NETWORKDAYS(K264,A264,$W$160:$W$544)-1=0,1,NETWORKDAYS(K264,A264,$W$160:$W$544)-1),0)</f>
        <v>1</v>
      </c>
      <c r="M264" s="17">
        <f t="shared" ref="M264:M327" si="132">IF(AND(L264=1,L263=1),1,IF(L264&gt;0,IF(L264=L263,L264+1,L264),0))</f>
        <v>1</v>
      </c>
      <c r="N264" s="12">
        <f t="shared" ref="N264:N327" si="133">ROUND((J264+1)^(M264/252),9)</f>
        <v>1.000174685</v>
      </c>
      <c r="O264" s="12">
        <f t="shared" ref="O264:O327" ca="1" si="134">ROUND(I264*N264,9)</f>
        <v>1.000682654</v>
      </c>
      <c r="P264" s="17">
        <f t="shared" ref="P264:P327" si="135">IF(VLOOKUP(A264,X$12:AE$150,8)=VLOOKUP(A263,X$12:AE$150,8),0,VLOOKUP(A264,X$12:AE$150,8))</f>
        <v>0</v>
      </c>
      <c r="Q264" s="14">
        <f t="shared" ref="Q264:Q327" ca="1" si="136">TRUNC(((O264-1)*C264),8)</f>
        <v>3413.27</v>
      </c>
      <c r="R264" s="21">
        <f t="shared" si="92"/>
        <v>0</v>
      </c>
      <c r="S264" s="14">
        <f t="shared" ref="S264:S327" si="137">IF(R264&gt;0,TRUNC(R264*C264,8),0)</f>
        <v>0</v>
      </c>
      <c r="T264" s="4" t="str">
        <f t="shared" ref="T264:T327" si="138">IF(P263&gt;0,VLOOKUP(P263,W$12:AG$150,10),T263)</f>
        <v>A+J=</v>
      </c>
      <c r="U264" s="33">
        <f t="shared" ref="U264:U327" si="139">IF(P263&gt;0,VLOOKUP(P263,W$12:AG$150,11),U263)</f>
        <v>45148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1">
        <f t="shared" si="93"/>
        <v>44826</v>
      </c>
      <c r="B265" s="112">
        <f t="shared" ca="1" si="125"/>
        <v>5006828.88</v>
      </c>
      <c r="C265" s="7">
        <f t="shared" si="126"/>
        <v>5000000</v>
      </c>
      <c r="D265" s="85">
        <f t="shared" si="108"/>
        <v>44825</v>
      </c>
      <c r="E265" s="83">
        <f ca="1">IF(D265&lt;$B$1,VLOOKUP(D265,[1]DI!$A$4:$B$15000,2,FALSE),0)</f>
        <v>0.13650000000000001</v>
      </c>
      <c r="F265" s="14">
        <f t="shared" ca="1" si="127"/>
        <v>1.00050788</v>
      </c>
      <c r="G265" s="14">
        <f ca="1">(TRUNC(PRODUCT($F$12:$F264),16))</f>
        <v>1.1069957757695299</v>
      </c>
      <c r="H265" s="14">
        <f t="shared" ca="1" si="128"/>
        <v>1.1058721897830499</v>
      </c>
      <c r="I265" s="14">
        <f t="shared" ca="1" si="129"/>
        <v>1.00101602</v>
      </c>
      <c r="J265" s="13">
        <f t="shared" si="95"/>
        <v>4.4999999999999998E-2</v>
      </c>
      <c r="K265" s="33">
        <f t="shared" si="130"/>
        <v>44824</v>
      </c>
      <c r="L265" s="2">
        <f t="shared" si="131"/>
        <v>2</v>
      </c>
      <c r="M265" s="17">
        <f t="shared" si="132"/>
        <v>2</v>
      </c>
      <c r="N265" s="12">
        <f t="shared" si="133"/>
        <v>1.000349401</v>
      </c>
      <c r="O265" s="12">
        <f t="shared" ca="1" si="134"/>
        <v>1.0013657760000001</v>
      </c>
      <c r="P265" s="17">
        <f t="shared" si="135"/>
        <v>0</v>
      </c>
      <c r="Q265" s="14">
        <f t="shared" ca="1" si="136"/>
        <v>6828.88</v>
      </c>
      <c r="R265" s="21">
        <f t="shared" si="92"/>
        <v>0</v>
      </c>
      <c r="S265" s="14">
        <f t="shared" si="137"/>
        <v>0</v>
      </c>
      <c r="T265" s="4" t="str">
        <f t="shared" si="138"/>
        <v>A+J=</v>
      </c>
      <c r="U265" s="33">
        <f t="shared" si="139"/>
        <v>45148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1">
        <f t="shared" si="93"/>
        <v>44827</v>
      </c>
      <c r="B266" s="112">
        <f t="shared" ca="1" si="125"/>
        <v>5010246.7849999899</v>
      </c>
      <c r="C266" s="7">
        <f t="shared" si="126"/>
        <v>5000000</v>
      </c>
      <c r="D266" s="85">
        <f t="shared" si="108"/>
        <v>44826</v>
      </c>
      <c r="E266" s="83">
        <f ca="1">IF(D266&lt;$B$1,VLOOKUP(D266,[1]DI!$A$4:$B$15000,2,FALSE),0)</f>
        <v>0.13650000000000001</v>
      </c>
      <c r="F266" s="14">
        <f t="shared" ca="1" si="127"/>
        <v>1.00050788</v>
      </c>
      <c r="G266" s="14">
        <f ca="1">(TRUNC(PRODUCT($F$12:$F265),16))</f>
        <v>1.10755799678413</v>
      </c>
      <c r="H266" s="14">
        <f t="shared" ca="1" si="128"/>
        <v>1.1058721897830499</v>
      </c>
      <c r="I266" s="14">
        <f t="shared" ca="1" si="129"/>
        <v>1.00152441</v>
      </c>
      <c r="J266" s="13">
        <f t="shared" si="95"/>
        <v>4.4999999999999998E-2</v>
      </c>
      <c r="K266" s="33">
        <f t="shared" si="130"/>
        <v>44824</v>
      </c>
      <c r="L266" s="2">
        <f t="shared" si="131"/>
        <v>3</v>
      </c>
      <c r="M266" s="17">
        <f t="shared" si="132"/>
        <v>3</v>
      </c>
      <c r="N266" s="12">
        <f t="shared" si="133"/>
        <v>1.000524148</v>
      </c>
      <c r="O266" s="12">
        <f t="shared" ca="1" si="134"/>
        <v>1.002049357</v>
      </c>
      <c r="P266" s="17">
        <f t="shared" si="135"/>
        <v>0</v>
      </c>
      <c r="Q266" s="14">
        <f t="shared" ca="1" si="136"/>
        <v>10246.784999990001</v>
      </c>
      <c r="R266" s="21">
        <f t="shared" si="92"/>
        <v>0</v>
      </c>
      <c r="S266" s="14">
        <f t="shared" si="137"/>
        <v>0</v>
      </c>
      <c r="T266" s="4" t="str">
        <f t="shared" si="138"/>
        <v>A+J=</v>
      </c>
      <c r="U266" s="33">
        <f t="shared" si="139"/>
        <v>45148</v>
      </c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1">
        <f t="shared" si="93"/>
        <v>44830</v>
      </c>
      <c r="B267" s="112">
        <f t="shared" ca="1" si="125"/>
        <v>5013667.08</v>
      </c>
      <c r="C267" s="7">
        <f t="shared" si="126"/>
        <v>5000000</v>
      </c>
      <c r="D267" s="85">
        <f t="shared" si="108"/>
        <v>44827</v>
      </c>
      <c r="E267" s="83">
        <f ca="1">IF(D267&lt;$B$1,VLOOKUP(D267,[1]DI!$A$4:$B$15000,2,FALSE),0)</f>
        <v>0.13650000000000001</v>
      </c>
      <c r="F267" s="14">
        <f t="shared" ca="1" si="127"/>
        <v>1.00050788</v>
      </c>
      <c r="G267" s="14">
        <f ca="1">(TRUNC(PRODUCT($F$12:$F266),16))</f>
        <v>1.10812050333954</v>
      </c>
      <c r="H267" s="14">
        <f t="shared" ca="1" si="128"/>
        <v>1.1058721897830499</v>
      </c>
      <c r="I267" s="14">
        <f t="shared" ca="1" si="129"/>
        <v>1.00203307</v>
      </c>
      <c r="J267" s="13">
        <f t="shared" si="95"/>
        <v>4.4999999999999998E-2</v>
      </c>
      <c r="K267" s="33">
        <f t="shared" si="130"/>
        <v>44824</v>
      </c>
      <c r="L267" s="2">
        <f t="shared" si="131"/>
        <v>4</v>
      </c>
      <c r="M267" s="17">
        <f t="shared" si="132"/>
        <v>4</v>
      </c>
      <c r="N267" s="12">
        <f t="shared" si="133"/>
        <v>1.000698925</v>
      </c>
      <c r="O267" s="12">
        <f t="shared" ca="1" si="134"/>
        <v>1.0027334160000001</v>
      </c>
      <c r="P267" s="17">
        <f t="shared" si="135"/>
        <v>0</v>
      </c>
      <c r="Q267" s="14">
        <f t="shared" ca="1" si="136"/>
        <v>13667.08</v>
      </c>
      <c r="R267" s="21">
        <f t="shared" si="92"/>
        <v>0</v>
      </c>
      <c r="S267" s="14">
        <f t="shared" si="137"/>
        <v>0</v>
      </c>
      <c r="T267" s="4" t="str">
        <f t="shared" si="138"/>
        <v>A+J=</v>
      </c>
      <c r="U267" s="33">
        <f t="shared" si="139"/>
        <v>45148</v>
      </c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1">
        <f t="shared" si="93"/>
        <v>44831</v>
      </c>
      <c r="B268" s="112">
        <f t="shared" ca="1" si="125"/>
        <v>5017089.6649999898</v>
      </c>
      <c r="C268" s="7">
        <f t="shared" si="126"/>
        <v>5000000</v>
      </c>
      <c r="D268" s="85">
        <f t="shared" si="108"/>
        <v>44830</v>
      </c>
      <c r="E268" s="83">
        <f ca="1">IF(D268&lt;$B$1,VLOOKUP(D268,[1]DI!$A$4:$B$15000,2,FALSE),0)</f>
        <v>0.13650000000000001</v>
      </c>
      <c r="F268" s="14">
        <f t="shared" ca="1" si="127"/>
        <v>1.00050788</v>
      </c>
      <c r="G268" s="14">
        <f ca="1">(TRUNC(PRODUCT($F$12:$F267),16))</f>
        <v>1.1086832955807699</v>
      </c>
      <c r="H268" s="14">
        <f t="shared" ca="1" si="128"/>
        <v>1.1058721897830499</v>
      </c>
      <c r="I268" s="14">
        <f t="shared" ca="1" si="129"/>
        <v>1.0025419799999999</v>
      </c>
      <c r="J268" s="13">
        <f t="shared" si="95"/>
        <v>4.4999999999999998E-2</v>
      </c>
      <c r="K268" s="33">
        <f t="shared" si="130"/>
        <v>44824</v>
      </c>
      <c r="L268" s="2">
        <f t="shared" si="131"/>
        <v>5</v>
      </c>
      <c r="M268" s="17">
        <f t="shared" si="132"/>
        <v>5</v>
      </c>
      <c r="N268" s="12">
        <f t="shared" si="133"/>
        <v>1.0008737320000001</v>
      </c>
      <c r="O268" s="12">
        <f t="shared" ca="1" si="134"/>
        <v>1.0034179329999999</v>
      </c>
      <c r="P268" s="17">
        <f t="shared" si="135"/>
        <v>0</v>
      </c>
      <c r="Q268" s="14">
        <f t="shared" ca="1" si="136"/>
        <v>17089.66499999</v>
      </c>
      <c r="R268" s="21">
        <f t="shared" ref="R268:R331" si="140">IF($P268&gt;0,VLOOKUP($P268,$W$12:$AC$150,7),0)</f>
        <v>0</v>
      </c>
      <c r="S268" s="14">
        <f t="shared" si="137"/>
        <v>0</v>
      </c>
      <c r="T268" s="4" t="str">
        <f t="shared" si="138"/>
        <v>A+J=</v>
      </c>
      <c r="U268" s="33">
        <f t="shared" si="139"/>
        <v>45148</v>
      </c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1">
        <f t="shared" ref="A269:A332" si="141">WORKDAY($A268,1,$W$166:$W$544)</f>
        <v>44832</v>
      </c>
      <c r="B269" s="112">
        <f t="shared" ca="1" si="125"/>
        <v>5020514.5949999904</v>
      </c>
      <c r="C269" s="7">
        <f t="shared" si="126"/>
        <v>5000000</v>
      </c>
      <c r="D269" s="85">
        <f t="shared" si="108"/>
        <v>44831</v>
      </c>
      <c r="E269" s="83">
        <f ca="1">IF(D269&lt;$B$1,VLOOKUP(D269,[1]DI!$A$4:$B$15000,2,FALSE),0)</f>
        <v>0.13650000000000001</v>
      </c>
      <c r="F269" s="14">
        <f t="shared" ca="1" si="127"/>
        <v>1.00050788</v>
      </c>
      <c r="G269" s="14">
        <f ca="1">(TRUNC(PRODUCT($F$12:$F268),16))</f>
        <v>1.1092463736529301</v>
      </c>
      <c r="H269" s="14">
        <f t="shared" ca="1" si="128"/>
        <v>1.1058721897830499</v>
      </c>
      <c r="I269" s="14">
        <f t="shared" ca="1" si="129"/>
        <v>1.0030511499999999</v>
      </c>
      <c r="J269" s="13">
        <f t="shared" ref="J269:J332" si="142">J268</f>
        <v>4.4999999999999998E-2</v>
      </c>
      <c r="K269" s="33">
        <f t="shared" si="130"/>
        <v>44824</v>
      </c>
      <c r="L269" s="2">
        <f t="shared" si="131"/>
        <v>6</v>
      </c>
      <c r="M269" s="17">
        <f t="shared" si="132"/>
        <v>6</v>
      </c>
      <c r="N269" s="12">
        <f t="shared" si="133"/>
        <v>1.00104857</v>
      </c>
      <c r="O269" s="12">
        <f t="shared" ca="1" si="134"/>
        <v>1.0041029189999999</v>
      </c>
      <c r="P269" s="17">
        <f t="shared" si="135"/>
        <v>0</v>
      </c>
      <c r="Q269" s="14">
        <f t="shared" ca="1" si="136"/>
        <v>20514.59499999</v>
      </c>
      <c r="R269" s="21">
        <f t="shared" si="140"/>
        <v>0</v>
      </c>
      <c r="S269" s="14">
        <f t="shared" si="137"/>
        <v>0</v>
      </c>
      <c r="T269" s="4" t="str">
        <f t="shared" si="138"/>
        <v>A+J=</v>
      </c>
      <c r="U269" s="33">
        <f t="shared" si="139"/>
        <v>45148</v>
      </c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1">
        <f t="shared" si="141"/>
        <v>44833</v>
      </c>
      <c r="B270" s="112">
        <f t="shared" ca="1" si="125"/>
        <v>5023941.8749999898</v>
      </c>
      <c r="C270" s="7">
        <f t="shared" si="126"/>
        <v>5000000</v>
      </c>
      <c r="D270" s="85">
        <f t="shared" si="108"/>
        <v>44832</v>
      </c>
      <c r="E270" s="83">
        <f ca="1">IF(D270&lt;$B$1,VLOOKUP(D270,[1]DI!$A$4:$B$15000,2,FALSE),0)</f>
        <v>0.13650000000000001</v>
      </c>
      <c r="F270" s="14">
        <f t="shared" ca="1" si="127"/>
        <v>1.00050788</v>
      </c>
      <c r="G270" s="14">
        <f ca="1">(TRUNC(PRODUCT($F$12:$F269),16))</f>
        <v>1.10980973770118</v>
      </c>
      <c r="H270" s="14">
        <f t="shared" ca="1" si="128"/>
        <v>1.1058721897830499</v>
      </c>
      <c r="I270" s="14">
        <f t="shared" ca="1" si="129"/>
        <v>1.00356058</v>
      </c>
      <c r="J270" s="13">
        <f t="shared" si="142"/>
        <v>4.4999999999999998E-2</v>
      </c>
      <c r="K270" s="33">
        <f t="shared" si="130"/>
        <v>44824</v>
      </c>
      <c r="L270" s="2">
        <f t="shared" si="131"/>
        <v>7</v>
      </c>
      <c r="M270" s="17">
        <f t="shared" si="132"/>
        <v>7</v>
      </c>
      <c r="N270" s="12">
        <f t="shared" si="133"/>
        <v>1.0012234390000001</v>
      </c>
      <c r="O270" s="12">
        <f t="shared" ca="1" si="134"/>
        <v>1.004788375</v>
      </c>
      <c r="P270" s="17">
        <f t="shared" si="135"/>
        <v>0</v>
      </c>
      <c r="Q270" s="14">
        <f t="shared" ca="1" si="136"/>
        <v>23941.874999989999</v>
      </c>
      <c r="R270" s="21">
        <f t="shared" si="140"/>
        <v>0</v>
      </c>
      <c r="S270" s="14">
        <f t="shared" si="137"/>
        <v>0</v>
      </c>
      <c r="T270" s="4" t="str">
        <f t="shared" si="138"/>
        <v>A+J=</v>
      </c>
      <c r="U270" s="33">
        <f t="shared" si="139"/>
        <v>45148</v>
      </c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1">
        <f t="shared" si="141"/>
        <v>44834</v>
      </c>
      <c r="B271" s="112">
        <f t="shared" ca="1" si="125"/>
        <v>5027371.4999999898</v>
      </c>
      <c r="C271" s="7">
        <f t="shared" si="126"/>
        <v>5000000</v>
      </c>
      <c r="D271" s="85">
        <f t="shared" ref="D271:D334" si="143">WORKDAY($A271,-1,$W$160:$W$544)</f>
        <v>44833</v>
      </c>
      <c r="E271" s="83">
        <f ca="1">IF(D271&lt;$B$1,VLOOKUP(D271,[1]DI!$A$4:$B$15000,2,FALSE),0)</f>
        <v>0.13650000000000001</v>
      </c>
      <c r="F271" s="14">
        <f t="shared" ca="1" si="127"/>
        <v>1.00050788</v>
      </c>
      <c r="G271" s="14">
        <f ca="1">(TRUNC(PRODUCT($F$12:$F270),16))</f>
        <v>1.11037338787077</v>
      </c>
      <c r="H271" s="14">
        <f t="shared" ca="1" si="128"/>
        <v>1.1058721897830499</v>
      </c>
      <c r="I271" s="14">
        <f t="shared" ca="1" si="129"/>
        <v>1.0040702699999999</v>
      </c>
      <c r="J271" s="13">
        <f t="shared" si="142"/>
        <v>4.4999999999999998E-2</v>
      </c>
      <c r="K271" s="33">
        <f t="shared" si="130"/>
        <v>44824</v>
      </c>
      <c r="L271" s="2">
        <f t="shared" si="131"/>
        <v>8</v>
      </c>
      <c r="M271" s="17">
        <f t="shared" si="132"/>
        <v>8</v>
      </c>
      <c r="N271" s="12">
        <f t="shared" si="133"/>
        <v>1.001398338</v>
      </c>
      <c r="O271" s="12">
        <f t="shared" ca="1" si="134"/>
        <v>1.0054742999999999</v>
      </c>
      <c r="P271" s="17">
        <f t="shared" si="135"/>
        <v>0</v>
      </c>
      <c r="Q271" s="14">
        <f t="shared" ca="1" si="136"/>
        <v>27371.499999989999</v>
      </c>
      <c r="R271" s="21">
        <f t="shared" si="140"/>
        <v>0</v>
      </c>
      <c r="S271" s="14">
        <f t="shared" si="137"/>
        <v>0</v>
      </c>
      <c r="T271" s="4" t="str">
        <f t="shared" si="138"/>
        <v>A+J=</v>
      </c>
      <c r="U271" s="33">
        <f t="shared" si="139"/>
        <v>45148</v>
      </c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1">
        <f t="shared" si="141"/>
        <v>44837</v>
      </c>
      <c r="B272" s="112">
        <f t="shared" ca="1" si="125"/>
        <v>5030803.47</v>
      </c>
      <c r="C272" s="7">
        <f t="shared" si="126"/>
        <v>5000000</v>
      </c>
      <c r="D272" s="85">
        <f t="shared" si="143"/>
        <v>44834</v>
      </c>
      <c r="E272" s="83">
        <f ca="1">IF(D272&lt;$B$1,VLOOKUP(D272,[1]DI!$A$4:$B$15000,2,FALSE),0)</f>
        <v>0.13650000000000001</v>
      </c>
      <c r="F272" s="14">
        <f t="shared" ca="1" si="127"/>
        <v>1.00050788</v>
      </c>
      <c r="G272" s="14">
        <f ca="1">(TRUNC(PRODUCT($F$12:$F271),16))</f>
        <v>1.110937324307</v>
      </c>
      <c r="H272" s="14">
        <f t="shared" ca="1" si="128"/>
        <v>1.1058721897830499</v>
      </c>
      <c r="I272" s="14">
        <f t="shared" ca="1" si="129"/>
        <v>1.00458022</v>
      </c>
      <c r="J272" s="13">
        <f t="shared" si="142"/>
        <v>4.4999999999999998E-2</v>
      </c>
      <c r="K272" s="33">
        <f t="shared" si="130"/>
        <v>44824</v>
      </c>
      <c r="L272" s="2">
        <f t="shared" si="131"/>
        <v>9</v>
      </c>
      <c r="M272" s="17">
        <f t="shared" si="132"/>
        <v>9</v>
      </c>
      <c r="N272" s="12">
        <f t="shared" si="133"/>
        <v>1.001573268</v>
      </c>
      <c r="O272" s="12">
        <f t="shared" ca="1" si="134"/>
        <v>1.0061606940000001</v>
      </c>
      <c r="P272" s="17">
        <f t="shared" si="135"/>
        <v>0</v>
      </c>
      <c r="Q272" s="14">
        <f t="shared" ca="1" si="136"/>
        <v>30803.47</v>
      </c>
      <c r="R272" s="21">
        <f t="shared" si="140"/>
        <v>0</v>
      </c>
      <c r="S272" s="14">
        <f t="shared" si="137"/>
        <v>0</v>
      </c>
      <c r="T272" s="4" t="str">
        <f t="shared" si="138"/>
        <v>A+J=</v>
      </c>
      <c r="U272" s="33">
        <f t="shared" si="139"/>
        <v>45148</v>
      </c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1">
        <f t="shared" si="141"/>
        <v>44838</v>
      </c>
      <c r="B273" s="112">
        <f t="shared" ca="1" si="125"/>
        <v>5034237.7350000003</v>
      </c>
      <c r="C273" s="7">
        <f t="shared" si="126"/>
        <v>5000000</v>
      </c>
      <c r="D273" s="85">
        <f t="shared" si="143"/>
        <v>44837</v>
      </c>
      <c r="E273" s="83">
        <f ca="1">IF(D273&lt;$B$1,VLOOKUP(D273,[1]DI!$A$4:$B$15000,2,FALSE),0)</f>
        <v>0.13650000000000001</v>
      </c>
      <c r="F273" s="14">
        <f t="shared" ca="1" si="127"/>
        <v>1.00050788</v>
      </c>
      <c r="G273" s="14">
        <f ca="1">(TRUNC(PRODUCT($F$12:$F272),16))</f>
        <v>1.1115015471552701</v>
      </c>
      <c r="H273" s="14">
        <f t="shared" ca="1" si="128"/>
        <v>1.1058721897830499</v>
      </c>
      <c r="I273" s="14">
        <f t="shared" ca="1" si="129"/>
        <v>1.0050904199999999</v>
      </c>
      <c r="J273" s="13">
        <f t="shared" si="142"/>
        <v>4.4999999999999998E-2</v>
      </c>
      <c r="K273" s="33">
        <f t="shared" si="130"/>
        <v>44824</v>
      </c>
      <c r="L273" s="2">
        <f t="shared" si="131"/>
        <v>10</v>
      </c>
      <c r="M273" s="17">
        <f t="shared" si="132"/>
        <v>10</v>
      </c>
      <c r="N273" s="12">
        <f t="shared" si="133"/>
        <v>1.0017482280000001</v>
      </c>
      <c r="O273" s="12">
        <f t="shared" ca="1" si="134"/>
        <v>1.006847547</v>
      </c>
      <c r="P273" s="17">
        <f t="shared" si="135"/>
        <v>0</v>
      </c>
      <c r="Q273" s="14">
        <f t="shared" ca="1" si="136"/>
        <v>34237.735000000001</v>
      </c>
      <c r="R273" s="21">
        <f t="shared" si="140"/>
        <v>0</v>
      </c>
      <c r="S273" s="14">
        <f t="shared" si="137"/>
        <v>0</v>
      </c>
      <c r="T273" s="4" t="str">
        <f t="shared" si="138"/>
        <v>A+J=</v>
      </c>
      <c r="U273" s="33">
        <f t="shared" si="139"/>
        <v>45148</v>
      </c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1">
        <f t="shared" si="141"/>
        <v>44839</v>
      </c>
      <c r="B274" s="112">
        <f t="shared" ca="1" si="125"/>
        <v>5037674.4050000003</v>
      </c>
      <c r="C274" s="7">
        <f t="shared" si="126"/>
        <v>5000000</v>
      </c>
      <c r="D274" s="85">
        <f t="shared" si="143"/>
        <v>44838</v>
      </c>
      <c r="E274" s="83">
        <f ca="1">IF(D274&lt;$B$1,VLOOKUP(D274,[1]DI!$A$4:$B$15000,2,FALSE),0)</f>
        <v>0.13650000000000001</v>
      </c>
      <c r="F274" s="14">
        <f t="shared" ca="1" si="127"/>
        <v>1.00050788</v>
      </c>
      <c r="G274" s="14">
        <f ca="1">(TRUNC(PRODUCT($F$12:$F273),16))</f>
        <v>1.1120660565610401</v>
      </c>
      <c r="H274" s="14">
        <f t="shared" ca="1" si="128"/>
        <v>1.1058721897830499</v>
      </c>
      <c r="I274" s="14">
        <f t="shared" ca="1" si="129"/>
        <v>1.00560089</v>
      </c>
      <c r="J274" s="13">
        <f t="shared" si="142"/>
        <v>4.4999999999999998E-2</v>
      </c>
      <c r="K274" s="33">
        <f t="shared" si="130"/>
        <v>44824</v>
      </c>
      <c r="L274" s="2">
        <f t="shared" si="131"/>
        <v>11</v>
      </c>
      <c r="M274" s="17">
        <f t="shared" si="132"/>
        <v>11</v>
      </c>
      <c r="N274" s="12">
        <f t="shared" si="133"/>
        <v>1.001923219</v>
      </c>
      <c r="O274" s="12">
        <f t="shared" ca="1" si="134"/>
        <v>1.007534881</v>
      </c>
      <c r="P274" s="17">
        <f t="shared" si="135"/>
        <v>0</v>
      </c>
      <c r="Q274" s="14">
        <f t="shared" ca="1" si="136"/>
        <v>37674.404999999999</v>
      </c>
      <c r="R274" s="21">
        <f t="shared" si="140"/>
        <v>0</v>
      </c>
      <c r="S274" s="14">
        <f t="shared" si="137"/>
        <v>0</v>
      </c>
      <c r="T274" s="4" t="str">
        <f t="shared" si="138"/>
        <v>A+J=</v>
      </c>
      <c r="U274" s="33">
        <f t="shared" si="139"/>
        <v>45148</v>
      </c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1">
        <f t="shared" si="141"/>
        <v>44840</v>
      </c>
      <c r="B275" s="112">
        <f t="shared" ca="1" si="125"/>
        <v>5041113.3699999899</v>
      </c>
      <c r="C275" s="7">
        <f t="shared" si="126"/>
        <v>5000000</v>
      </c>
      <c r="D275" s="85">
        <f t="shared" si="143"/>
        <v>44839</v>
      </c>
      <c r="E275" s="83">
        <f ca="1">IF(D275&lt;$B$1,VLOOKUP(D275,[1]DI!$A$4:$B$15000,2,FALSE),0)</f>
        <v>0.13650000000000001</v>
      </c>
      <c r="F275" s="14">
        <f t="shared" ca="1" si="127"/>
        <v>1.00050788</v>
      </c>
      <c r="G275" s="14">
        <f ca="1">(TRUNC(PRODUCT($F$12:$F274),16))</f>
        <v>1.1126308526698401</v>
      </c>
      <c r="H275" s="14">
        <f t="shared" ca="1" si="128"/>
        <v>1.1058721897830499</v>
      </c>
      <c r="I275" s="14">
        <f t="shared" ca="1" si="129"/>
        <v>1.00611161</v>
      </c>
      <c r="J275" s="13">
        <f t="shared" si="142"/>
        <v>4.4999999999999998E-2</v>
      </c>
      <c r="K275" s="33">
        <f t="shared" si="130"/>
        <v>44824</v>
      </c>
      <c r="L275" s="2">
        <f t="shared" si="131"/>
        <v>12</v>
      </c>
      <c r="M275" s="17">
        <f t="shared" si="132"/>
        <v>12</v>
      </c>
      <c r="N275" s="12">
        <f t="shared" si="133"/>
        <v>1.00209824</v>
      </c>
      <c r="O275" s="12">
        <f t="shared" ca="1" si="134"/>
        <v>1.008222674</v>
      </c>
      <c r="P275" s="17">
        <f t="shared" si="135"/>
        <v>0</v>
      </c>
      <c r="Q275" s="14">
        <f t="shared" ca="1" si="136"/>
        <v>41113.369999989998</v>
      </c>
      <c r="R275" s="21">
        <f t="shared" si="140"/>
        <v>0</v>
      </c>
      <c r="S275" s="14">
        <f t="shared" si="137"/>
        <v>0</v>
      </c>
      <c r="T275" s="4" t="str">
        <f t="shared" si="138"/>
        <v>A+J=</v>
      </c>
      <c r="U275" s="33">
        <f t="shared" si="139"/>
        <v>45148</v>
      </c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1">
        <f t="shared" si="141"/>
        <v>44841</v>
      </c>
      <c r="B276" s="112">
        <f t="shared" ca="1" si="125"/>
        <v>5044554.7349999901</v>
      </c>
      <c r="C276" s="7">
        <f t="shared" si="126"/>
        <v>5000000</v>
      </c>
      <c r="D276" s="85">
        <f t="shared" si="143"/>
        <v>44840</v>
      </c>
      <c r="E276" s="83">
        <f ca="1">IF(D276&lt;$B$1,VLOOKUP(D276,[1]DI!$A$4:$B$15000,2,FALSE),0)</f>
        <v>0.13650000000000001</v>
      </c>
      <c r="F276" s="14">
        <f t="shared" ca="1" si="127"/>
        <v>1.00050788</v>
      </c>
      <c r="G276" s="14">
        <f ca="1">(TRUNC(PRODUCT($F$12:$F275),16))</f>
        <v>1.1131959356273</v>
      </c>
      <c r="H276" s="14">
        <f t="shared" ca="1" si="128"/>
        <v>1.1058721897830499</v>
      </c>
      <c r="I276" s="14">
        <f t="shared" ca="1" si="129"/>
        <v>1.0066226</v>
      </c>
      <c r="J276" s="13">
        <f t="shared" si="142"/>
        <v>4.4999999999999998E-2</v>
      </c>
      <c r="K276" s="33">
        <f t="shared" si="130"/>
        <v>44824</v>
      </c>
      <c r="L276" s="2">
        <f t="shared" si="131"/>
        <v>13</v>
      </c>
      <c r="M276" s="17">
        <f t="shared" si="132"/>
        <v>13</v>
      </c>
      <c r="N276" s="12">
        <f t="shared" si="133"/>
        <v>1.0022732919999999</v>
      </c>
      <c r="O276" s="12">
        <f t="shared" ca="1" si="134"/>
        <v>1.0089109469999999</v>
      </c>
      <c r="P276" s="17">
        <f t="shared" si="135"/>
        <v>0</v>
      </c>
      <c r="Q276" s="14">
        <f t="shared" ca="1" si="136"/>
        <v>44554.734999990003</v>
      </c>
      <c r="R276" s="21">
        <f t="shared" si="140"/>
        <v>0</v>
      </c>
      <c r="S276" s="14">
        <f t="shared" si="137"/>
        <v>0</v>
      </c>
      <c r="T276" s="4" t="str">
        <f t="shared" si="138"/>
        <v>A+J=</v>
      </c>
      <c r="U276" s="33">
        <f t="shared" si="139"/>
        <v>45148</v>
      </c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1">
        <f t="shared" si="141"/>
        <v>44844</v>
      </c>
      <c r="B277" s="112">
        <f t="shared" ca="1" si="125"/>
        <v>5047998.4050000003</v>
      </c>
      <c r="C277" s="7">
        <f t="shared" si="126"/>
        <v>5000000</v>
      </c>
      <c r="D277" s="85">
        <f t="shared" si="143"/>
        <v>44841</v>
      </c>
      <c r="E277" s="83">
        <f ca="1">IF(D277&lt;$B$1,VLOOKUP(D277,[1]DI!$A$4:$B$15000,2,FALSE),0)</f>
        <v>0.13650000000000001</v>
      </c>
      <c r="F277" s="14">
        <f t="shared" ca="1" si="127"/>
        <v>1.00050788</v>
      </c>
      <c r="G277" s="14">
        <f ca="1">(TRUNC(PRODUCT($F$12:$F276),16))</f>
        <v>1.11376130557908</v>
      </c>
      <c r="H277" s="14">
        <f t="shared" ca="1" si="128"/>
        <v>1.1058721897830499</v>
      </c>
      <c r="I277" s="14">
        <f t="shared" ca="1" si="129"/>
        <v>1.0071338400000001</v>
      </c>
      <c r="J277" s="13">
        <f t="shared" si="142"/>
        <v>4.4999999999999998E-2</v>
      </c>
      <c r="K277" s="33">
        <f t="shared" si="130"/>
        <v>44824</v>
      </c>
      <c r="L277" s="2">
        <f t="shared" si="131"/>
        <v>14</v>
      </c>
      <c r="M277" s="17">
        <f t="shared" si="132"/>
        <v>14</v>
      </c>
      <c r="N277" s="12">
        <f t="shared" si="133"/>
        <v>1.0024483749999999</v>
      </c>
      <c r="O277" s="12">
        <f t="shared" ca="1" si="134"/>
        <v>1.0095996810000001</v>
      </c>
      <c r="P277" s="17">
        <f t="shared" si="135"/>
        <v>0</v>
      </c>
      <c r="Q277" s="14">
        <f t="shared" ca="1" si="136"/>
        <v>47998.404999999999</v>
      </c>
      <c r="R277" s="21">
        <f t="shared" si="140"/>
        <v>0</v>
      </c>
      <c r="S277" s="14">
        <f t="shared" si="137"/>
        <v>0</v>
      </c>
      <c r="T277" s="4" t="str">
        <f t="shared" si="138"/>
        <v>A+J=</v>
      </c>
      <c r="U277" s="33">
        <f t="shared" si="139"/>
        <v>45148</v>
      </c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1">
        <f t="shared" si="141"/>
        <v>44845</v>
      </c>
      <c r="B278" s="112">
        <f t="shared" ca="1" si="125"/>
        <v>5051444.4249999998</v>
      </c>
      <c r="C278" s="7">
        <f t="shared" si="126"/>
        <v>5000000</v>
      </c>
      <c r="D278" s="85">
        <f t="shared" si="143"/>
        <v>44844</v>
      </c>
      <c r="E278" s="83">
        <f ca="1">IF(D278&lt;$B$1,VLOOKUP(D278,[1]DI!$A$4:$B$15000,2,FALSE),0)</f>
        <v>0.13650000000000001</v>
      </c>
      <c r="F278" s="14">
        <f t="shared" ca="1" si="127"/>
        <v>1.00050788</v>
      </c>
      <c r="G278" s="14">
        <f ca="1">(TRUNC(PRODUCT($F$12:$F277),16))</f>
        <v>1.11432696267096</v>
      </c>
      <c r="H278" s="14">
        <f t="shared" ca="1" si="128"/>
        <v>1.1058721897830499</v>
      </c>
      <c r="I278" s="14">
        <f t="shared" ca="1" si="129"/>
        <v>1.0076453400000001</v>
      </c>
      <c r="J278" s="13">
        <f t="shared" si="142"/>
        <v>4.4999999999999998E-2</v>
      </c>
      <c r="K278" s="33">
        <f t="shared" si="130"/>
        <v>44824</v>
      </c>
      <c r="L278" s="2">
        <f t="shared" si="131"/>
        <v>15</v>
      </c>
      <c r="M278" s="17">
        <f t="shared" si="132"/>
        <v>15</v>
      </c>
      <c r="N278" s="12">
        <f t="shared" si="133"/>
        <v>1.002623488</v>
      </c>
      <c r="O278" s="12">
        <f t="shared" ca="1" si="134"/>
        <v>1.010288885</v>
      </c>
      <c r="P278" s="17">
        <f t="shared" si="135"/>
        <v>0</v>
      </c>
      <c r="Q278" s="14">
        <f t="shared" ca="1" si="136"/>
        <v>51444.425000000003</v>
      </c>
      <c r="R278" s="21">
        <f t="shared" si="140"/>
        <v>0</v>
      </c>
      <c r="S278" s="14">
        <f t="shared" si="137"/>
        <v>0</v>
      </c>
      <c r="T278" s="4" t="str">
        <f t="shared" si="138"/>
        <v>A+J=</v>
      </c>
      <c r="U278" s="33">
        <f t="shared" si="139"/>
        <v>45148</v>
      </c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1">
        <f t="shared" si="141"/>
        <v>44847</v>
      </c>
      <c r="B279" s="112">
        <f t="shared" ca="1" si="125"/>
        <v>5054892.8550000004</v>
      </c>
      <c r="C279" s="7">
        <f t="shared" si="126"/>
        <v>5000000</v>
      </c>
      <c r="D279" s="85">
        <f t="shared" si="143"/>
        <v>44845</v>
      </c>
      <c r="E279" s="83">
        <f ca="1">IF(D279&lt;$B$1,VLOOKUP(D279,[1]DI!$A$4:$B$15000,2,FALSE),0)</f>
        <v>0.13650000000000001</v>
      </c>
      <c r="F279" s="14">
        <f t="shared" ca="1" si="127"/>
        <v>1.00050788</v>
      </c>
      <c r="G279" s="14">
        <f ca="1">(TRUNC(PRODUCT($F$12:$F278),16))</f>
        <v>1.1148929070487601</v>
      </c>
      <c r="H279" s="14">
        <f t="shared" ca="1" si="128"/>
        <v>1.1058721897830499</v>
      </c>
      <c r="I279" s="14">
        <f t="shared" ca="1" si="129"/>
        <v>1.00815711</v>
      </c>
      <c r="J279" s="13">
        <f t="shared" si="142"/>
        <v>4.4999999999999998E-2</v>
      </c>
      <c r="K279" s="33">
        <f t="shared" si="130"/>
        <v>44824</v>
      </c>
      <c r="L279" s="2">
        <f t="shared" si="131"/>
        <v>16</v>
      </c>
      <c r="M279" s="17">
        <f t="shared" si="132"/>
        <v>16</v>
      </c>
      <c r="N279" s="12">
        <f t="shared" si="133"/>
        <v>1.002798632</v>
      </c>
      <c r="O279" s="12">
        <f t="shared" ca="1" si="134"/>
        <v>1.0109785710000001</v>
      </c>
      <c r="P279" s="17">
        <f t="shared" si="135"/>
        <v>0</v>
      </c>
      <c r="Q279" s="14">
        <f t="shared" ca="1" si="136"/>
        <v>54892.855000000003</v>
      </c>
      <c r="R279" s="21">
        <f t="shared" si="140"/>
        <v>0</v>
      </c>
      <c r="S279" s="14">
        <f t="shared" si="137"/>
        <v>0</v>
      </c>
      <c r="T279" s="4" t="str">
        <f t="shared" si="138"/>
        <v>A+J=</v>
      </c>
      <c r="U279" s="33">
        <f t="shared" si="139"/>
        <v>45148</v>
      </c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1">
        <f t="shared" si="141"/>
        <v>44848</v>
      </c>
      <c r="B280" s="112">
        <f t="shared" ca="1" si="125"/>
        <v>5058343.5799999898</v>
      </c>
      <c r="C280" s="7">
        <f t="shared" si="126"/>
        <v>5000000</v>
      </c>
      <c r="D280" s="85">
        <f t="shared" si="143"/>
        <v>44847</v>
      </c>
      <c r="E280" s="83">
        <f ca="1">IF(D280&lt;$B$1,VLOOKUP(D280,[1]DI!$A$4:$B$15000,2,FALSE),0)</f>
        <v>0.13650000000000001</v>
      </c>
      <c r="F280" s="14">
        <f t="shared" ca="1" si="127"/>
        <v>1.00050788</v>
      </c>
      <c r="G280" s="14">
        <f ca="1">(TRUNC(PRODUCT($F$12:$F279),16))</f>
        <v>1.1154591388583901</v>
      </c>
      <c r="H280" s="14">
        <f t="shared" ca="1" si="128"/>
        <v>1.1058721897830499</v>
      </c>
      <c r="I280" s="14">
        <f t="shared" ca="1" si="129"/>
        <v>1.0086691299999999</v>
      </c>
      <c r="J280" s="13">
        <f t="shared" si="142"/>
        <v>4.4999999999999998E-2</v>
      </c>
      <c r="K280" s="33">
        <f t="shared" si="130"/>
        <v>44824</v>
      </c>
      <c r="L280" s="2">
        <f t="shared" si="131"/>
        <v>17</v>
      </c>
      <c r="M280" s="17">
        <f t="shared" si="132"/>
        <v>17</v>
      </c>
      <c r="N280" s="12">
        <f t="shared" si="133"/>
        <v>1.002973806</v>
      </c>
      <c r="O280" s="12">
        <f t="shared" ca="1" si="134"/>
        <v>1.011668716</v>
      </c>
      <c r="P280" s="17">
        <f t="shared" si="135"/>
        <v>0</v>
      </c>
      <c r="Q280" s="14">
        <f t="shared" ca="1" si="136"/>
        <v>58343.579999989997</v>
      </c>
      <c r="R280" s="21">
        <f t="shared" si="140"/>
        <v>0</v>
      </c>
      <c r="S280" s="14">
        <f t="shared" si="137"/>
        <v>0</v>
      </c>
      <c r="T280" s="4" t="str">
        <f t="shared" si="138"/>
        <v>A+J=</v>
      </c>
      <c r="U280" s="33">
        <f t="shared" si="139"/>
        <v>45148</v>
      </c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1">
        <f t="shared" si="141"/>
        <v>44851</v>
      </c>
      <c r="B281" s="112">
        <f t="shared" ca="1" si="125"/>
        <v>5061796.665</v>
      </c>
      <c r="C281" s="7">
        <f t="shared" si="126"/>
        <v>5000000</v>
      </c>
      <c r="D281" s="85">
        <f t="shared" si="143"/>
        <v>44848</v>
      </c>
      <c r="E281" s="83">
        <f ca="1">IF(D281&lt;$B$1,VLOOKUP(D281,[1]DI!$A$4:$B$15000,2,FALSE),0)</f>
        <v>0.13650000000000001</v>
      </c>
      <c r="F281" s="14">
        <f t="shared" ca="1" si="127"/>
        <v>1.00050788</v>
      </c>
      <c r="G281" s="14">
        <f ca="1">(TRUNC(PRODUCT($F$12:$F280),16))</f>
        <v>1.1160256582458401</v>
      </c>
      <c r="H281" s="14">
        <f t="shared" ca="1" si="128"/>
        <v>1.1058721897830499</v>
      </c>
      <c r="I281" s="14">
        <f t="shared" ca="1" si="129"/>
        <v>1.0091814100000001</v>
      </c>
      <c r="J281" s="13">
        <f t="shared" si="142"/>
        <v>4.4999999999999998E-2</v>
      </c>
      <c r="K281" s="33">
        <f t="shared" si="130"/>
        <v>44824</v>
      </c>
      <c r="L281" s="2">
        <f t="shared" si="131"/>
        <v>18</v>
      </c>
      <c r="M281" s="17">
        <f t="shared" si="132"/>
        <v>18</v>
      </c>
      <c r="N281" s="12">
        <f t="shared" si="133"/>
        <v>1.0031490110000001</v>
      </c>
      <c r="O281" s="12">
        <f t="shared" ca="1" si="134"/>
        <v>1.012359333</v>
      </c>
      <c r="P281" s="17">
        <f t="shared" si="135"/>
        <v>0</v>
      </c>
      <c r="Q281" s="14">
        <f t="shared" ca="1" si="136"/>
        <v>61796.665000000001</v>
      </c>
      <c r="R281" s="21">
        <f t="shared" si="140"/>
        <v>0</v>
      </c>
      <c r="S281" s="14">
        <f t="shared" si="137"/>
        <v>0</v>
      </c>
      <c r="T281" s="4" t="str">
        <f t="shared" si="138"/>
        <v>A+J=</v>
      </c>
      <c r="U281" s="33">
        <f t="shared" si="139"/>
        <v>45148</v>
      </c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1">
        <f t="shared" si="141"/>
        <v>44852</v>
      </c>
      <c r="B282" s="112">
        <f t="shared" ca="1" si="125"/>
        <v>5065252.16</v>
      </c>
      <c r="C282" s="7">
        <f t="shared" si="126"/>
        <v>5000000</v>
      </c>
      <c r="D282" s="85">
        <f t="shared" si="143"/>
        <v>44851</v>
      </c>
      <c r="E282" s="83">
        <f ca="1">IF(D282&lt;$B$1,VLOOKUP(D282,[1]DI!$A$4:$B$15000,2,FALSE),0)</f>
        <v>0.13650000000000001</v>
      </c>
      <c r="F282" s="14">
        <f t="shared" ca="1" si="127"/>
        <v>1.00050788</v>
      </c>
      <c r="G282" s="14">
        <f ca="1">(TRUNC(PRODUCT($F$12:$F281),16))</f>
        <v>1.11659246535715</v>
      </c>
      <c r="H282" s="14">
        <f t="shared" ca="1" si="128"/>
        <v>1.1058721897830499</v>
      </c>
      <c r="I282" s="14">
        <f t="shared" ca="1" si="129"/>
        <v>1.0096939599999999</v>
      </c>
      <c r="J282" s="13">
        <f t="shared" si="142"/>
        <v>4.4999999999999998E-2</v>
      </c>
      <c r="K282" s="33">
        <f t="shared" si="130"/>
        <v>44824</v>
      </c>
      <c r="L282" s="2">
        <f t="shared" si="131"/>
        <v>19</v>
      </c>
      <c r="M282" s="17">
        <f t="shared" si="132"/>
        <v>19</v>
      </c>
      <c r="N282" s="12">
        <f t="shared" si="133"/>
        <v>1.0033242469999999</v>
      </c>
      <c r="O282" s="12">
        <f t="shared" ca="1" si="134"/>
        <v>1.013050432</v>
      </c>
      <c r="P282" s="17">
        <f t="shared" si="135"/>
        <v>0</v>
      </c>
      <c r="Q282" s="14">
        <f t="shared" ca="1" si="136"/>
        <v>65252.160000000003</v>
      </c>
      <c r="R282" s="21">
        <f t="shared" si="140"/>
        <v>0</v>
      </c>
      <c r="S282" s="14">
        <f t="shared" si="137"/>
        <v>0</v>
      </c>
      <c r="T282" s="4" t="str">
        <f t="shared" si="138"/>
        <v>A+J=</v>
      </c>
      <c r="U282" s="33">
        <f t="shared" si="139"/>
        <v>45148</v>
      </c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1">
        <f t="shared" si="141"/>
        <v>44853</v>
      </c>
      <c r="B283" s="112">
        <f t="shared" ca="1" si="125"/>
        <v>5068709.9599999897</v>
      </c>
      <c r="C283" s="7">
        <f t="shared" si="126"/>
        <v>5000000</v>
      </c>
      <c r="D283" s="85">
        <f t="shared" si="143"/>
        <v>44852</v>
      </c>
      <c r="E283" s="83">
        <f ca="1">IF(D283&lt;$B$1,VLOOKUP(D283,[1]DI!$A$4:$B$15000,2,FALSE),0)</f>
        <v>0.13650000000000001</v>
      </c>
      <c r="F283" s="14">
        <f t="shared" ca="1" si="127"/>
        <v>1.00050788</v>
      </c>
      <c r="G283" s="14">
        <f ca="1">(TRUNC(PRODUCT($F$12:$F282),16))</f>
        <v>1.1171595603384501</v>
      </c>
      <c r="H283" s="14">
        <f t="shared" ca="1" si="128"/>
        <v>1.1058721897830499</v>
      </c>
      <c r="I283" s="14">
        <f t="shared" ca="1" si="129"/>
        <v>1.01020676</v>
      </c>
      <c r="J283" s="13">
        <f t="shared" si="142"/>
        <v>4.4999999999999998E-2</v>
      </c>
      <c r="K283" s="33">
        <f t="shared" si="130"/>
        <v>44824</v>
      </c>
      <c r="L283" s="2">
        <f t="shared" si="131"/>
        <v>20</v>
      </c>
      <c r="M283" s="17">
        <f t="shared" si="132"/>
        <v>20</v>
      </c>
      <c r="N283" s="12">
        <f t="shared" si="133"/>
        <v>1.003499513</v>
      </c>
      <c r="O283" s="12">
        <f t="shared" ca="1" si="134"/>
        <v>1.0137419919999999</v>
      </c>
      <c r="P283" s="17">
        <f t="shared" si="135"/>
        <v>0</v>
      </c>
      <c r="Q283" s="14">
        <f t="shared" ca="1" si="136"/>
        <v>68709.959999989995</v>
      </c>
      <c r="R283" s="21">
        <f t="shared" si="140"/>
        <v>0</v>
      </c>
      <c r="S283" s="14">
        <f t="shared" si="137"/>
        <v>0</v>
      </c>
      <c r="T283" s="4" t="str">
        <f t="shared" si="138"/>
        <v>A+J=</v>
      </c>
      <c r="U283" s="33">
        <f t="shared" si="139"/>
        <v>45148</v>
      </c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1">
        <f t="shared" si="141"/>
        <v>44854</v>
      </c>
      <c r="B284" s="112">
        <f t="shared" ca="1" si="125"/>
        <v>5072170.1100000003</v>
      </c>
      <c r="C284" s="7">
        <f t="shared" si="126"/>
        <v>5000000</v>
      </c>
      <c r="D284" s="85">
        <f t="shared" si="143"/>
        <v>44853</v>
      </c>
      <c r="E284" s="83">
        <f ca="1">IF(D284&lt;$B$1,VLOOKUP(D284,[1]DI!$A$4:$B$15000,2,FALSE),0)</f>
        <v>0.13650000000000001</v>
      </c>
      <c r="F284" s="14">
        <f t="shared" ca="1" si="127"/>
        <v>1.00050788</v>
      </c>
      <c r="G284" s="14">
        <f ca="1">(TRUNC(PRODUCT($F$12:$F283),16))</f>
        <v>1.11772694333596</v>
      </c>
      <c r="H284" s="14">
        <f t="shared" ca="1" si="128"/>
        <v>1.1058721897830499</v>
      </c>
      <c r="I284" s="14">
        <f t="shared" ca="1" si="129"/>
        <v>1.01071982</v>
      </c>
      <c r="J284" s="13">
        <f t="shared" si="142"/>
        <v>4.4999999999999998E-2</v>
      </c>
      <c r="K284" s="33">
        <f t="shared" si="130"/>
        <v>44824</v>
      </c>
      <c r="L284" s="2">
        <f t="shared" si="131"/>
        <v>21</v>
      </c>
      <c r="M284" s="17">
        <f t="shared" si="132"/>
        <v>21</v>
      </c>
      <c r="N284" s="12">
        <f t="shared" si="133"/>
        <v>1.0036748090000001</v>
      </c>
      <c r="O284" s="12">
        <f t="shared" ca="1" si="134"/>
        <v>1.0144340220000001</v>
      </c>
      <c r="P284" s="17">
        <f t="shared" si="135"/>
        <v>0</v>
      </c>
      <c r="Q284" s="14">
        <f t="shared" ca="1" si="136"/>
        <v>72170.11</v>
      </c>
      <c r="R284" s="21">
        <f t="shared" si="140"/>
        <v>0</v>
      </c>
      <c r="S284" s="14">
        <f t="shared" si="137"/>
        <v>0</v>
      </c>
      <c r="T284" s="4" t="str">
        <f t="shared" si="138"/>
        <v>A+J=</v>
      </c>
      <c r="U284" s="33">
        <f t="shared" si="139"/>
        <v>45148</v>
      </c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1">
        <f t="shared" si="141"/>
        <v>44855</v>
      </c>
      <c r="B285" s="112">
        <f t="shared" ca="1" si="125"/>
        <v>5075632.6799999904</v>
      </c>
      <c r="C285" s="7">
        <f t="shared" si="126"/>
        <v>5000000</v>
      </c>
      <c r="D285" s="85">
        <f t="shared" si="143"/>
        <v>44854</v>
      </c>
      <c r="E285" s="83">
        <f ca="1">IF(D285&lt;$B$1,VLOOKUP(D285,[1]DI!$A$4:$B$15000,2,FALSE),0)</f>
        <v>0.13650000000000001</v>
      </c>
      <c r="F285" s="14">
        <f t="shared" ca="1" si="127"/>
        <v>1.00050788</v>
      </c>
      <c r="G285" s="14">
        <f ca="1">(TRUNC(PRODUCT($F$12:$F284),16))</f>
        <v>1.11829461449594</v>
      </c>
      <c r="H285" s="14">
        <f t="shared" ca="1" si="128"/>
        <v>1.1058721897830499</v>
      </c>
      <c r="I285" s="14">
        <f t="shared" ca="1" si="129"/>
        <v>1.01123315</v>
      </c>
      <c r="J285" s="13">
        <f t="shared" si="142"/>
        <v>4.4999999999999998E-2</v>
      </c>
      <c r="K285" s="33">
        <f t="shared" si="130"/>
        <v>44824</v>
      </c>
      <c r="L285" s="2">
        <f t="shared" si="131"/>
        <v>22</v>
      </c>
      <c r="M285" s="17">
        <f t="shared" si="132"/>
        <v>22</v>
      </c>
      <c r="N285" s="12">
        <f t="shared" si="133"/>
        <v>1.0038501369999999</v>
      </c>
      <c r="O285" s="12">
        <f t="shared" ca="1" si="134"/>
        <v>1.0151265359999999</v>
      </c>
      <c r="P285" s="17">
        <f t="shared" si="135"/>
        <v>0</v>
      </c>
      <c r="Q285" s="14">
        <f t="shared" ca="1" si="136"/>
        <v>75632.679999989996</v>
      </c>
      <c r="R285" s="21">
        <f t="shared" si="140"/>
        <v>0</v>
      </c>
      <c r="S285" s="14">
        <f t="shared" si="137"/>
        <v>0</v>
      </c>
      <c r="T285" s="4" t="str">
        <f t="shared" si="138"/>
        <v>A+J=</v>
      </c>
      <c r="U285" s="33">
        <f t="shared" si="139"/>
        <v>45148</v>
      </c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1">
        <f t="shared" si="141"/>
        <v>44858</v>
      </c>
      <c r="B286" s="112">
        <f t="shared" ca="1" si="125"/>
        <v>5079097.5549999904</v>
      </c>
      <c r="C286" s="7">
        <f t="shared" si="126"/>
        <v>5000000</v>
      </c>
      <c r="D286" s="85">
        <f t="shared" si="143"/>
        <v>44855</v>
      </c>
      <c r="E286" s="83">
        <f ca="1">IF(D286&lt;$B$1,VLOOKUP(D286,[1]DI!$A$4:$B$15000,2,FALSE),0)</f>
        <v>0.13650000000000001</v>
      </c>
      <c r="F286" s="14">
        <f t="shared" ca="1" si="127"/>
        <v>1.00050788</v>
      </c>
      <c r="G286" s="14">
        <f ca="1">(TRUNC(PRODUCT($F$12:$F285),16))</f>
        <v>1.11886257396475</v>
      </c>
      <c r="H286" s="14">
        <f t="shared" ca="1" si="128"/>
        <v>1.1058721897830499</v>
      </c>
      <c r="I286" s="14">
        <f t="shared" ca="1" si="129"/>
        <v>1.01174673</v>
      </c>
      <c r="J286" s="13">
        <f t="shared" si="142"/>
        <v>4.4999999999999998E-2</v>
      </c>
      <c r="K286" s="33">
        <f t="shared" si="130"/>
        <v>44824</v>
      </c>
      <c r="L286" s="2">
        <f t="shared" si="131"/>
        <v>23</v>
      </c>
      <c r="M286" s="17">
        <f t="shared" si="132"/>
        <v>23</v>
      </c>
      <c r="N286" s="12">
        <f t="shared" si="133"/>
        <v>1.004025495</v>
      </c>
      <c r="O286" s="12">
        <f t="shared" ca="1" si="134"/>
        <v>1.0158195109999999</v>
      </c>
      <c r="P286" s="17">
        <f t="shared" si="135"/>
        <v>0</v>
      </c>
      <c r="Q286" s="14">
        <f t="shared" ca="1" si="136"/>
        <v>79097.554999989996</v>
      </c>
      <c r="R286" s="21">
        <f t="shared" si="140"/>
        <v>0</v>
      </c>
      <c r="S286" s="14">
        <f t="shared" si="137"/>
        <v>0</v>
      </c>
      <c r="T286" s="4" t="str">
        <f t="shared" si="138"/>
        <v>A+J=</v>
      </c>
      <c r="U286" s="33">
        <f t="shared" si="139"/>
        <v>45148</v>
      </c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1">
        <f t="shared" si="141"/>
        <v>44859</v>
      </c>
      <c r="B287" s="112">
        <f t="shared" ca="1" si="125"/>
        <v>5082564.84</v>
      </c>
      <c r="C287" s="7">
        <f t="shared" si="126"/>
        <v>5000000</v>
      </c>
      <c r="D287" s="85">
        <f t="shared" si="143"/>
        <v>44858</v>
      </c>
      <c r="E287" s="83">
        <f ca="1">IF(D287&lt;$B$1,VLOOKUP(D287,[1]DI!$A$4:$B$15000,2,FALSE),0)</f>
        <v>0.13650000000000001</v>
      </c>
      <c r="F287" s="14">
        <f t="shared" ca="1" si="127"/>
        <v>1.00050788</v>
      </c>
      <c r="G287" s="14">
        <f ca="1">(TRUNC(PRODUCT($F$12:$F286),16))</f>
        <v>1.11943082188882</v>
      </c>
      <c r="H287" s="14">
        <f t="shared" ca="1" si="128"/>
        <v>1.1058721897830499</v>
      </c>
      <c r="I287" s="14">
        <f t="shared" ca="1" si="129"/>
        <v>1.01226058</v>
      </c>
      <c r="J287" s="13">
        <f t="shared" si="142"/>
        <v>4.4999999999999998E-2</v>
      </c>
      <c r="K287" s="33">
        <f t="shared" si="130"/>
        <v>44824</v>
      </c>
      <c r="L287" s="2">
        <f t="shared" si="131"/>
        <v>24</v>
      </c>
      <c r="M287" s="17">
        <f t="shared" si="132"/>
        <v>24</v>
      </c>
      <c r="N287" s="12">
        <f t="shared" si="133"/>
        <v>1.004200883</v>
      </c>
      <c r="O287" s="12">
        <f t="shared" ca="1" si="134"/>
        <v>1.016512968</v>
      </c>
      <c r="P287" s="17">
        <f t="shared" si="135"/>
        <v>0</v>
      </c>
      <c r="Q287" s="14">
        <f t="shared" ca="1" si="136"/>
        <v>82564.84</v>
      </c>
      <c r="R287" s="21">
        <f t="shared" si="140"/>
        <v>0</v>
      </c>
      <c r="S287" s="14">
        <f t="shared" si="137"/>
        <v>0</v>
      </c>
      <c r="T287" s="4" t="str">
        <f t="shared" si="138"/>
        <v>A+J=</v>
      </c>
      <c r="U287" s="33">
        <f t="shared" si="139"/>
        <v>45148</v>
      </c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1">
        <f t="shared" si="141"/>
        <v>44860</v>
      </c>
      <c r="B288" s="112">
        <f t="shared" ca="1" si="125"/>
        <v>5086034.4449999901</v>
      </c>
      <c r="C288" s="7">
        <f t="shared" si="126"/>
        <v>5000000</v>
      </c>
      <c r="D288" s="85">
        <f t="shared" si="143"/>
        <v>44859</v>
      </c>
      <c r="E288" s="83">
        <f ca="1">IF(D288&lt;$B$1,VLOOKUP(D288,[1]DI!$A$4:$B$15000,2,FALSE),0)</f>
        <v>0.13650000000000001</v>
      </c>
      <c r="F288" s="14">
        <f t="shared" ca="1" si="127"/>
        <v>1.00050788</v>
      </c>
      <c r="G288" s="14">
        <f ca="1">(TRUNC(PRODUCT($F$12:$F287),16))</f>
        <v>1.1199993584146399</v>
      </c>
      <c r="H288" s="14">
        <f t="shared" ca="1" si="128"/>
        <v>1.1058721897830499</v>
      </c>
      <c r="I288" s="14">
        <f t="shared" ca="1" si="129"/>
        <v>1.0127746799999999</v>
      </c>
      <c r="J288" s="13">
        <f t="shared" si="142"/>
        <v>4.4999999999999998E-2</v>
      </c>
      <c r="K288" s="33">
        <f t="shared" si="130"/>
        <v>44824</v>
      </c>
      <c r="L288" s="2">
        <f t="shared" si="131"/>
        <v>25</v>
      </c>
      <c r="M288" s="17">
        <f t="shared" si="132"/>
        <v>25</v>
      </c>
      <c r="N288" s="12">
        <f t="shared" si="133"/>
        <v>1.0043763029999999</v>
      </c>
      <c r="O288" s="12">
        <f t="shared" ca="1" si="134"/>
        <v>1.0172068889999999</v>
      </c>
      <c r="P288" s="17">
        <f t="shared" si="135"/>
        <v>0</v>
      </c>
      <c r="Q288" s="14">
        <f t="shared" ca="1" si="136"/>
        <v>86034.444999989995</v>
      </c>
      <c r="R288" s="21">
        <f t="shared" si="140"/>
        <v>0</v>
      </c>
      <c r="S288" s="14">
        <f t="shared" si="137"/>
        <v>0</v>
      </c>
      <c r="T288" s="4" t="str">
        <f t="shared" si="138"/>
        <v>A+J=</v>
      </c>
      <c r="U288" s="33">
        <f t="shared" si="139"/>
        <v>45148</v>
      </c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1">
        <f t="shared" si="141"/>
        <v>44861</v>
      </c>
      <c r="B289" s="112">
        <f t="shared" ca="1" si="125"/>
        <v>5089506.4550000001</v>
      </c>
      <c r="C289" s="7">
        <f t="shared" si="126"/>
        <v>5000000</v>
      </c>
      <c r="D289" s="85">
        <f t="shared" si="143"/>
        <v>44860</v>
      </c>
      <c r="E289" s="83">
        <f ca="1">IF(D289&lt;$B$1,VLOOKUP(D289,[1]DI!$A$4:$B$15000,2,FALSE),0)</f>
        <v>0.13650000000000001</v>
      </c>
      <c r="F289" s="14">
        <f t="shared" ca="1" si="127"/>
        <v>1.00050788</v>
      </c>
      <c r="G289" s="14">
        <f ca="1">(TRUNC(PRODUCT($F$12:$F288),16))</f>
        <v>1.12056818368879</v>
      </c>
      <c r="H289" s="14">
        <f t="shared" ca="1" si="128"/>
        <v>1.1058721897830499</v>
      </c>
      <c r="I289" s="14">
        <f t="shared" ca="1" si="129"/>
        <v>1.01328905</v>
      </c>
      <c r="J289" s="13">
        <f t="shared" si="142"/>
        <v>4.4999999999999998E-2</v>
      </c>
      <c r="K289" s="33">
        <f t="shared" si="130"/>
        <v>44824</v>
      </c>
      <c r="L289" s="2">
        <f t="shared" si="131"/>
        <v>26</v>
      </c>
      <c r="M289" s="17">
        <f t="shared" si="132"/>
        <v>26</v>
      </c>
      <c r="N289" s="12">
        <f t="shared" si="133"/>
        <v>1.0045517530000001</v>
      </c>
      <c r="O289" s="12">
        <f t="shared" ca="1" si="134"/>
        <v>1.017901291</v>
      </c>
      <c r="P289" s="17">
        <f t="shared" si="135"/>
        <v>0</v>
      </c>
      <c r="Q289" s="14">
        <f t="shared" ca="1" si="136"/>
        <v>89506.455000000002</v>
      </c>
      <c r="R289" s="21">
        <f t="shared" si="140"/>
        <v>0</v>
      </c>
      <c r="S289" s="14">
        <f t="shared" si="137"/>
        <v>0</v>
      </c>
      <c r="T289" s="4" t="str">
        <f t="shared" si="138"/>
        <v>A+J=</v>
      </c>
      <c r="U289" s="33">
        <f t="shared" si="139"/>
        <v>45148</v>
      </c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1">
        <f t="shared" si="141"/>
        <v>44862</v>
      </c>
      <c r="B290" s="112">
        <f t="shared" ca="1" si="125"/>
        <v>5092980.83</v>
      </c>
      <c r="C290" s="7">
        <f t="shared" si="126"/>
        <v>5000000</v>
      </c>
      <c r="D290" s="85">
        <f t="shared" si="143"/>
        <v>44861</v>
      </c>
      <c r="E290" s="83">
        <f ca="1">IF(D290&lt;$B$1,VLOOKUP(D290,[1]DI!$A$4:$B$15000,2,FALSE),0)</f>
        <v>0.13650000000000001</v>
      </c>
      <c r="F290" s="14">
        <f t="shared" ca="1" si="127"/>
        <v>1.00050788</v>
      </c>
      <c r="G290" s="14">
        <f ca="1">(TRUNC(PRODUCT($F$12:$F289),16))</f>
        <v>1.1211372978579199</v>
      </c>
      <c r="H290" s="14">
        <f t="shared" ca="1" si="128"/>
        <v>1.1058721897830499</v>
      </c>
      <c r="I290" s="14">
        <f t="shared" ca="1" si="129"/>
        <v>1.0138036800000001</v>
      </c>
      <c r="J290" s="13">
        <f t="shared" si="142"/>
        <v>4.4999999999999998E-2</v>
      </c>
      <c r="K290" s="33">
        <f t="shared" si="130"/>
        <v>44824</v>
      </c>
      <c r="L290" s="2">
        <f t="shared" si="131"/>
        <v>27</v>
      </c>
      <c r="M290" s="17">
        <f t="shared" si="132"/>
        <v>27</v>
      </c>
      <c r="N290" s="12">
        <f t="shared" si="133"/>
        <v>1.0047272330000001</v>
      </c>
      <c r="O290" s="12">
        <f t="shared" ca="1" si="134"/>
        <v>1.018596166</v>
      </c>
      <c r="P290" s="17">
        <f t="shared" si="135"/>
        <v>0</v>
      </c>
      <c r="Q290" s="14">
        <f t="shared" ca="1" si="136"/>
        <v>92980.83</v>
      </c>
      <c r="R290" s="21">
        <f t="shared" si="140"/>
        <v>0</v>
      </c>
      <c r="S290" s="14">
        <f t="shared" si="137"/>
        <v>0</v>
      </c>
      <c r="T290" s="4" t="str">
        <f t="shared" si="138"/>
        <v>A+J=</v>
      </c>
      <c r="U290" s="33">
        <f t="shared" si="139"/>
        <v>45148</v>
      </c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1">
        <f t="shared" si="141"/>
        <v>44865</v>
      </c>
      <c r="B291" s="112">
        <f t="shared" ca="1" si="125"/>
        <v>5096457.57</v>
      </c>
      <c r="C291" s="7">
        <f t="shared" si="126"/>
        <v>5000000</v>
      </c>
      <c r="D291" s="85">
        <f t="shared" si="143"/>
        <v>44862</v>
      </c>
      <c r="E291" s="83">
        <f ca="1">IF(D291&lt;$B$1,VLOOKUP(D291,[1]DI!$A$4:$B$15000,2,FALSE),0)</f>
        <v>0.13650000000000001</v>
      </c>
      <c r="F291" s="14">
        <f t="shared" ca="1" si="127"/>
        <v>1.00050788</v>
      </c>
      <c r="G291" s="14">
        <f ca="1">(TRUNC(PRODUCT($F$12:$F290),16))</f>
        <v>1.12170670106876</v>
      </c>
      <c r="H291" s="14">
        <f t="shared" ca="1" si="128"/>
        <v>1.1058721897830499</v>
      </c>
      <c r="I291" s="14">
        <f t="shared" ca="1" si="129"/>
        <v>1.0143185699999999</v>
      </c>
      <c r="J291" s="13">
        <f t="shared" si="142"/>
        <v>4.4999999999999998E-2</v>
      </c>
      <c r="K291" s="33">
        <f t="shared" si="130"/>
        <v>44824</v>
      </c>
      <c r="L291" s="2">
        <f t="shared" si="131"/>
        <v>28</v>
      </c>
      <c r="M291" s="17">
        <f t="shared" si="132"/>
        <v>28</v>
      </c>
      <c r="N291" s="12">
        <f t="shared" si="133"/>
        <v>1.004902744</v>
      </c>
      <c r="O291" s="12">
        <f t="shared" ca="1" si="134"/>
        <v>1.0192915140000001</v>
      </c>
      <c r="P291" s="17">
        <f t="shared" si="135"/>
        <v>0</v>
      </c>
      <c r="Q291" s="14">
        <f t="shared" ca="1" si="136"/>
        <v>96457.57</v>
      </c>
      <c r="R291" s="21">
        <f t="shared" si="140"/>
        <v>0</v>
      </c>
      <c r="S291" s="14">
        <f t="shared" si="137"/>
        <v>0</v>
      </c>
      <c r="T291" s="4" t="str">
        <f t="shared" si="138"/>
        <v>A+J=</v>
      </c>
      <c r="U291" s="33">
        <f t="shared" si="139"/>
        <v>45148</v>
      </c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1">
        <f t="shared" si="141"/>
        <v>44866</v>
      </c>
      <c r="B292" s="112">
        <f t="shared" ca="1" si="125"/>
        <v>5099936.68</v>
      </c>
      <c r="C292" s="7">
        <f t="shared" si="126"/>
        <v>5000000</v>
      </c>
      <c r="D292" s="85">
        <f t="shared" si="143"/>
        <v>44865</v>
      </c>
      <c r="E292" s="83">
        <f ca="1">IF(D292&lt;$B$1,VLOOKUP(D292,[1]DI!$A$4:$B$15000,2,FALSE),0)</f>
        <v>0.13650000000000001</v>
      </c>
      <c r="F292" s="14">
        <f t="shared" ca="1" si="127"/>
        <v>1.00050788</v>
      </c>
      <c r="G292" s="14">
        <f ca="1">(TRUNC(PRODUCT($F$12:$F291),16))</f>
        <v>1.1222763934680899</v>
      </c>
      <c r="H292" s="14">
        <f t="shared" ca="1" si="128"/>
        <v>1.1058721897830499</v>
      </c>
      <c r="I292" s="14">
        <f t="shared" ca="1" si="129"/>
        <v>1.0148337199999999</v>
      </c>
      <c r="J292" s="13">
        <f t="shared" si="142"/>
        <v>4.4999999999999998E-2</v>
      </c>
      <c r="K292" s="33">
        <f t="shared" si="130"/>
        <v>44824</v>
      </c>
      <c r="L292" s="2">
        <f t="shared" si="131"/>
        <v>29</v>
      </c>
      <c r="M292" s="17">
        <f t="shared" si="132"/>
        <v>29</v>
      </c>
      <c r="N292" s="12">
        <f t="shared" si="133"/>
        <v>1.005078286</v>
      </c>
      <c r="O292" s="12">
        <f t="shared" ca="1" si="134"/>
        <v>1.019987336</v>
      </c>
      <c r="P292" s="17">
        <f t="shared" si="135"/>
        <v>0</v>
      </c>
      <c r="Q292" s="14">
        <f t="shared" ca="1" si="136"/>
        <v>99936.68</v>
      </c>
      <c r="R292" s="21">
        <f t="shared" si="140"/>
        <v>0</v>
      </c>
      <c r="S292" s="14">
        <f t="shared" si="137"/>
        <v>0</v>
      </c>
      <c r="T292" s="4" t="str">
        <f t="shared" si="138"/>
        <v>A+J=</v>
      </c>
      <c r="U292" s="33">
        <f t="shared" si="139"/>
        <v>45148</v>
      </c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1">
        <f t="shared" si="141"/>
        <v>44868</v>
      </c>
      <c r="B293" s="112">
        <f t="shared" ca="1" si="125"/>
        <v>5103418.2050000001</v>
      </c>
      <c r="C293" s="7">
        <f t="shared" si="126"/>
        <v>5000000</v>
      </c>
      <c r="D293" s="85">
        <f t="shared" si="143"/>
        <v>44866</v>
      </c>
      <c r="E293" s="83">
        <f ca="1">IF(D293&lt;$B$1,VLOOKUP(D293,[1]DI!$A$4:$B$15000,2,FALSE),0)</f>
        <v>0.13650000000000001</v>
      </c>
      <c r="F293" s="14">
        <f t="shared" ca="1" si="127"/>
        <v>1.00050788</v>
      </c>
      <c r="G293" s="14">
        <f ca="1">(TRUNC(PRODUCT($F$12:$F292),16))</f>
        <v>1.1228463752028099</v>
      </c>
      <c r="H293" s="14">
        <f t="shared" ca="1" si="128"/>
        <v>1.1058721897830499</v>
      </c>
      <c r="I293" s="14">
        <f t="shared" ca="1" si="129"/>
        <v>1.0153491400000001</v>
      </c>
      <c r="J293" s="13">
        <f t="shared" si="142"/>
        <v>4.4999999999999998E-2</v>
      </c>
      <c r="K293" s="33">
        <f t="shared" si="130"/>
        <v>44824</v>
      </c>
      <c r="L293" s="2">
        <f t="shared" si="131"/>
        <v>30</v>
      </c>
      <c r="M293" s="17">
        <f t="shared" si="132"/>
        <v>30</v>
      </c>
      <c r="N293" s="12">
        <f t="shared" si="133"/>
        <v>1.005253859</v>
      </c>
      <c r="O293" s="12">
        <f t="shared" ca="1" si="134"/>
        <v>1.020683641</v>
      </c>
      <c r="P293" s="17">
        <f t="shared" si="135"/>
        <v>0</v>
      </c>
      <c r="Q293" s="14">
        <f t="shared" ca="1" si="136"/>
        <v>103418.205</v>
      </c>
      <c r="R293" s="21">
        <f t="shared" si="140"/>
        <v>0</v>
      </c>
      <c r="S293" s="14">
        <f t="shared" si="137"/>
        <v>0</v>
      </c>
      <c r="T293" s="4" t="str">
        <f t="shared" si="138"/>
        <v>A+J=</v>
      </c>
      <c r="U293" s="33">
        <f t="shared" si="139"/>
        <v>45148</v>
      </c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1">
        <f t="shared" si="141"/>
        <v>44869</v>
      </c>
      <c r="B294" s="112">
        <f t="shared" ca="1" si="125"/>
        <v>5106902.0449999999</v>
      </c>
      <c r="C294" s="7">
        <f t="shared" si="126"/>
        <v>5000000</v>
      </c>
      <c r="D294" s="85">
        <f t="shared" si="143"/>
        <v>44868</v>
      </c>
      <c r="E294" s="83">
        <f ca="1">IF(D294&lt;$B$1,VLOOKUP(D294,[1]DI!$A$4:$B$15000,2,FALSE),0)</f>
        <v>0.13650000000000001</v>
      </c>
      <c r="F294" s="14">
        <f t="shared" ca="1" si="127"/>
        <v>1.00050788</v>
      </c>
      <c r="G294" s="14">
        <f ca="1">(TRUNC(PRODUCT($F$12:$F293),16))</f>
        <v>1.1234166464198501</v>
      </c>
      <c r="H294" s="14">
        <f t="shared" ca="1" si="128"/>
        <v>1.1058721897830499</v>
      </c>
      <c r="I294" s="14">
        <f t="shared" ca="1" si="129"/>
        <v>1.0158648100000001</v>
      </c>
      <c r="J294" s="13">
        <f t="shared" si="142"/>
        <v>4.4999999999999998E-2</v>
      </c>
      <c r="K294" s="33">
        <f t="shared" si="130"/>
        <v>44824</v>
      </c>
      <c r="L294" s="2">
        <f t="shared" si="131"/>
        <v>31</v>
      </c>
      <c r="M294" s="17">
        <f t="shared" si="132"/>
        <v>31</v>
      </c>
      <c r="N294" s="12">
        <f t="shared" si="133"/>
        <v>1.0054294619999999</v>
      </c>
      <c r="O294" s="12">
        <f t="shared" ca="1" si="134"/>
        <v>1.021380409</v>
      </c>
      <c r="P294" s="17">
        <f t="shared" si="135"/>
        <v>0</v>
      </c>
      <c r="Q294" s="14">
        <f t="shared" ca="1" si="136"/>
        <v>106902.045</v>
      </c>
      <c r="R294" s="21">
        <f t="shared" si="140"/>
        <v>0</v>
      </c>
      <c r="S294" s="14">
        <f t="shared" si="137"/>
        <v>0</v>
      </c>
      <c r="T294" s="4" t="str">
        <f t="shared" si="138"/>
        <v>A+J=</v>
      </c>
      <c r="U294" s="33">
        <f t="shared" si="139"/>
        <v>45148</v>
      </c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1">
        <f t="shared" si="141"/>
        <v>44872</v>
      </c>
      <c r="B295" s="112">
        <f t="shared" ca="1" si="125"/>
        <v>5110388.3099999996</v>
      </c>
      <c r="C295" s="7">
        <f t="shared" si="126"/>
        <v>5000000</v>
      </c>
      <c r="D295" s="85">
        <f t="shared" si="143"/>
        <v>44869</v>
      </c>
      <c r="E295" s="83">
        <f ca="1">IF(D295&lt;$B$1,VLOOKUP(D295,[1]DI!$A$4:$B$15000,2,FALSE),0)</f>
        <v>0.13650000000000001</v>
      </c>
      <c r="F295" s="14">
        <f t="shared" ca="1" si="127"/>
        <v>1.00050788</v>
      </c>
      <c r="G295" s="14">
        <f ca="1">(TRUNC(PRODUCT($F$12:$F294),16))</f>
        <v>1.12398720726623</v>
      </c>
      <c r="H295" s="14">
        <f t="shared" ca="1" si="128"/>
        <v>1.1058721897830499</v>
      </c>
      <c r="I295" s="14">
        <f t="shared" ca="1" si="129"/>
        <v>1.0163807499999999</v>
      </c>
      <c r="J295" s="13">
        <f t="shared" si="142"/>
        <v>4.4999999999999998E-2</v>
      </c>
      <c r="K295" s="33">
        <f t="shared" si="130"/>
        <v>44824</v>
      </c>
      <c r="L295" s="2">
        <f t="shared" si="131"/>
        <v>32</v>
      </c>
      <c r="M295" s="17">
        <f t="shared" si="132"/>
        <v>32</v>
      </c>
      <c r="N295" s="12">
        <f t="shared" si="133"/>
        <v>1.005605096</v>
      </c>
      <c r="O295" s="12">
        <f t="shared" ca="1" si="134"/>
        <v>1.0220776620000001</v>
      </c>
      <c r="P295" s="17">
        <f t="shared" si="135"/>
        <v>0</v>
      </c>
      <c r="Q295" s="14">
        <f t="shared" ca="1" si="136"/>
        <v>110388.31</v>
      </c>
      <c r="R295" s="21">
        <f t="shared" si="140"/>
        <v>0</v>
      </c>
      <c r="S295" s="14">
        <f t="shared" si="137"/>
        <v>0</v>
      </c>
      <c r="T295" s="4" t="str">
        <f t="shared" si="138"/>
        <v>A+J=</v>
      </c>
      <c r="U295" s="33">
        <f t="shared" si="139"/>
        <v>45148</v>
      </c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1">
        <f t="shared" si="141"/>
        <v>44873</v>
      </c>
      <c r="B296" s="112">
        <f t="shared" ca="1" si="125"/>
        <v>5113876.9349999996</v>
      </c>
      <c r="C296" s="7">
        <f t="shared" si="126"/>
        <v>5000000</v>
      </c>
      <c r="D296" s="85">
        <f t="shared" si="143"/>
        <v>44872</v>
      </c>
      <c r="E296" s="83">
        <f ca="1">IF(D296&lt;$B$1,VLOOKUP(D296,[1]DI!$A$4:$B$15000,2,FALSE),0)</f>
        <v>0.13650000000000001</v>
      </c>
      <c r="F296" s="14">
        <f t="shared" ca="1" si="127"/>
        <v>1.00050788</v>
      </c>
      <c r="G296" s="14">
        <f ca="1">(TRUNC(PRODUCT($F$12:$F295),16))</f>
        <v>1.1245580578890599</v>
      </c>
      <c r="H296" s="14">
        <f t="shared" ca="1" si="128"/>
        <v>1.1058721897830499</v>
      </c>
      <c r="I296" s="14">
        <f t="shared" ca="1" si="129"/>
        <v>1.01689695</v>
      </c>
      <c r="J296" s="13">
        <f t="shared" si="142"/>
        <v>4.4999999999999998E-2</v>
      </c>
      <c r="K296" s="33">
        <f t="shared" si="130"/>
        <v>44824</v>
      </c>
      <c r="L296" s="2">
        <f t="shared" si="131"/>
        <v>33</v>
      </c>
      <c r="M296" s="17">
        <f t="shared" si="132"/>
        <v>33</v>
      </c>
      <c r="N296" s="12">
        <f t="shared" si="133"/>
        <v>1.0057807599999999</v>
      </c>
      <c r="O296" s="12">
        <f t="shared" ca="1" si="134"/>
        <v>1.022775387</v>
      </c>
      <c r="P296" s="17">
        <f t="shared" si="135"/>
        <v>0</v>
      </c>
      <c r="Q296" s="14">
        <f t="shared" ca="1" si="136"/>
        <v>113876.935</v>
      </c>
      <c r="R296" s="21">
        <f t="shared" si="140"/>
        <v>0</v>
      </c>
      <c r="S296" s="14">
        <f t="shared" si="137"/>
        <v>0</v>
      </c>
      <c r="T296" s="4" t="str">
        <f t="shared" si="138"/>
        <v>A+J=</v>
      </c>
      <c r="U296" s="33">
        <f t="shared" si="139"/>
        <v>45148</v>
      </c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1">
        <f t="shared" si="141"/>
        <v>44874</v>
      </c>
      <c r="B297" s="112">
        <f t="shared" ca="1" si="125"/>
        <v>5117367.9400000004</v>
      </c>
      <c r="C297" s="7">
        <f t="shared" si="126"/>
        <v>5000000</v>
      </c>
      <c r="D297" s="85">
        <f t="shared" si="143"/>
        <v>44873</v>
      </c>
      <c r="E297" s="83">
        <f ca="1">IF(D297&lt;$B$1,VLOOKUP(D297,[1]DI!$A$4:$B$15000,2,FALSE),0)</f>
        <v>0.13650000000000001</v>
      </c>
      <c r="F297" s="14">
        <f t="shared" ca="1" si="127"/>
        <v>1.00050788</v>
      </c>
      <c r="G297" s="14">
        <f ca="1">(TRUNC(PRODUCT($F$12:$F296),16))</f>
        <v>1.1251291984355001</v>
      </c>
      <c r="H297" s="14">
        <f t="shared" ca="1" si="128"/>
        <v>1.1058721897830499</v>
      </c>
      <c r="I297" s="14">
        <f t="shared" ca="1" si="129"/>
        <v>1.0174134100000001</v>
      </c>
      <c r="J297" s="13">
        <f t="shared" si="142"/>
        <v>4.4999999999999998E-2</v>
      </c>
      <c r="K297" s="33">
        <f t="shared" si="130"/>
        <v>44824</v>
      </c>
      <c r="L297" s="2">
        <f t="shared" si="131"/>
        <v>34</v>
      </c>
      <c r="M297" s="17">
        <f t="shared" si="132"/>
        <v>34</v>
      </c>
      <c r="N297" s="12">
        <f t="shared" si="133"/>
        <v>1.0059564560000001</v>
      </c>
      <c r="O297" s="12">
        <f t="shared" ca="1" si="134"/>
        <v>1.0234735880000001</v>
      </c>
      <c r="P297" s="17">
        <f t="shared" si="135"/>
        <v>0</v>
      </c>
      <c r="Q297" s="14">
        <f t="shared" ca="1" si="136"/>
        <v>117367.94</v>
      </c>
      <c r="R297" s="21">
        <f t="shared" si="140"/>
        <v>0</v>
      </c>
      <c r="S297" s="14">
        <f t="shared" si="137"/>
        <v>0</v>
      </c>
      <c r="T297" s="4" t="str">
        <f t="shared" si="138"/>
        <v>A+J=</v>
      </c>
      <c r="U297" s="33">
        <f t="shared" si="139"/>
        <v>45148</v>
      </c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1">
        <f t="shared" si="141"/>
        <v>44875</v>
      </c>
      <c r="B298" s="112">
        <f t="shared" ca="1" si="125"/>
        <v>5120861.3650000002</v>
      </c>
      <c r="C298" s="7">
        <f t="shared" si="126"/>
        <v>5000000</v>
      </c>
      <c r="D298" s="85">
        <f t="shared" si="143"/>
        <v>44874</v>
      </c>
      <c r="E298" s="83">
        <f ca="1">IF(D298&lt;$B$1,VLOOKUP(D298,[1]DI!$A$4:$B$15000,2,FALSE),0)</f>
        <v>0.13650000000000001</v>
      </c>
      <c r="F298" s="14">
        <f t="shared" ca="1" si="127"/>
        <v>1.00050788</v>
      </c>
      <c r="G298" s="14">
        <f ca="1">(TRUNC(PRODUCT($F$12:$F297),16))</f>
        <v>1.1257006290528</v>
      </c>
      <c r="H298" s="14">
        <f t="shared" ca="1" si="128"/>
        <v>1.1058721897830499</v>
      </c>
      <c r="I298" s="14">
        <f t="shared" ca="1" si="129"/>
        <v>1.01793014</v>
      </c>
      <c r="J298" s="13">
        <f t="shared" si="142"/>
        <v>4.4999999999999998E-2</v>
      </c>
      <c r="K298" s="33">
        <f t="shared" si="130"/>
        <v>44824</v>
      </c>
      <c r="L298" s="2">
        <f t="shared" si="131"/>
        <v>35</v>
      </c>
      <c r="M298" s="17">
        <f t="shared" si="132"/>
        <v>35</v>
      </c>
      <c r="N298" s="12">
        <f t="shared" si="133"/>
        <v>1.006132182</v>
      </c>
      <c r="O298" s="12">
        <f t="shared" ca="1" si="134"/>
        <v>1.024172273</v>
      </c>
      <c r="P298" s="17">
        <f t="shared" si="135"/>
        <v>0</v>
      </c>
      <c r="Q298" s="14">
        <f t="shared" ca="1" si="136"/>
        <v>120861.36500000001</v>
      </c>
      <c r="R298" s="21">
        <f t="shared" si="140"/>
        <v>0</v>
      </c>
      <c r="S298" s="14">
        <f t="shared" si="137"/>
        <v>0</v>
      </c>
      <c r="T298" s="4" t="str">
        <f t="shared" si="138"/>
        <v>A+J=</v>
      </c>
      <c r="U298" s="33">
        <f t="shared" si="139"/>
        <v>45148</v>
      </c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1">
        <f t="shared" si="141"/>
        <v>44876</v>
      </c>
      <c r="B299" s="112">
        <f t="shared" ca="1" si="125"/>
        <v>5124357.1050000004</v>
      </c>
      <c r="C299" s="7">
        <f t="shared" si="126"/>
        <v>5000000</v>
      </c>
      <c r="D299" s="85">
        <f t="shared" si="143"/>
        <v>44875</v>
      </c>
      <c r="E299" s="83">
        <f ca="1">IF(D299&lt;$B$1,VLOOKUP(D299,[1]DI!$A$4:$B$15000,2,FALSE),0)</f>
        <v>0.13650000000000001</v>
      </c>
      <c r="F299" s="14">
        <f t="shared" ca="1" si="127"/>
        <v>1.00050788</v>
      </c>
      <c r="G299" s="14">
        <f ca="1">(TRUNC(PRODUCT($F$12:$F298),16))</f>
        <v>1.1262723498882801</v>
      </c>
      <c r="H299" s="14">
        <f t="shared" ca="1" si="128"/>
        <v>1.1058721897830499</v>
      </c>
      <c r="I299" s="14">
        <f t="shared" ca="1" si="129"/>
        <v>1.01844712</v>
      </c>
      <c r="J299" s="13">
        <f t="shared" si="142"/>
        <v>4.4999999999999998E-2</v>
      </c>
      <c r="K299" s="33">
        <f t="shared" si="130"/>
        <v>44824</v>
      </c>
      <c r="L299" s="2">
        <f t="shared" si="131"/>
        <v>36</v>
      </c>
      <c r="M299" s="17">
        <f t="shared" si="132"/>
        <v>36</v>
      </c>
      <c r="N299" s="12">
        <f t="shared" si="133"/>
        <v>1.006307938</v>
      </c>
      <c r="O299" s="12">
        <f t="shared" ca="1" si="134"/>
        <v>1.0248714210000001</v>
      </c>
      <c r="P299" s="17">
        <f t="shared" si="135"/>
        <v>0</v>
      </c>
      <c r="Q299" s="14">
        <f t="shared" ca="1" si="136"/>
        <v>124357.105</v>
      </c>
      <c r="R299" s="21">
        <f t="shared" si="140"/>
        <v>0</v>
      </c>
      <c r="S299" s="14">
        <f t="shared" si="137"/>
        <v>0</v>
      </c>
      <c r="T299" s="4" t="str">
        <f t="shared" si="138"/>
        <v>A+J=</v>
      </c>
      <c r="U299" s="33">
        <f t="shared" si="139"/>
        <v>45148</v>
      </c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1">
        <f t="shared" si="141"/>
        <v>44879</v>
      </c>
      <c r="B300" s="112">
        <f t="shared" ca="1" si="125"/>
        <v>5127855.28</v>
      </c>
      <c r="C300" s="7">
        <f t="shared" si="126"/>
        <v>5000000</v>
      </c>
      <c r="D300" s="85">
        <f t="shared" si="143"/>
        <v>44876</v>
      </c>
      <c r="E300" s="83">
        <f ca="1">IF(D300&lt;$B$1,VLOOKUP(D300,[1]DI!$A$4:$B$15000,2,FALSE),0)</f>
        <v>0.13650000000000001</v>
      </c>
      <c r="F300" s="14">
        <f t="shared" ca="1" si="127"/>
        <v>1.00050788</v>
      </c>
      <c r="G300" s="14">
        <f ca="1">(TRUNC(PRODUCT($F$12:$F299),16))</f>
        <v>1.1268443610893399</v>
      </c>
      <c r="H300" s="14">
        <f t="shared" ca="1" si="128"/>
        <v>1.1058721897830499</v>
      </c>
      <c r="I300" s="14">
        <f t="shared" ca="1" si="129"/>
        <v>1.01896437</v>
      </c>
      <c r="J300" s="13">
        <f t="shared" si="142"/>
        <v>4.4999999999999998E-2</v>
      </c>
      <c r="K300" s="33">
        <f t="shared" si="130"/>
        <v>44824</v>
      </c>
      <c r="L300" s="2">
        <f t="shared" si="131"/>
        <v>37</v>
      </c>
      <c r="M300" s="17">
        <f t="shared" si="132"/>
        <v>37</v>
      </c>
      <c r="N300" s="12">
        <f t="shared" si="133"/>
        <v>1.0064837259999999</v>
      </c>
      <c r="O300" s="12">
        <f t="shared" ca="1" si="134"/>
        <v>1.025571056</v>
      </c>
      <c r="P300" s="17">
        <f t="shared" si="135"/>
        <v>0</v>
      </c>
      <c r="Q300" s="14">
        <f t="shared" ca="1" si="136"/>
        <v>127855.28</v>
      </c>
      <c r="R300" s="21">
        <f t="shared" si="140"/>
        <v>0</v>
      </c>
      <c r="S300" s="14">
        <f t="shared" si="137"/>
        <v>0</v>
      </c>
      <c r="T300" s="4" t="str">
        <f t="shared" si="138"/>
        <v>A+J=</v>
      </c>
      <c r="U300" s="33">
        <f t="shared" si="139"/>
        <v>45148</v>
      </c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1">
        <f t="shared" si="141"/>
        <v>44881</v>
      </c>
      <c r="B301" s="112">
        <f t="shared" ca="1" si="125"/>
        <v>5131355.82</v>
      </c>
      <c r="C301" s="7">
        <f t="shared" si="126"/>
        <v>5000000</v>
      </c>
      <c r="D301" s="85">
        <f t="shared" si="143"/>
        <v>44879</v>
      </c>
      <c r="E301" s="83">
        <f ca="1">IF(D301&lt;$B$1,VLOOKUP(D301,[1]DI!$A$4:$B$15000,2,FALSE),0)</f>
        <v>0.13650000000000001</v>
      </c>
      <c r="F301" s="14">
        <f t="shared" ca="1" si="127"/>
        <v>1.00050788</v>
      </c>
      <c r="G301" s="14">
        <f ca="1">(TRUNC(PRODUCT($F$12:$F300),16))</f>
        <v>1.1274166628034501</v>
      </c>
      <c r="H301" s="14">
        <f t="shared" ca="1" si="128"/>
        <v>1.1058721897830499</v>
      </c>
      <c r="I301" s="14">
        <f t="shared" ca="1" si="129"/>
        <v>1.0194818800000001</v>
      </c>
      <c r="J301" s="13">
        <f t="shared" si="142"/>
        <v>4.4999999999999998E-2</v>
      </c>
      <c r="K301" s="33">
        <f t="shared" si="130"/>
        <v>44824</v>
      </c>
      <c r="L301" s="2">
        <f t="shared" si="131"/>
        <v>38</v>
      </c>
      <c r="M301" s="17">
        <f t="shared" si="132"/>
        <v>38</v>
      </c>
      <c r="N301" s="12">
        <f t="shared" si="133"/>
        <v>1.0066595439999999</v>
      </c>
      <c r="O301" s="12">
        <f t="shared" ca="1" si="134"/>
        <v>1.026271164</v>
      </c>
      <c r="P301" s="17">
        <f t="shared" si="135"/>
        <v>0</v>
      </c>
      <c r="Q301" s="14">
        <f t="shared" ca="1" si="136"/>
        <v>131355.82</v>
      </c>
      <c r="R301" s="21">
        <f t="shared" si="140"/>
        <v>0</v>
      </c>
      <c r="S301" s="14">
        <f t="shared" si="137"/>
        <v>0</v>
      </c>
      <c r="T301" s="4" t="str">
        <f t="shared" si="138"/>
        <v>A+J=</v>
      </c>
      <c r="U301" s="33">
        <f t="shared" si="139"/>
        <v>45148</v>
      </c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1">
        <f t="shared" si="141"/>
        <v>44882</v>
      </c>
      <c r="B302" s="112">
        <f t="shared" ca="1" si="125"/>
        <v>5134858.79</v>
      </c>
      <c r="C302" s="7">
        <f t="shared" si="126"/>
        <v>5000000</v>
      </c>
      <c r="D302" s="85">
        <f t="shared" si="143"/>
        <v>44881</v>
      </c>
      <c r="E302" s="83">
        <f ca="1">IF(D302&lt;$B$1,VLOOKUP(D302,[1]DI!$A$4:$B$15000,2,FALSE),0)</f>
        <v>0.13650000000000001</v>
      </c>
      <c r="F302" s="14">
        <f t="shared" ca="1" si="127"/>
        <v>1.00050788</v>
      </c>
      <c r="G302" s="14">
        <f ca="1">(TRUNC(PRODUCT($F$12:$F301),16))</f>
        <v>1.1279892551781601</v>
      </c>
      <c r="H302" s="14">
        <f t="shared" ca="1" si="128"/>
        <v>1.1058721897830499</v>
      </c>
      <c r="I302" s="14">
        <f t="shared" ca="1" si="129"/>
        <v>1.0199996600000001</v>
      </c>
      <c r="J302" s="13">
        <f t="shared" si="142"/>
        <v>4.4999999999999998E-2</v>
      </c>
      <c r="K302" s="33">
        <f t="shared" si="130"/>
        <v>44824</v>
      </c>
      <c r="L302" s="2">
        <f t="shared" si="131"/>
        <v>39</v>
      </c>
      <c r="M302" s="17">
        <f t="shared" si="132"/>
        <v>39</v>
      </c>
      <c r="N302" s="12">
        <f t="shared" si="133"/>
        <v>1.0068353919999999</v>
      </c>
      <c r="O302" s="12">
        <f t="shared" ca="1" si="134"/>
        <v>1.026971758</v>
      </c>
      <c r="P302" s="17">
        <f t="shared" si="135"/>
        <v>0</v>
      </c>
      <c r="Q302" s="14">
        <f t="shared" ca="1" si="136"/>
        <v>134858.79</v>
      </c>
      <c r="R302" s="21">
        <f t="shared" si="140"/>
        <v>0</v>
      </c>
      <c r="S302" s="14">
        <f t="shared" si="137"/>
        <v>0</v>
      </c>
      <c r="T302" s="4" t="str">
        <f t="shared" si="138"/>
        <v>A+J=</v>
      </c>
      <c r="U302" s="33">
        <f t="shared" si="139"/>
        <v>45148</v>
      </c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1">
        <f t="shared" si="141"/>
        <v>44883</v>
      </c>
      <c r="B303" s="112">
        <f t="shared" ca="1" si="125"/>
        <v>5138364.1349999998</v>
      </c>
      <c r="C303" s="7">
        <f t="shared" si="126"/>
        <v>5000000</v>
      </c>
      <c r="D303" s="85">
        <f t="shared" si="143"/>
        <v>44882</v>
      </c>
      <c r="E303" s="83">
        <f ca="1">IF(D303&lt;$B$1,VLOOKUP(D303,[1]DI!$A$4:$B$15000,2,FALSE),0)</f>
        <v>0.13650000000000001</v>
      </c>
      <c r="F303" s="14">
        <f t="shared" ca="1" si="127"/>
        <v>1.00050788</v>
      </c>
      <c r="G303" s="14">
        <f ca="1">(TRUNC(PRODUCT($F$12:$F302),16))</f>
        <v>1.12856213836108</v>
      </c>
      <c r="H303" s="14">
        <f t="shared" ca="1" si="128"/>
        <v>1.1058721897830499</v>
      </c>
      <c r="I303" s="14">
        <f t="shared" ca="1" si="129"/>
        <v>1.0205177000000001</v>
      </c>
      <c r="J303" s="13">
        <f t="shared" si="142"/>
        <v>4.4999999999999998E-2</v>
      </c>
      <c r="K303" s="33">
        <f t="shared" si="130"/>
        <v>44824</v>
      </c>
      <c r="L303" s="2">
        <f t="shared" si="131"/>
        <v>40</v>
      </c>
      <c r="M303" s="17">
        <f t="shared" si="132"/>
        <v>40</v>
      </c>
      <c r="N303" s="12">
        <f t="shared" si="133"/>
        <v>1.007011272</v>
      </c>
      <c r="O303" s="12">
        <f t="shared" ca="1" si="134"/>
        <v>1.027672827</v>
      </c>
      <c r="P303" s="17">
        <f t="shared" si="135"/>
        <v>0</v>
      </c>
      <c r="Q303" s="14">
        <f t="shared" ca="1" si="136"/>
        <v>138364.13500000001</v>
      </c>
      <c r="R303" s="21">
        <f t="shared" si="140"/>
        <v>0</v>
      </c>
      <c r="S303" s="14">
        <f t="shared" si="137"/>
        <v>0</v>
      </c>
      <c r="T303" s="4" t="str">
        <f t="shared" si="138"/>
        <v>A+J=</v>
      </c>
      <c r="U303" s="33">
        <f t="shared" si="139"/>
        <v>45148</v>
      </c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1">
        <f t="shared" si="141"/>
        <v>44886</v>
      </c>
      <c r="B304" s="112">
        <f t="shared" ca="1" si="125"/>
        <v>5141871.8600000003</v>
      </c>
      <c r="C304" s="7">
        <f t="shared" si="126"/>
        <v>5000000</v>
      </c>
      <c r="D304" s="85">
        <f t="shared" si="143"/>
        <v>44883</v>
      </c>
      <c r="E304" s="83">
        <f ca="1">IF(D304&lt;$B$1,VLOOKUP(D304,[1]DI!$A$4:$B$15000,2,FALSE),0)</f>
        <v>0.13650000000000001</v>
      </c>
      <c r="F304" s="14">
        <f t="shared" ca="1" si="127"/>
        <v>1.00050788</v>
      </c>
      <c r="G304" s="14">
        <f ca="1">(TRUNC(PRODUCT($F$12:$F303),16))</f>
        <v>1.1291353124999099</v>
      </c>
      <c r="H304" s="14">
        <f t="shared" ca="1" si="128"/>
        <v>1.1058721897830499</v>
      </c>
      <c r="I304" s="14">
        <f t="shared" ca="1" si="129"/>
        <v>1.0210360000000001</v>
      </c>
      <c r="J304" s="13">
        <f t="shared" si="142"/>
        <v>4.4999999999999998E-2</v>
      </c>
      <c r="K304" s="33">
        <f t="shared" si="130"/>
        <v>44824</v>
      </c>
      <c r="L304" s="2">
        <f t="shared" si="131"/>
        <v>41</v>
      </c>
      <c r="M304" s="17">
        <f t="shared" si="132"/>
        <v>41</v>
      </c>
      <c r="N304" s="12">
        <f t="shared" si="133"/>
        <v>1.007187182</v>
      </c>
      <c r="O304" s="12">
        <f t="shared" ca="1" si="134"/>
        <v>1.028374372</v>
      </c>
      <c r="P304" s="17">
        <f t="shared" si="135"/>
        <v>0</v>
      </c>
      <c r="Q304" s="14">
        <f t="shared" ca="1" si="136"/>
        <v>141871.85999999999</v>
      </c>
      <c r="R304" s="21">
        <f t="shared" si="140"/>
        <v>0</v>
      </c>
      <c r="S304" s="14">
        <f t="shared" si="137"/>
        <v>0</v>
      </c>
      <c r="T304" s="4" t="str">
        <f t="shared" si="138"/>
        <v>A+J=</v>
      </c>
      <c r="U304" s="33">
        <f t="shared" si="139"/>
        <v>45148</v>
      </c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1">
        <f t="shared" si="141"/>
        <v>44887</v>
      </c>
      <c r="B305" s="112">
        <f t="shared" ca="1" si="125"/>
        <v>5145381.9599999897</v>
      </c>
      <c r="C305" s="7">
        <f t="shared" si="126"/>
        <v>5000000</v>
      </c>
      <c r="D305" s="85">
        <f t="shared" si="143"/>
        <v>44886</v>
      </c>
      <c r="E305" s="83">
        <f ca="1">IF(D305&lt;$B$1,VLOOKUP(D305,[1]DI!$A$4:$B$15000,2,FALSE),0)</f>
        <v>0.13650000000000001</v>
      </c>
      <c r="F305" s="14">
        <f t="shared" ca="1" si="127"/>
        <v>1.00050788</v>
      </c>
      <c r="G305" s="14">
        <f ca="1">(TRUNC(PRODUCT($F$12:$F304),16))</f>
        <v>1.12970877774242</v>
      </c>
      <c r="H305" s="14">
        <f t="shared" ca="1" si="128"/>
        <v>1.1058721897830499</v>
      </c>
      <c r="I305" s="14">
        <f t="shared" ca="1" si="129"/>
        <v>1.02155456</v>
      </c>
      <c r="J305" s="13">
        <f t="shared" si="142"/>
        <v>4.4999999999999998E-2</v>
      </c>
      <c r="K305" s="33">
        <f t="shared" si="130"/>
        <v>44824</v>
      </c>
      <c r="L305" s="2">
        <f t="shared" si="131"/>
        <v>42</v>
      </c>
      <c r="M305" s="17">
        <f t="shared" si="132"/>
        <v>42</v>
      </c>
      <c r="N305" s="12">
        <f t="shared" si="133"/>
        <v>1.007363123</v>
      </c>
      <c r="O305" s="12">
        <f t="shared" ca="1" si="134"/>
        <v>1.0290763919999999</v>
      </c>
      <c r="P305" s="17">
        <f t="shared" si="135"/>
        <v>0</v>
      </c>
      <c r="Q305" s="14">
        <f t="shared" ca="1" si="136"/>
        <v>145381.95999999001</v>
      </c>
      <c r="R305" s="21">
        <f t="shared" si="140"/>
        <v>0</v>
      </c>
      <c r="S305" s="14">
        <f t="shared" si="137"/>
        <v>0</v>
      </c>
      <c r="T305" s="4" t="str">
        <f t="shared" si="138"/>
        <v>A+J=</v>
      </c>
      <c r="U305" s="33">
        <f t="shared" si="139"/>
        <v>45148</v>
      </c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1">
        <f t="shared" si="141"/>
        <v>44888</v>
      </c>
      <c r="B306" s="112">
        <f t="shared" ca="1" si="125"/>
        <v>5148894.49</v>
      </c>
      <c r="C306" s="7">
        <f t="shared" si="126"/>
        <v>5000000</v>
      </c>
      <c r="D306" s="85">
        <f t="shared" si="143"/>
        <v>44887</v>
      </c>
      <c r="E306" s="83">
        <f ca="1">IF(D306&lt;$B$1,VLOOKUP(D306,[1]DI!$A$4:$B$15000,2,FALSE),0)</f>
        <v>0.13650000000000001</v>
      </c>
      <c r="F306" s="14">
        <f t="shared" ca="1" si="127"/>
        <v>1.00050788</v>
      </c>
      <c r="G306" s="14">
        <f ca="1">(TRUNC(PRODUCT($F$12:$F305),16))</f>
        <v>1.13028253423646</v>
      </c>
      <c r="H306" s="14">
        <f t="shared" ca="1" si="128"/>
        <v>1.1058721897830499</v>
      </c>
      <c r="I306" s="14">
        <f t="shared" ca="1" si="129"/>
        <v>1.0220733900000001</v>
      </c>
      <c r="J306" s="13">
        <f t="shared" si="142"/>
        <v>4.4999999999999998E-2</v>
      </c>
      <c r="K306" s="33">
        <f t="shared" si="130"/>
        <v>44824</v>
      </c>
      <c r="L306" s="2">
        <f t="shared" si="131"/>
        <v>43</v>
      </c>
      <c r="M306" s="17">
        <f t="shared" si="132"/>
        <v>43</v>
      </c>
      <c r="N306" s="12">
        <f t="shared" si="133"/>
        <v>1.0075390950000001</v>
      </c>
      <c r="O306" s="12">
        <f t="shared" ca="1" si="134"/>
        <v>1.029778898</v>
      </c>
      <c r="P306" s="17">
        <f t="shared" si="135"/>
        <v>0</v>
      </c>
      <c r="Q306" s="14">
        <f t="shared" ca="1" si="136"/>
        <v>148894.49</v>
      </c>
      <c r="R306" s="21">
        <f t="shared" si="140"/>
        <v>0</v>
      </c>
      <c r="S306" s="14">
        <f t="shared" si="137"/>
        <v>0</v>
      </c>
      <c r="T306" s="4" t="str">
        <f t="shared" si="138"/>
        <v>A+J=</v>
      </c>
      <c r="U306" s="33">
        <f t="shared" si="139"/>
        <v>45148</v>
      </c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1">
        <f t="shared" si="141"/>
        <v>44889</v>
      </c>
      <c r="B307" s="112">
        <f t="shared" ca="1" si="125"/>
        <v>5152409.4000000004</v>
      </c>
      <c r="C307" s="7">
        <f t="shared" si="126"/>
        <v>5000000</v>
      </c>
      <c r="D307" s="85">
        <f t="shared" si="143"/>
        <v>44888</v>
      </c>
      <c r="E307" s="83">
        <f ca="1">IF(D307&lt;$B$1,VLOOKUP(D307,[1]DI!$A$4:$B$15000,2,FALSE),0)</f>
        <v>0.13650000000000001</v>
      </c>
      <c r="F307" s="14">
        <f t="shared" ca="1" si="127"/>
        <v>1.00050788</v>
      </c>
      <c r="G307" s="14">
        <f ca="1">(TRUNC(PRODUCT($F$12:$F306),16))</f>
        <v>1.1308565821299501</v>
      </c>
      <c r="H307" s="14">
        <f t="shared" ca="1" si="128"/>
        <v>1.1058721897830499</v>
      </c>
      <c r="I307" s="14">
        <f t="shared" ca="1" si="129"/>
        <v>1.0225924799999999</v>
      </c>
      <c r="J307" s="13">
        <f t="shared" si="142"/>
        <v>4.4999999999999998E-2</v>
      </c>
      <c r="K307" s="33">
        <f t="shared" si="130"/>
        <v>44824</v>
      </c>
      <c r="L307" s="2">
        <f t="shared" si="131"/>
        <v>44</v>
      </c>
      <c r="M307" s="17">
        <f t="shared" si="132"/>
        <v>44</v>
      </c>
      <c r="N307" s="12">
        <f t="shared" si="133"/>
        <v>1.0077150969999999</v>
      </c>
      <c r="O307" s="12">
        <f t="shared" ca="1" si="134"/>
        <v>1.03048188</v>
      </c>
      <c r="P307" s="17">
        <f t="shared" si="135"/>
        <v>0</v>
      </c>
      <c r="Q307" s="14">
        <f t="shared" ca="1" si="136"/>
        <v>152409.4</v>
      </c>
      <c r="R307" s="21">
        <f t="shared" si="140"/>
        <v>0</v>
      </c>
      <c r="S307" s="14">
        <f t="shared" si="137"/>
        <v>0</v>
      </c>
      <c r="T307" s="4" t="str">
        <f t="shared" si="138"/>
        <v>A+J=</v>
      </c>
      <c r="U307" s="33">
        <f t="shared" si="139"/>
        <v>45148</v>
      </c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1">
        <f t="shared" si="141"/>
        <v>44890</v>
      </c>
      <c r="B308" s="112">
        <f t="shared" ca="1" si="125"/>
        <v>5155926.6900000004</v>
      </c>
      <c r="C308" s="7">
        <f t="shared" si="126"/>
        <v>5000000</v>
      </c>
      <c r="D308" s="85">
        <f t="shared" si="143"/>
        <v>44889</v>
      </c>
      <c r="E308" s="83">
        <f ca="1">IF(D308&lt;$B$1,VLOOKUP(D308,[1]DI!$A$4:$B$15000,2,FALSE),0)</f>
        <v>0.13650000000000001</v>
      </c>
      <c r="F308" s="14">
        <f t="shared" ca="1" si="127"/>
        <v>1.00050788</v>
      </c>
      <c r="G308" s="14">
        <f ca="1">(TRUNC(PRODUCT($F$12:$F307),16))</f>
        <v>1.13143092157088</v>
      </c>
      <c r="H308" s="14">
        <f t="shared" ca="1" si="128"/>
        <v>1.1058721897830499</v>
      </c>
      <c r="I308" s="14">
        <f t="shared" ca="1" si="129"/>
        <v>1.0231118299999999</v>
      </c>
      <c r="J308" s="13">
        <f t="shared" si="142"/>
        <v>4.4999999999999998E-2</v>
      </c>
      <c r="K308" s="33">
        <f t="shared" si="130"/>
        <v>44824</v>
      </c>
      <c r="L308" s="2">
        <f t="shared" si="131"/>
        <v>45</v>
      </c>
      <c r="M308" s="17">
        <f t="shared" si="132"/>
        <v>45</v>
      </c>
      <c r="N308" s="12">
        <f t="shared" si="133"/>
        <v>1.00789113</v>
      </c>
      <c r="O308" s="12">
        <f t="shared" ca="1" si="134"/>
        <v>1.031185338</v>
      </c>
      <c r="P308" s="17">
        <f t="shared" si="135"/>
        <v>0</v>
      </c>
      <c r="Q308" s="14">
        <f t="shared" ca="1" si="136"/>
        <v>155926.69</v>
      </c>
      <c r="R308" s="21">
        <f t="shared" si="140"/>
        <v>0</v>
      </c>
      <c r="S308" s="14">
        <f t="shared" si="137"/>
        <v>0</v>
      </c>
      <c r="T308" s="4" t="str">
        <f t="shared" si="138"/>
        <v>A+J=</v>
      </c>
      <c r="U308" s="33">
        <f t="shared" si="139"/>
        <v>45148</v>
      </c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1">
        <f t="shared" si="141"/>
        <v>44893</v>
      </c>
      <c r="B309" s="112">
        <f t="shared" ca="1" si="125"/>
        <v>5159446.415</v>
      </c>
      <c r="C309" s="7">
        <f t="shared" si="126"/>
        <v>5000000</v>
      </c>
      <c r="D309" s="85">
        <f t="shared" si="143"/>
        <v>44890</v>
      </c>
      <c r="E309" s="83">
        <f ca="1">IF(D309&lt;$B$1,VLOOKUP(D309,[1]DI!$A$4:$B$15000,2,FALSE),0)</f>
        <v>0.13650000000000001</v>
      </c>
      <c r="F309" s="14">
        <f t="shared" ca="1" si="127"/>
        <v>1.00050788</v>
      </c>
      <c r="G309" s="14">
        <f ca="1">(TRUNC(PRODUCT($F$12:$F308),16))</f>
        <v>1.1320055527073301</v>
      </c>
      <c r="H309" s="14">
        <f t="shared" ca="1" si="128"/>
        <v>1.1058721897830499</v>
      </c>
      <c r="I309" s="14">
        <f t="shared" ca="1" si="129"/>
        <v>1.0236314500000001</v>
      </c>
      <c r="J309" s="13">
        <f t="shared" si="142"/>
        <v>4.4999999999999998E-2</v>
      </c>
      <c r="K309" s="33">
        <f t="shared" si="130"/>
        <v>44824</v>
      </c>
      <c r="L309" s="2">
        <f t="shared" si="131"/>
        <v>46</v>
      </c>
      <c r="M309" s="17">
        <f t="shared" si="132"/>
        <v>46</v>
      </c>
      <c r="N309" s="12">
        <f t="shared" si="133"/>
        <v>1.0080671940000001</v>
      </c>
      <c r="O309" s="12">
        <f t="shared" ca="1" si="134"/>
        <v>1.0318892829999999</v>
      </c>
      <c r="P309" s="17">
        <f t="shared" si="135"/>
        <v>0</v>
      </c>
      <c r="Q309" s="14">
        <f t="shared" ca="1" si="136"/>
        <v>159446.41500000001</v>
      </c>
      <c r="R309" s="21">
        <f t="shared" si="140"/>
        <v>0</v>
      </c>
      <c r="S309" s="14">
        <f t="shared" si="137"/>
        <v>0</v>
      </c>
      <c r="T309" s="4" t="str">
        <f t="shared" si="138"/>
        <v>A+J=</v>
      </c>
      <c r="U309" s="33">
        <f t="shared" si="139"/>
        <v>45148</v>
      </c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1">
        <f t="shared" si="141"/>
        <v>44894</v>
      </c>
      <c r="B310" s="112">
        <f t="shared" ca="1" si="125"/>
        <v>5162968.5250000004</v>
      </c>
      <c r="C310" s="7">
        <f t="shared" si="126"/>
        <v>5000000</v>
      </c>
      <c r="D310" s="85">
        <f t="shared" si="143"/>
        <v>44893</v>
      </c>
      <c r="E310" s="83">
        <f ca="1">IF(D310&lt;$B$1,VLOOKUP(D310,[1]DI!$A$4:$B$15000,2,FALSE),0)</f>
        <v>0.13650000000000001</v>
      </c>
      <c r="F310" s="14">
        <f t="shared" ca="1" si="127"/>
        <v>1.00050788</v>
      </c>
      <c r="G310" s="14">
        <f ca="1">(TRUNC(PRODUCT($F$12:$F309),16))</f>
        <v>1.13258047568744</v>
      </c>
      <c r="H310" s="14">
        <f t="shared" ca="1" si="128"/>
        <v>1.1058721897830499</v>
      </c>
      <c r="I310" s="14">
        <f t="shared" ca="1" si="129"/>
        <v>1.02415133</v>
      </c>
      <c r="J310" s="13">
        <f t="shared" si="142"/>
        <v>4.4999999999999998E-2</v>
      </c>
      <c r="K310" s="33">
        <f t="shared" si="130"/>
        <v>44824</v>
      </c>
      <c r="L310" s="2">
        <f t="shared" si="131"/>
        <v>47</v>
      </c>
      <c r="M310" s="17">
        <f t="shared" si="132"/>
        <v>47</v>
      </c>
      <c r="N310" s="12">
        <f t="shared" si="133"/>
        <v>1.0082432889999999</v>
      </c>
      <c r="O310" s="12">
        <f t="shared" ca="1" si="134"/>
        <v>1.032593705</v>
      </c>
      <c r="P310" s="17">
        <f t="shared" si="135"/>
        <v>0</v>
      </c>
      <c r="Q310" s="14">
        <f t="shared" ca="1" si="136"/>
        <v>162968.52499999999</v>
      </c>
      <c r="R310" s="21">
        <f t="shared" si="140"/>
        <v>0</v>
      </c>
      <c r="S310" s="14">
        <f t="shared" si="137"/>
        <v>0</v>
      </c>
      <c r="T310" s="4" t="str">
        <f t="shared" si="138"/>
        <v>A+J=</v>
      </c>
      <c r="U310" s="33">
        <f t="shared" si="139"/>
        <v>45148</v>
      </c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1">
        <f t="shared" si="141"/>
        <v>44895</v>
      </c>
      <c r="B311" s="112">
        <f t="shared" ca="1" si="125"/>
        <v>5166493.0650000004</v>
      </c>
      <c r="C311" s="7">
        <f t="shared" si="126"/>
        <v>5000000</v>
      </c>
      <c r="D311" s="85">
        <f t="shared" si="143"/>
        <v>44894</v>
      </c>
      <c r="E311" s="83">
        <f ca="1">IF(D311&lt;$B$1,VLOOKUP(D311,[1]DI!$A$4:$B$15000,2,FALSE),0)</f>
        <v>0.13650000000000001</v>
      </c>
      <c r="F311" s="14">
        <f t="shared" ca="1" si="127"/>
        <v>1.00050788</v>
      </c>
      <c r="G311" s="14">
        <f ca="1">(TRUNC(PRODUCT($F$12:$F310),16))</f>
        <v>1.13315569065943</v>
      </c>
      <c r="H311" s="14">
        <f t="shared" ca="1" si="128"/>
        <v>1.1058721897830499</v>
      </c>
      <c r="I311" s="14">
        <f t="shared" ca="1" si="129"/>
        <v>1.0246714800000001</v>
      </c>
      <c r="J311" s="13">
        <f t="shared" si="142"/>
        <v>4.4999999999999998E-2</v>
      </c>
      <c r="K311" s="33">
        <f t="shared" si="130"/>
        <v>44824</v>
      </c>
      <c r="L311" s="2">
        <f t="shared" si="131"/>
        <v>48</v>
      </c>
      <c r="M311" s="17">
        <f t="shared" si="132"/>
        <v>48</v>
      </c>
      <c r="N311" s="12">
        <f t="shared" si="133"/>
        <v>1.008419414</v>
      </c>
      <c r="O311" s="12">
        <f t="shared" ca="1" si="134"/>
        <v>1.0332986129999999</v>
      </c>
      <c r="P311" s="17">
        <f t="shared" si="135"/>
        <v>0</v>
      </c>
      <c r="Q311" s="14">
        <f t="shared" ca="1" si="136"/>
        <v>166493.065</v>
      </c>
      <c r="R311" s="21">
        <f t="shared" si="140"/>
        <v>0</v>
      </c>
      <c r="S311" s="14">
        <f t="shared" si="137"/>
        <v>0</v>
      </c>
      <c r="T311" s="4" t="str">
        <f t="shared" si="138"/>
        <v>A+J=</v>
      </c>
      <c r="U311" s="33">
        <f t="shared" si="139"/>
        <v>45148</v>
      </c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1">
        <f t="shared" si="141"/>
        <v>44896</v>
      </c>
      <c r="B312" s="112">
        <f t="shared" ca="1" si="125"/>
        <v>5170019.9950000001</v>
      </c>
      <c r="C312" s="7">
        <f t="shared" si="126"/>
        <v>5000000</v>
      </c>
      <c r="D312" s="85">
        <f t="shared" si="143"/>
        <v>44895</v>
      </c>
      <c r="E312" s="83">
        <f ca="1">IF(D312&lt;$B$1,VLOOKUP(D312,[1]DI!$A$4:$B$15000,2,FALSE),0)</f>
        <v>0.13650000000000001</v>
      </c>
      <c r="F312" s="14">
        <f t="shared" ca="1" si="127"/>
        <v>1.00050788</v>
      </c>
      <c r="G312" s="14">
        <f ca="1">(TRUNC(PRODUCT($F$12:$F311),16))</f>
        <v>1.1337311977716</v>
      </c>
      <c r="H312" s="14">
        <f t="shared" ca="1" si="128"/>
        <v>1.1058721897830499</v>
      </c>
      <c r="I312" s="14">
        <f t="shared" ca="1" si="129"/>
        <v>1.0251918900000001</v>
      </c>
      <c r="J312" s="13">
        <f t="shared" si="142"/>
        <v>4.4999999999999998E-2</v>
      </c>
      <c r="K312" s="33">
        <f t="shared" si="130"/>
        <v>44824</v>
      </c>
      <c r="L312" s="2">
        <f t="shared" si="131"/>
        <v>49</v>
      </c>
      <c r="M312" s="17">
        <f t="shared" si="132"/>
        <v>49</v>
      </c>
      <c r="N312" s="12">
        <f t="shared" si="133"/>
        <v>1.00859557</v>
      </c>
      <c r="O312" s="12">
        <f t="shared" ca="1" si="134"/>
        <v>1.0340039990000001</v>
      </c>
      <c r="P312" s="17">
        <f t="shared" si="135"/>
        <v>0</v>
      </c>
      <c r="Q312" s="14">
        <f t="shared" ca="1" si="136"/>
        <v>170019.995</v>
      </c>
      <c r="R312" s="21">
        <f t="shared" si="140"/>
        <v>0</v>
      </c>
      <c r="S312" s="14">
        <f t="shared" si="137"/>
        <v>0</v>
      </c>
      <c r="T312" s="4" t="str">
        <f t="shared" si="138"/>
        <v>A+J=</v>
      </c>
      <c r="U312" s="33">
        <f t="shared" si="139"/>
        <v>45148</v>
      </c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1">
        <f t="shared" si="141"/>
        <v>44897</v>
      </c>
      <c r="B313" s="112">
        <f t="shared" ca="1" si="125"/>
        <v>5173549.3049999997</v>
      </c>
      <c r="C313" s="7">
        <f t="shared" si="126"/>
        <v>5000000</v>
      </c>
      <c r="D313" s="85">
        <f t="shared" si="143"/>
        <v>44896</v>
      </c>
      <c r="E313" s="83">
        <f ca="1">IF(D313&lt;$B$1,VLOOKUP(D313,[1]DI!$A$4:$B$15000,2,FALSE),0)</f>
        <v>0.13650000000000001</v>
      </c>
      <c r="F313" s="14">
        <f t="shared" ca="1" si="127"/>
        <v>1.00050788</v>
      </c>
      <c r="G313" s="14">
        <f ca="1">(TRUNC(PRODUCT($F$12:$F312),16))</f>
        <v>1.1343069971723301</v>
      </c>
      <c r="H313" s="14">
        <f t="shared" ca="1" si="128"/>
        <v>1.1058721897830499</v>
      </c>
      <c r="I313" s="14">
        <f t="shared" ca="1" si="129"/>
        <v>1.0257125600000001</v>
      </c>
      <c r="J313" s="13">
        <f t="shared" si="142"/>
        <v>4.4999999999999998E-2</v>
      </c>
      <c r="K313" s="33">
        <f t="shared" si="130"/>
        <v>44824</v>
      </c>
      <c r="L313" s="2">
        <f t="shared" si="131"/>
        <v>50</v>
      </c>
      <c r="M313" s="17">
        <f t="shared" si="132"/>
        <v>50</v>
      </c>
      <c r="N313" s="12">
        <f t="shared" si="133"/>
        <v>1.0087717570000001</v>
      </c>
      <c r="O313" s="12">
        <f t="shared" ca="1" si="134"/>
        <v>1.0347098610000001</v>
      </c>
      <c r="P313" s="17">
        <f t="shared" si="135"/>
        <v>0</v>
      </c>
      <c r="Q313" s="14">
        <f t="shared" ca="1" si="136"/>
        <v>173549.30499999999</v>
      </c>
      <c r="R313" s="21">
        <f t="shared" si="140"/>
        <v>0</v>
      </c>
      <c r="S313" s="14">
        <f t="shared" si="137"/>
        <v>0</v>
      </c>
      <c r="T313" s="4" t="str">
        <f t="shared" si="138"/>
        <v>A+J=</v>
      </c>
      <c r="U313" s="33">
        <f t="shared" si="139"/>
        <v>45148</v>
      </c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1">
        <f t="shared" si="141"/>
        <v>44900</v>
      </c>
      <c r="B314" s="112">
        <f t="shared" ca="1" si="125"/>
        <v>5177081.0599999903</v>
      </c>
      <c r="C314" s="7">
        <f t="shared" si="126"/>
        <v>5000000</v>
      </c>
      <c r="D314" s="85">
        <f t="shared" si="143"/>
        <v>44897</v>
      </c>
      <c r="E314" s="83">
        <f ca="1">IF(D314&lt;$B$1,VLOOKUP(D314,[1]DI!$A$4:$B$15000,2,FALSE),0)</f>
        <v>0.13650000000000001</v>
      </c>
      <c r="F314" s="14">
        <f t="shared" ca="1" si="127"/>
        <v>1.00050788</v>
      </c>
      <c r="G314" s="14">
        <f ca="1">(TRUNC(PRODUCT($F$12:$F313),16))</f>
        <v>1.1348830890100501</v>
      </c>
      <c r="H314" s="14">
        <f t="shared" ca="1" si="128"/>
        <v>1.1058721897830499</v>
      </c>
      <c r="I314" s="14">
        <f t="shared" ca="1" si="129"/>
        <v>1.0262335</v>
      </c>
      <c r="J314" s="13">
        <f t="shared" si="142"/>
        <v>4.4999999999999998E-2</v>
      </c>
      <c r="K314" s="33">
        <f t="shared" si="130"/>
        <v>44824</v>
      </c>
      <c r="L314" s="2">
        <f t="shared" si="131"/>
        <v>51</v>
      </c>
      <c r="M314" s="17">
        <f t="shared" si="132"/>
        <v>51</v>
      </c>
      <c r="N314" s="12">
        <f t="shared" si="133"/>
        <v>1.0089479750000001</v>
      </c>
      <c r="O314" s="12">
        <f t="shared" ca="1" si="134"/>
        <v>1.0354162119999999</v>
      </c>
      <c r="P314" s="17">
        <f t="shared" si="135"/>
        <v>0</v>
      </c>
      <c r="Q314" s="14">
        <f t="shared" ca="1" si="136"/>
        <v>177081.05999998999</v>
      </c>
      <c r="R314" s="21">
        <f t="shared" si="140"/>
        <v>0</v>
      </c>
      <c r="S314" s="14">
        <f t="shared" si="137"/>
        <v>0</v>
      </c>
      <c r="T314" s="4" t="str">
        <f t="shared" si="138"/>
        <v>A+J=</v>
      </c>
      <c r="U314" s="33">
        <f t="shared" si="139"/>
        <v>45148</v>
      </c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1">
        <f t="shared" si="141"/>
        <v>44901</v>
      </c>
      <c r="B315" s="112">
        <f t="shared" ca="1" si="125"/>
        <v>5180615.2</v>
      </c>
      <c r="C315" s="7">
        <f t="shared" si="126"/>
        <v>5000000</v>
      </c>
      <c r="D315" s="85">
        <f t="shared" si="143"/>
        <v>44900</v>
      </c>
      <c r="E315" s="83">
        <f ca="1">IF(D315&lt;$B$1,VLOOKUP(D315,[1]DI!$A$4:$B$15000,2,FALSE),0)</f>
        <v>0.13650000000000001</v>
      </c>
      <c r="F315" s="14">
        <f t="shared" ca="1" si="127"/>
        <v>1.00050788</v>
      </c>
      <c r="G315" s="14">
        <f ca="1">(TRUNC(PRODUCT($F$12:$F314),16))</f>
        <v>1.1354594734332999</v>
      </c>
      <c r="H315" s="14">
        <f t="shared" ca="1" si="128"/>
        <v>1.1058721897830499</v>
      </c>
      <c r="I315" s="14">
        <f t="shared" ca="1" si="129"/>
        <v>1.0267546999999999</v>
      </c>
      <c r="J315" s="13">
        <f t="shared" si="142"/>
        <v>4.4999999999999998E-2</v>
      </c>
      <c r="K315" s="33">
        <f t="shared" si="130"/>
        <v>44824</v>
      </c>
      <c r="L315" s="2">
        <f t="shared" si="131"/>
        <v>52</v>
      </c>
      <c r="M315" s="17">
        <f t="shared" si="132"/>
        <v>52</v>
      </c>
      <c r="N315" s="12">
        <f t="shared" si="133"/>
        <v>1.009124224</v>
      </c>
      <c r="O315" s="12">
        <f t="shared" ca="1" si="134"/>
        <v>1.0361230400000001</v>
      </c>
      <c r="P315" s="17">
        <f t="shared" si="135"/>
        <v>0</v>
      </c>
      <c r="Q315" s="14">
        <f t="shared" ca="1" si="136"/>
        <v>180615.2</v>
      </c>
      <c r="R315" s="21">
        <f t="shared" si="140"/>
        <v>0</v>
      </c>
      <c r="S315" s="14">
        <f t="shared" si="137"/>
        <v>0</v>
      </c>
      <c r="T315" s="4" t="str">
        <f t="shared" si="138"/>
        <v>A+J=</v>
      </c>
      <c r="U315" s="33">
        <f t="shared" si="139"/>
        <v>45148</v>
      </c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1">
        <f t="shared" si="141"/>
        <v>44902</v>
      </c>
      <c r="B316" s="112">
        <f t="shared" ca="1" si="125"/>
        <v>5184151.7750000004</v>
      </c>
      <c r="C316" s="7">
        <f t="shared" si="126"/>
        <v>5000000</v>
      </c>
      <c r="D316" s="85">
        <f t="shared" si="143"/>
        <v>44901</v>
      </c>
      <c r="E316" s="83">
        <f ca="1">IF(D316&lt;$B$1,VLOOKUP(D316,[1]DI!$A$4:$B$15000,2,FALSE),0)</f>
        <v>0.13650000000000001</v>
      </c>
      <c r="F316" s="14">
        <f t="shared" ca="1" si="127"/>
        <v>1.00050788</v>
      </c>
      <c r="G316" s="14">
        <f ca="1">(TRUNC(PRODUCT($F$12:$F315),16))</f>
        <v>1.13603615059067</v>
      </c>
      <c r="H316" s="14">
        <f t="shared" ca="1" si="128"/>
        <v>1.1058721897830499</v>
      </c>
      <c r="I316" s="14">
        <f t="shared" ca="1" si="129"/>
        <v>1.0272761699999999</v>
      </c>
      <c r="J316" s="13">
        <f t="shared" si="142"/>
        <v>4.4999999999999998E-2</v>
      </c>
      <c r="K316" s="33">
        <f t="shared" si="130"/>
        <v>44824</v>
      </c>
      <c r="L316" s="2">
        <f t="shared" si="131"/>
        <v>53</v>
      </c>
      <c r="M316" s="17">
        <f t="shared" si="132"/>
        <v>53</v>
      </c>
      <c r="N316" s="12">
        <f t="shared" si="133"/>
        <v>1.009300503</v>
      </c>
      <c r="O316" s="12">
        <f t="shared" ca="1" si="134"/>
        <v>1.036830355</v>
      </c>
      <c r="P316" s="17">
        <f t="shared" si="135"/>
        <v>0</v>
      </c>
      <c r="Q316" s="14">
        <f t="shared" ca="1" si="136"/>
        <v>184151.77499999999</v>
      </c>
      <c r="R316" s="21">
        <f t="shared" si="140"/>
        <v>0</v>
      </c>
      <c r="S316" s="14">
        <f t="shared" si="137"/>
        <v>0</v>
      </c>
      <c r="T316" s="4" t="str">
        <f t="shared" si="138"/>
        <v>A+J=</v>
      </c>
      <c r="U316" s="33">
        <f t="shared" si="139"/>
        <v>45148</v>
      </c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1">
        <f t="shared" si="141"/>
        <v>44903</v>
      </c>
      <c r="B317" s="112">
        <f t="shared" ca="1" si="125"/>
        <v>5187690.7949999999</v>
      </c>
      <c r="C317" s="7">
        <f t="shared" si="126"/>
        <v>5000000</v>
      </c>
      <c r="D317" s="85">
        <f t="shared" si="143"/>
        <v>44902</v>
      </c>
      <c r="E317" s="83">
        <f ca="1">IF(D317&lt;$B$1,VLOOKUP(D317,[1]DI!$A$4:$B$15000,2,FALSE),0)</f>
        <v>0.13650000000000001</v>
      </c>
      <c r="F317" s="14">
        <f t="shared" ca="1" si="127"/>
        <v>1.00050788</v>
      </c>
      <c r="G317" s="14">
        <f ca="1">(TRUNC(PRODUCT($F$12:$F316),16))</f>
        <v>1.1366131206308301</v>
      </c>
      <c r="H317" s="14">
        <f t="shared" ca="1" si="128"/>
        <v>1.1058721897830499</v>
      </c>
      <c r="I317" s="14">
        <f t="shared" ca="1" si="129"/>
        <v>1.0277979100000001</v>
      </c>
      <c r="J317" s="13">
        <f t="shared" si="142"/>
        <v>4.4999999999999998E-2</v>
      </c>
      <c r="K317" s="33">
        <f t="shared" si="130"/>
        <v>44824</v>
      </c>
      <c r="L317" s="2">
        <f t="shared" si="131"/>
        <v>54</v>
      </c>
      <c r="M317" s="17">
        <f t="shared" si="132"/>
        <v>54</v>
      </c>
      <c r="N317" s="12">
        <f t="shared" si="133"/>
        <v>1.009476813</v>
      </c>
      <c r="O317" s="12">
        <f t="shared" ca="1" si="134"/>
        <v>1.0375381589999999</v>
      </c>
      <c r="P317" s="17">
        <f t="shared" si="135"/>
        <v>0</v>
      </c>
      <c r="Q317" s="14">
        <f t="shared" ca="1" si="136"/>
        <v>187690.79500000001</v>
      </c>
      <c r="R317" s="21">
        <f t="shared" si="140"/>
        <v>0</v>
      </c>
      <c r="S317" s="14">
        <f t="shared" si="137"/>
        <v>0</v>
      </c>
      <c r="T317" s="4" t="str">
        <f t="shared" si="138"/>
        <v>A+J=</v>
      </c>
      <c r="U317" s="33">
        <f t="shared" si="139"/>
        <v>45148</v>
      </c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1">
        <f t="shared" si="141"/>
        <v>44904</v>
      </c>
      <c r="B318" s="112">
        <f t="shared" ca="1" si="125"/>
        <v>5191232.1500000004</v>
      </c>
      <c r="C318" s="7">
        <f t="shared" si="126"/>
        <v>5000000</v>
      </c>
      <c r="D318" s="85">
        <f t="shared" si="143"/>
        <v>44903</v>
      </c>
      <c r="E318" s="83">
        <f ca="1">IF(D318&lt;$B$1,VLOOKUP(D318,[1]DI!$A$4:$B$15000,2,FALSE),0)</f>
        <v>0.13650000000000001</v>
      </c>
      <c r="F318" s="14">
        <f t="shared" ca="1" si="127"/>
        <v>1.00050788</v>
      </c>
      <c r="G318" s="14">
        <f ca="1">(TRUNC(PRODUCT($F$12:$F317),16))</f>
        <v>1.1371903837025299</v>
      </c>
      <c r="H318" s="14">
        <f t="shared" ca="1" si="128"/>
        <v>1.1058721897830499</v>
      </c>
      <c r="I318" s="14">
        <f t="shared" ca="1" si="129"/>
        <v>1.0283199000000001</v>
      </c>
      <c r="J318" s="13">
        <f t="shared" si="142"/>
        <v>4.4999999999999998E-2</v>
      </c>
      <c r="K318" s="33">
        <f t="shared" si="130"/>
        <v>44824</v>
      </c>
      <c r="L318" s="2">
        <f t="shared" si="131"/>
        <v>55</v>
      </c>
      <c r="M318" s="17">
        <f t="shared" si="132"/>
        <v>55</v>
      </c>
      <c r="N318" s="12">
        <f t="shared" si="133"/>
        <v>1.009653154</v>
      </c>
      <c r="O318" s="12">
        <f t="shared" ca="1" si="134"/>
        <v>1.0382464300000001</v>
      </c>
      <c r="P318" s="17">
        <f t="shared" si="135"/>
        <v>0</v>
      </c>
      <c r="Q318" s="14">
        <f t="shared" ca="1" si="136"/>
        <v>191232.15</v>
      </c>
      <c r="R318" s="21">
        <f t="shared" si="140"/>
        <v>0</v>
      </c>
      <c r="S318" s="14">
        <f t="shared" si="137"/>
        <v>0</v>
      </c>
      <c r="T318" s="4" t="str">
        <f t="shared" si="138"/>
        <v>A+J=</v>
      </c>
      <c r="U318" s="33">
        <f t="shared" si="139"/>
        <v>45148</v>
      </c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1">
        <f t="shared" si="141"/>
        <v>44907</v>
      </c>
      <c r="B319" s="112">
        <f t="shared" ca="1" si="125"/>
        <v>5194776.0049999999</v>
      </c>
      <c r="C319" s="7">
        <f t="shared" si="126"/>
        <v>5000000</v>
      </c>
      <c r="D319" s="85">
        <f t="shared" si="143"/>
        <v>44904</v>
      </c>
      <c r="E319" s="83">
        <f ca="1">IF(D319&lt;$B$1,VLOOKUP(D319,[1]DI!$A$4:$B$15000,2,FALSE),0)</f>
        <v>0.13650000000000001</v>
      </c>
      <c r="F319" s="14">
        <f t="shared" ca="1" si="127"/>
        <v>1.00050788</v>
      </c>
      <c r="G319" s="14">
        <f ca="1">(TRUNC(PRODUCT($F$12:$F318),16))</f>
        <v>1.1377679399546099</v>
      </c>
      <c r="H319" s="14">
        <f t="shared" ca="1" si="128"/>
        <v>1.1058721897830499</v>
      </c>
      <c r="I319" s="14">
        <f t="shared" ca="1" si="129"/>
        <v>1.0288421699999999</v>
      </c>
      <c r="J319" s="13">
        <f t="shared" si="142"/>
        <v>4.4999999999999998E-2</v>
      </c>
      <c r="K319" s="33">
        <f t="shared" si="130"/>
        <v>44824</v>
      </c>
      <c r="L319" s="2">
        <f t="shared" si="131"/>
        <v>56</v>
      </c>
      <c r="M319" s="17">
        <f t="shared" si="132"/>
        <v>56</v>
      </c>
      <c r="N319" s="12">
        <f t="shared" si="133"/>
        <v>1.0098295260000001</v>
      </c>
      <c r="O319" s="12">
        <f t="shared" ca="1" si="134"/>
        <v>1.0389552010000001</v>
      </c>
      <c r="P319" s="17">
        <f t="shared" si="135"/>
        <v>0</v>
      </c>
      <c r="Q319" s="14">
        <f t="shared" ca="1" si="136"/>
        <v>194776.005</v>
      </c>
      <c r="R319" s="21">
        <f t="shared" si="140"/>
        <v>0</v>
      </c>
      <c r="S319" s="14">
        <f t="shared" si="137"/>
        <v>0</v>
      </c>
      <c r="T319" s="4" t="str">
        <f t="shared" si="138"/>
        <v>A+J=</v>
      </c>
      <c r="U319" s="33">
        <f t="shared" si="139"/>
        <v>45148</v>
      </c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1">
        <f t="shared" si="141"/>
        <v>44908</v>
      </c>
      <c r="B320" s="112">
        <f t="shared" ca="1" si="125"/>
        <v>5198322.2450000001</v>
      </c>
      <c r="C320" s="7">
        <f t="shared" si="126"/>
        <v>5000000</v>
      </c>
      <c r="D320" s="85">
        <f t="shared" si="143"/>
        <v>44907</v>
      </c>
      <c r="E320" s="83">
        <f ca="1">IF(D320&lt;$B$1,VLOOKUP(D320,[1]DI!$A$4:$B$15000,2,FALSE),0)</f>
        <v>0.13650000000000001</v>
      </c>
      <c r="F320" s="14">
        <f t="shared" ca="1" si="127"/>
        <v>1.00050788</v>
      </c>
      <c r="G320" s="14">
        <f ca="1">(TRUNC(PRODUCT($F$12:$F319),16))</f>
        <v>1.1383457895359499</v>
      </c>
      <c r="H320" s="14">
        <f t="shared" ca="1" si="128"/>
        <v>1.1058721897830499</v>
      </c>
      <c r="I320" s="14">
        <f t="shared" ca="1" si="129"/>
        <v>1.0293646999999999</v>
      </c>
      <c r="J320" s="13">
        <f t="shared" si="142"/>
        <v>4.4999999999999998E-2</v>
      </c>
      <c r="K320" s="33">
        <f t="shared" si="130"/>
        <v>44824</v>
      </c>
      <c r="L320" s="2">
        <f t="shared" si="131"/>
        <v>57</v>
      </c>
      <c r="M320" s="17">
        <f t="shared" si="132"/>
        <v>57</v>
      </c>
      <c r="N320" s="12">
        <f t="shared" si="133"/>
        <v>1.010005928</v>
      </c>
      <c r="O320" s="12">
        <f t="shared" ca="1" si="134"/>
        <v>1.039664449</v>
      </c>
      <c r="P320" s="17">
        <f t="shared" si="135"/>
        <v>0</v>
      </c>
      <c r="Q320" s="14">
        <f t="shared" ca="1" si="136"/>
        <v>198322.245</v>
      </c>
      <c r="R320" s="21">
        <f t="shared" si="140"/>
        <v>0</v>
      </c>
      <c r="S320" s="14">
        <f t="shared" si="137"/>
        <v>0</v>
      </c>
      <c r="T320" s="4" t="str">
        <f t="shared" si="138"/>
        <v>A+J=</v>
      </c>
      <c r="U320" s="33">
        <f t="shared" si="139"/>
        <v>45148</v>
      </c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1">
        <f t="shared" si="141"/>
        <v>44909</v>
      </c>
      <c r="B321" s="112">
        <f t="shared" ca="1" si="125"/>
        <v>5201870.88</v>
      </c>
      <c r="C321" s="7">
        <f t="shared" si="126"/>
        <v>5000000</v>
      </c>
      <c r="D321" s="85">
        <f t="shared" si="143"/>
        <v>44908</v>
      </c>
      <c r="E321" s="83">
        <f ca="1">IF(D321&lt;$B$1,VLOOKUP(D321,[1]DI!$A$4:$B$15000,2,FALSE),0)</f>
        <v>0.13650000000000001</v>
      </c>
      <c r="F321" s="14">
        <f t="shared" ca="1" si="127"/>
        <v>1.00050788</v>
      </c>
      <c r="G321" s="14">
        <f ca="1">(TRUNC(PRODUCT($F$12:$F320),16))</f>
        <v>1.13892393259554</v>
      </c>
      <c r="H321" s="14">
        <f t="shared" ca="1" si="128"/>
        <v>1.1058721897830499</v>
      </c>
      <c r="I321" s="14">
        <f t="shared" ca="1" si="129"/>
        <v>1.0298874899999999</v>
      </c>
      <c r="J321" s="13">
        <f t="shared" si="142"/>
        <v>4.4999999999999998E-2</v>
      </c>
      <c r="K321" s="33">
        <f t="shared" si="130"/>
        <v>44824</v>
      </c>
      <c r="L321" s="2">
        <f t="shared" si="131"/>
        <v>58</v>
      </c>
      <c r="M321" s="17">
        <f t="shared" si="132"/>
        <v>58</v>
      </c>
      <c r="N321" s="12">
        <f t="shared" si="133"/>
        <v>1.010182361</v>
      </c>
      <c r="O321" s="12">
        <f t="shared" ca="1" si="134"/>
        <v>1.040374176</v>
      </c>
      <c r="P321" s="17">
        <f t="shared" si="135"/>
        <v>0</v>
      </c>
      <c r="Q321" s="14">
        <f t="shared" ca="1" si="136"/>
        <v>201870.88</v>
      </c>
      <c r="R321" s="21">
        <f t="shared" si="140"/>
        <v>0</v>
      </c>
      <c r="S321" s="14">
        <f t="shared" si="137"/>
        <v>0</v>
      </c>
      <c r="T321" s="4" t="str">
        <f t="shared" si="138"/>
        <v>A+J=</v>
      </c>
      <c r="U321" s="33">
        <f t="shared" si="139"/>
        <v>45148</v>
      </c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1">
        <f t="shared" si="141"/>
        <v>44910</v>
      </c>
      <c r="B322" s="112">
        <f t="shared" ca="1" si="125"/>
        <v>5205421.97</v>
      </c>
      <c r="C322" s="7">
        <f t="shared" si="126"/>
        <v>5000000</v>
      </c>
      <c r="D322" s="85">
        <f t="shared" si="143"/>
        <v>44909</v>
      </c>
      <c r="E322" s="83">
        <f ca="1">IF(D322&lt;$B$1,VLOOKUP(D322,[1]DI!$A$4:$B$15000,2,FALSE),0)</f>
        <v>0.13650000000000001</v>
      </c>
      <c r="F322" s="14">
        <f t="shared" ca="1" si="127"/>
        <v>1.00050788</v>
      </c>
      <c r="G322" s="14">
        <f ca="1">(TRUNC(PRODUCT($F$12:$F321),16))</f>
        <v>1.13950236928243</v>
      </c>
      <c r="H322" s="14">
        <f t="shared" ca="1" si="128"/>
        <v>1.1058721897830499</v>
      </c>
      <c r="I322" s="14">
        <f t="shared" ca="1" si="129"/>
        <v>1.03041055</v>
      </c>
      <c r="J322" s="13">
        <f t="shared" si="142"/>
        <v>4.4999999999999998E-2</v>
      </c>
      <c r="K322" s="33">
        <f t="shared" si="130"/>
        <v>44824</v>
      </c>
      <c r="L322" s="2">
        <f t="shared" si="131"/>
        <v>59</v>
      </c>
      <c r="M322" s="17">
        <f t="shared" si="132"/>
        <v>59</v>
      </c>
      <c r="N322" s="12">
        <f t="shared" si="133"/>
        <v>1.010358826</v>
      </c>
      <c r="O322" s="12">
        <f t="shared" ca="1" si="134"/>
        <v>1.0410843940000001</v>
      </c>
      <c r="P322" s="17">
        <f t="shared" si="135"/>
        <v>0</v>
      </c>
      <c r="Q322" s="14">
        <f t="shared" ca="1" si="136"/>
        <v>205421.97</v>
      </c>
      <c r="R322" s="21">
        <f t="shared" si="140"/>
        <v>0</v>
      </c>
      <c r="S322" s="14">
        <f t="shared" si="137"/>
        <v>0</v>
      </c>
      <c r="T322" s="4" t="str">
        <f t="shared" si="138"/>
        <v>A+J=</v>
      </c>
      <c r="U322" s="33">
        <f t="shared" si="139"/>
        <v>45148</v>
      </c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1">
        <f t="shared" si="141"/>
        <v>44911</v>
      </c>
      <c r="B323" s="112">
        <f t="shared" ca="1" si="125"/>
        <v>5208975.4450000003</v>
      </c>
      <c r="C323" s="7">
        <f t="shared" si="126"/>
        <v>5000000</v>
      </c>
      <c r="D323" s="85">
        <f t="shared" si="143"/>
        <v>44910</v>
      </c>
      <c r="E323" s="83">
        <f ca="1">IF(D323&lt;$B$1,VLOOKUP(D323,[1]DI!$A$4:$B$15000,2,FALSE),0)</f>
        <v>0.13650000000000001</v>
      </c>
      <c r="F323" s="14">
        <f t="shared" ca="1" si="127"/>
        <v>1.00050788</v>
      </c>
      <c r="G323" s="14">
        <f ca="1">(TRUNC(PRODUCT($F$12:$F322),16))</f>
        <v>1.14008109974574</v>
      </c>
      <c r="H323" s="14">
        <f t="shared" ca="1" si="128"/>
        <v>1.1058721897830499</v>
      </c>
      <c r="I323" s="14">
        <f t="shared" ca="1" si="129"/>
        <v>1.0309338699999999</v>
      </c>
      <c r="J323" s="13">
        <f t="shared" si="142"/>
        <v>4.4999999999999998E-2</v>
      </c>
      <c r="K323" s="33">
        <f t="shared" si="130"/>
        <v>44824</v>
      </c>
      <c r="L323" s="2">
        <f t="shared" si="131"/>
        <v>60</v>
      </c>
      <c r="M323" s="17">
        <f t="shared" si="132"/>
        <v>60</v>
      </c>
      <c r="N323" s="12">
        <f t="shared" si="133"/>
        <v>1.0105353210000001</v>
      </c>
      <c r="O323" s="12">
        <f t="shared" ca="1" si="134"/>
        <v>1.0417950890000001</v>
      </c>
      <c r="P323" s="17">
        <f t="shared" si="135"/>
        <v>0</v>
      </c>
      <c r="Q323" s="14">
        <f t="shared" ca="1" si="136"/>
        <v>208975.44500000001</v>
      </c>
      <c r="R323" s="21">
        <f t="shared" si="140"/>
        <v>0</v>
      </c>
      <c r="S323" s="14">
        <f t="shared" si="137"/>
        <v>0</v>
      </c>
      <c r="T323" s="4" t="str">
        <f t="shared" si="138"/>
        <v>A+J=</v>
      </c>
      <c r="U323" s="33">
        <f t="shared" si="139"/>
        <v>45148</v>
      </c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1">
        <f t="shared" si="141"/>
        <v>44914</v>
      </c>
      <c r="B324" s="112">
        <f t="shared" ca="1" si="125"/>
        <v>5212531.3650000002</v>
      </c>
      <c r="C324" s="7">
        <f t="shared" si="126"/>
        <v>5000000</v>
      </c>
      <c r="D324" s="85">
        <f t="shared" si="143"/>
        <v>44911</v>
      </c>
      <c r="E324" s="83">
        <f ca="1">IF(D324&lt;$B$1,VLOOKUP(D324,[1]DI!$A$4:$B$15000,2,FALSE),0)</f>
        <v>0.13650000000000001</v>
      </c>
      <c r="F324" s="14">
        <f t="shared" ca="1" si="127"/>
        <v>1.00050788</v>
      </c>
      <c r="G324" s="14">
        <f ca="1">(TRUNC(PRODUCT($F$12:$F323),16))</f>
        <v>1.1406601241346801</v>
      </c>
      <c r="H324" s="14">
        <f t="shared" ca="1" si="128"/>
        <v>1.1058721897830499</v>
      </c>
      <c r="I324" s="14">
        <f t="shared" ca="1" si="129"/>
        <v>1.0314574599999999</v>
      </c>
      <c r="J324" s="13">
        <f t="shared" si="142"/>
        <v>4.4999999999999998E-2</v>
      </c>
      <c r="K324" s="33">
        <f t="shared" si="130"/>
        <v>44824</v>
      </c>
      <c r="L324" s="2">
        <f t="shared" si="131"/>
        <v>61</v>
      </c>
      <c r="M324" s="17">
        <f t="shared" si="132"/>
        <v>61</v>
      </c>
      <c r="N324" s="12">
        <f t="shared" si="133"/>
        <v>1.010711846</v>
      </c>
      <c r="O324" s="12">
        <f t="shared" ca="1" si="134"/>
        <v>1.0425062730000001</v>
      </c>
      <c r="P324" s="17">
        <f t="shared" si="135"/>
        <v>0</v>
      </c>
      <c r="Q324" s="14">
        <f t="shared" ca="1" si="136"/>
        <v>212531.36499999999</v>
      </c>
      <c r="R324" s="21">
        <f t="shared" si="140"/>
        <v>0</v>
      </c>
      <c r="S324" s="14">
        <f t="shared" si="137"/>
        <v>0</v>
      </c>
      <c r="T324" s="4" t="str">
        <f t="shared" si="138"/>
        <v>A+J=</v>
      </c>
      <c r="U324" s="33">
        <f t="shared" si="139"/>
        <v>45148</v>
      </c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1">
        <f t="shared" si="141"/>
        <v>44915</v>
      </c>
      <c r="B325" s="112">
        <f t="shared" ca="1" si="125"/>
        <v>5216089.7450000001</v>
      </c>
      <c r="C325" s="7">
        <f t="shared" si="126"/>
        <v>5000000</v>
      </c>
      <c r="D325" s="85">
        <f t="shared" si="143"/>
        <v>44914</v>
      </c>
      <c r="E325" s="83">
        <f ca="1">IF(D325&lt;$B$1,VLOOKUP(D325,[1]DI!$A$4:$B$15000,2,FALSE),0)</f>
        <v>0.13650000000000001</v>
      </c>
      <c r="F325" s="14">
        <f t="shared" ca="1" si="127"/>
        <v>1.00050788</v>
      </c>
      <c r="G325" s="14">
        <f ca="1">(TRUNC(PRODUCT($F$12:$F324),16))</f>
        <v>1.1412394425985199</v>
      </c>
      <c r="H325" s="14">
        <f t="shared" ca="1" si="128"/>
        <v>1.1058721897830499</v>
      </c>
      <c r="I325" s="14">
        <f t="shared" ca="1" si="129"/>
        <v>1.0319813200000001</v>
      </c>
      <c r="J325" s="13">
        <f t="shared" si="142"/>
        <v>4.4999999999999998E-2</v>
      </c>
      <c r="K325" s="33">
        <f t="shared" si="130"/>
        <v>44824</v>
      </c>
      <c r="L325" s="2">
        <f t="shared" si="131"/>
        <v>62</v>
      </c>
      <c r="M325" s="17">
        <f t="shared" si="132"/>
        <v>62</v>
      </c>
      <c r="N325" s="12">
        <f t="shared" si="133"/>
        <v>1.010888403</v>
      </c>
      <c r="O325" s="12">
        <f t="shared" ca="1" si="134"/>
        <v>1.043217949</v>
      </c>
      <c r="P325" s="17">
        <f t="shared" si="135"/>
        <v>0</v>
      </c>
      <c r="Q325" s="14">
        <f t="shared" ca="1" si="136"/>
        <v>216089.745</v>
      </c>
      <c r="R325" s="21">
        <f t="shared" si="140"/>
        <v>0</v>
      </c>
      <c r="S325" s="14">
        <f t="shared" si="137"/>
        <v>0</v>
      </c>
      <c r="T325" s="4" t="str">
        <f t="shared" si="138"/>
        <v>A+J=</v>
      </c>
      <c r="U325" s="33">
        <f t="shared" si="139"/>
        <v>45148</v>
      </c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1">
        <f t="shared" si="141"/>
        <v>44916</v>
      </c>
      <c r="B326" s="112">
        <f t="shared" ca="1" si="125"/>
        <v>5219650.51</v>
      </c>
      <c r="C326" s="7">
        <f t="shared" si="126"/>
        <v>5000000</v>
      </c>
      <c r="D326" s="85">
        <f t="shared" si="143"/>
        <v>44915</v>
      </c>
      <c r="E326" s="83">
        <f ca="1">IF(D326&lt;$B$1,VLOOKUP(D326,[1]DI!$A$4:$B$15000,2,FALSE),0)</f>
        <v>0.13650000000000001</v>
      </c>
      <c r="F326" s="14">
        <f t="shared" ca="1" si="127"/>
        <v>1.00050788</v>
      </c>
      <c r="G326" s="14">
        <f ca="1">(TRUNC(PRODUCT($F$12:$F325),16))</f>
        <v>1.1418190552866301</v>
      </c>
      <c r="H326" s="14">
        <f t="shared" ca="1" si="128"/>
        <v>1.1058721897830499</v>
      </c>
      <c r="I326" s="14">
        <f t="shared" ca="1" si="129"/>
        <v>1.03250544</v>
      </c>
      <c r="J326" s="13">
        <f t="shared" si="142"/>
        <v>4.4999999999999998E-2</v>
      </c>
      <c r="K326" s="33">
        <f t="shared" si="130"/>
        <v>44824</v>
      </c>
      <c r="L326" s="2">
        <f t="shared" si="131"/>
        <v>63</v>
      </c>
      <c r="M326" s="17">
        <f t="shared" si="132"/>
        <v>63</v>
      </c>
      <c r="N326" s="12">
        <f t="shared" si="133"/>
        <v>1.0110649899999999</v>
      </c>
      <c r="O326" s="12">
        <f t="shared" ca="1" si="134"/>
        <v>1.043930102</v>
      </c>
      <c r="P326" s="17">
        <f t="shared" si="135"/>
        <v>0</v>
      </c>
      <c r="Q326" s="14">
        <f t="shared" ca="1" si="136"/>
        <v>219650.51</v>
      </c>
      <c r="R326" s="21">
        <f t="shared" si="140"/>
        <v>0</v>
      </c>
      <c r="S326" s="14">
        <f t="shared" si="137"/>
        <v>0</v>
      </c>
      <c r="T326" s="4" t="str">
        <f t="shared" si="138"/>
        <v>A+J=</v>
      </c>
      <c r="U326" s="33">
        <f t="shared" si="139"/>
        <v>45148</v>
      </c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1">
        <f t="shared" si="141"/>
        <v>44917</v>
      </c>
      <c r="B327" s="112">
        <f t="shared" ca="1" si="125"/>
        <v>5223213.7350000003</v>
      </c>
      <c r="C327" s="7">
        <f t="shared" si="126"/>
        <v>5000000</v>
      </c>
      <c r="D327" s="85">
        <f t="shared" si="143"/>
        <v>44916</v>
      </c>
      <c r="E327" s="83">
        <f ca="1">IF(D327&lt;$B$1,VLOOKUP(D327,[1]DI!$A$4:$B$15000,2,FALSE),0)</f>
        <v>0.13650000000000001</v>
      </c>
      <c r="F327" s="14">
        <f t="shared" ca="1" si="127"/>
        <v>1.00050788</v>
      </c>
      <c r="G327" s="14">
        <f ca="1">(TRUNC(PRODUCT($F$12:$F326),16))</f>
        <v>1.1423989623484301</v>
      </c>
      <c r="H327" s="14">
        <f t="shared" ca="1" si="128"/>
        <v>1.1058721897830499</v>
      </c>
      <c r="I327" s="14">
        <f t="shared" ca="1" si="129"/>
        <v>1.03302983</v>
      </c>
      <c r="J327" s="13">
        <f t="shared" si="142"/>
        <v>4.4999999999999998E-2</v>
      </c>
      <c r="K327" s="33">
        <f t="shared" si="130"/>
        <v>44824</v>
      </c>
      <c r="L327" s="2">
        <f t="shared" si="131"/>
        <v>64</v>
      </c>
      <c r="M327" s="17">
        <f t="shared" si="132"/>
        <v>64</v>
      </c>
      <c r="N327" s="12">
        <f t="shared" si="133"/>
        <v>1.011241609</v>
      </c>
      <c r="O327" s="12">
        <f t="shared" ca="1" si="134"/>
        <v>1.0446427469999999</v>
      </c>
      <c r="P327" s="17">
        <f t="shared" si="135"/>
        <v>0</v>
      </c>
      <c r="Q327" s="14">
        <f t="shared" ca="1" si="136"/>
        <v>223213.73499999999</v>
      </c>
      <c r="R327" s="21">
        <f t="shared" si="140"/>
        <v>0</v>
      </c>
      <c r="S327" s="14">
        <f t="shared" si="137"/>
        <v>0</v>
      </c>
      <c r="T327" s="4" t="str">
        <f t="shared" si="138"/>
        <v>A+J=</v>
      </c>
      <c r="U327" s="33">
        <f t="shared" si="139"/>
        <v>45148</v>
      </c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1">
        <f t="shared" si="141"/>
        <v>44918</v>
      </c>
      <c r="B328" s="112">
        <f t="shared" ref="B328:B391" ca="1" si="144">IF(A328&lt;=TODAY(),C328+Q328,IF(AND(A328&gt;TODAY(),A328&lt;=$B$1),IF(VLOOKUP(TODAY(),$A$10:$E$5000,4,FALSE)=0,"n.d",C328+Q328),"n.d"))</f>
        <v>5226779.41</v>
      </c>
      <c r="C328" s="7">
        <f t="shared" ref="C328:C391" si="145">(C327-S327)</f>
        <v>5000000</v>
      </c>
      <c r="D328" s="85">
        <f t="shared" si="143"/>
        <v>44917</v>
      </c>
      <c r="E328" s="83">
        <f ca="1">IF(D328&lt;$B$1,VLOOKUP(D328,[1]DI!$A$4:$B$15000,2,FALSE),0)</f>
        <v>0.13650000000000001</v>
      </c>
      <c r="F328" s="14">
        <f t="shared" ref="F328:F391" ca="1" si="146">ROUND(((1+E328)^(1/252)),8)</f>
        <v>1.00050788</v>
      </c>
      <c r="G328" s="14">
        <f ca="1">(TRUNC(PRODUCT($F$12:$F327),16))</f>
        <v>1.1429791639334299</v>
      </c>
      <c r="H328" s="14">
        <f t="shared" ref="H328:H391" ca="1" si="147">IF(P327&gt;0,G327,H327)</f>
        <v>1.1058721897830499</v>
      </c>
      <c r="I328" s="14">
        <f t="shared" ref="I328:I391" ca="1" si="148">ROUND(G328/H328,8)</f>
        <v>1.03355449</v>
      </c>
      <c r="J328" s="13">
        <f t="shared" si="142"/>
        <v>4.4999999999999998E-2</v>
      </c>
      <c r="K328" s="33">
        <f t="shared" ref="K328:K391" si="149">IF(P327&gt;0,VLOOKUP(P327,W$12:AG$150,2),K327)</f>
        <v>44824</v>
      </c>
      <c r="L328" s="2">
        <f t="shared" ref="L328:L391" si="150">IF(A328&gt;K328,IF(NETWORKDAYS(K328,A328,$W$160:$W$544)-1=0,1,NETWORKDAYS(K328,A328,$W$160:$W$544)-1),0)</f>
        <v>65</v>
      </c>
      <c r="M328" s="17">
        <f t="shared" ref="M328:M391" si="151">IF(AND(L328=1,L327=1),1,IF(L328&gt;0,IF(L328=L327,L328+1,L328),0))</f>
        <v>65</v>
      </c>
      <c r="N328" s="12">
        <f t="shared" ref="N328:N391" si="152">ROUND((J328+1)^(M328/252),9)</f>
        <v>1.011418258</v>
      </c>
      <c r="O328" s="12">
        <f t="shared" ref="O328:O391" ca="1" si="153">ROUND(I328*N328,9)</f>
        <v>1.045355882</v>
      </c>
      <c r="P328" s="17">
        <f t="shared" ref="P328:P391" si="154">IF(VLOOKUP(A328,X$12:AE$150,8)=VLOOKUP(A327,X$12:AE$150,8),0,VLOOKUP(A328,X$12:AE$150,8))</f>
        <v>0</v>
      </c>
      <c r="Q328" s="14">
        <f t="shared" ref="Q328:Q391" ca="1" si="155">TRUNC(((O328-1)*C328),8)</f>
        <v>226779.41</v>
      </c>
      <c r="R328" s="21">
        <f t="shared" si="140"/>
        <v>0</v>
      </c>
      <c r="S328" s="14">
        <f t="shared" ref="S328:S391" si="156">IF(R328&gt;0,TRUNC(R328*C328,8),0)</f>
        <v>0</v>
      </c>
      <c r="T328" s="4" t="str">
        <f t="shared" ref="T328:T391" si="157">IF(P327&gt;0,VLOOKUP(P327,W$12:AG$150,10),T327)</f>
        <v>A+J=</v>
      </c>
      <c r="U328" s="33">
        <f t="shared" ref="U328:U391" si="158">IF(P327&gt;0,VLOOKUP(P327,W$12:AG$150,11),U327)</f>
        <v>45148</v>
      </c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1">
        <f t="shared" si="141"/>
        <v>44921</v>
      </c>
      <c r="B329" s="112">
        <f t="shared" ca="1" si="144"/>
        <v>5230347.4850000003</v>
      </c>
      <c r="C329" s="7">
        <f t="shared" si="145"/>
        <v>5000000</v>
      </c>
      <c r="D329" s="85">
        <f t="shared" si="143"/>
        <v>44918</v>
      </c>
      <c r="E329" s="83">
        <f ca="1">IF(D329&lt;$B$1,VLOOKUP(D329,[1]DI!$A$4:$B$15000,2,FALSE),0)</f>
        <v>0.13650000000000001</v>
      </c>
      <c r="F329" s="14">
        <f t="shared" ca="1" si="146"/>
        <v>1.00050788</v>
      </c>
      <c r="G329" s="14">
        <f ca="1">(TRUNC(PRODUCT($F$12:$F328),16))</f>
        <v>1.1435596601912099</v>
      </c>
      <c r="H329" s="14">
        <f t="shared" ca="1" si="147"/>
        <v>1.1058721897830499</v>
      </c>
      <c r="I329" s="14">
        <f t="shared" ca="1" si="148"/>
        <v>1.0340794099999999</v>
      </c>
      <c r="J329" s="13">
        <f t="shared" si="142"/>
        <v>4.4999999999999998E-2</v>
      </c>
      <c r="K329" s="33">
        <f t="shared" si="149"/>
        <v>44824</v>
      </c>
      <c r="L329" s="2">
        <f t="shared" si="150"/>
        <v>66</v>
      </c>
      <c r="M329" s="17">
        <f t="shared" si="151"/>
        <v>66</v>
      </c>
      <c r="N329" s="12">
        <f t="shared" si="152"/>
        <v>1.011594938</v>
      </c>
      <c r="O329" s="12">
        <f t="shared" ca="1" si="153"/>
        <v>1.046069497</v>
      </c>
      <c r="P329" s="17">
        <f t="shared" si="154"/>
        <v>0</v>
      </c>
      <c r="Q329" s="14">
        <f t="shared" ca="1" si="155"/>
        <v>230347.48499999999</v>
      </c>
      <c r="R329" s="21">
        <f t="shared" si="140"/>
        <v>0</v>
      </c>
      <c r="S329" s="14">
        <f t="shared" si="156"/>
        <v>0</v>
      </c>
      <c r="T329" s="4" t="str">
        <f t="shared" si="157"/>
        <v>A+J=</v>
      </c>
      <c r="U329" s="33">
        <f t="shared" si="158"/>
        <v>45148</v>
      </c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1">
        <f t="shared" si="141"/>
        <v>44922</v>
      </c>
      <c r="B330" s="112">
        <f t="shared" ca="1" si="144"/>
        <v>5233918.01</v>
      </c>
      <c r="C330" s="7">
        <f t="shared" si="145"/>
        <v>5000000</v>
      </c>
      <c r="D330" s="85">
        <f t="shared" si="143"/>
        <v>44921</v>
      </c>
      <c r="E330" s="83">
        <f ca="1">IF(D330&lt;$B$1,VLOOKUP(D330,[1]DI!$A$4:$B$15000,2,FALSE),0)</f>
        <v>0.13650000000000001</v>
      </c>
      <c r="F330" s="14">
        <f t="shared" ca="1" si="146"/>
        <v>1.00050788</v>
      </c>
      <c r="G330" s="14">
        <f ca="1">(TRUNC(PRODUCT($F$12:$F329),16))</f>
        <v>1.1441404512714199</v>
      </c>
      <c r="H330" s="14">
        <f t="shared" ca="1" si="147"/>
        <v>1.1058721897830499</v>
      </c>
      <c r="I330" s="14">
        <f t="shared" ca="1" si="148"/>
        <v>1.0346046</v>
      </c>
      <c r="J330" s="13">
        <f t="shared" si="142"/>
        <v>4.4999999999999998E-2</v>
      </c>
      <c r="K330" s="33">
        <f t="shared" si="149"/>
        <v>44824</v>
      </c>
      <c r="L330" s="2">
        <f t="shared" si="150"/>
        <v>67</v>
      </c>
      <c r="M330" s="17">
        <f t="shared" si="151"/>
        <v>67</v>
      </c>
      <c r="N330" s="12">
        <f t="shared" si="152"/>
        <v>1.0117716489999999</v>
      </c>
      <c r="O330" s="12">
        <f t="shared" ca="1" si="153"/>
        <v>1.0467836020000001</v>
      </c>
      <c r="P330" s="17">
        <f t="shared" si="154"/>
        <v>0</v>
      </c>
      <c r="Q330" s="14">
        <f t="shared" ca="1" si="155"/>
        <v>233918.01</v>
      </c>
      <c r="R330" s="21">
        <f t="shared" si="140"/>
        <v>0</v>
      </c>
      <c r="S330" s="14">
        <f t="shared" si="156"/>
        <v>0</v>
      </c>
      <c r="T330" s="4" t="str">
        <f t="shared" si="157"/>
        <v>A+J=</v>
      </c>
      <c r="U330" s="33">
        <f t="shared" si="158"/>
        <v>45148</v>
      </c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1">
        <f t="shared" si="141"/>
        <v>44923</v>
      </c>
      <c r="B331" s="112">
        <f t="shared" ca="1" si="144"/>
        <v>5237490.9450000003</v>
      </c>
      <c r="C331" s="7">
        <f t="shared" si="145"/>
        <v>5000000</v>
      </c>
      <c r="D331" s="85">
        <f t="shared" si="143"/>
        <v>44922</v>
      </c>
      <c r="E331" s="83">
        <f ca="1">IF(D331&lt;$B$1,VLOOKUP(D331,[1]DI!$A$4:$B$15000,2,FALSE),0)</f>
        <v>0.13650000000000001</v>
      </c>
      <c r="F331" s="14">
        <f t="shared" ca="1" si="146"/>
        <v>1.00050788</v>
      </c>
      <c r="G331" s="14">
        <f ca="1">(TRUNC(PRODUCT($F$12:$F330),16))</f>
        <v>1.14472153732382</v>
      </c>
      <c r="H331" s="14">
        <f t="shared" ca="1" si="147"/>
        <v>1.1058721897830499</v>
      </c>
      <c r="I331" s="14">
        <f t="shared" ca="1" si="148"/>
        <v>1.03513005</v>
      </c>
      <c r="J331" s="13">
        <f t="shared" si="142"/>
        <v>4.4999999999999998E-2</v>
      </c>
      <c r="K331" s="33">
        <f t="shared" si="149"/>
        <v>44824</v>
      </c>
      <c r="L331" s="2">
        <f t="shared" si="150"/>
        <v>68</v>
      </c>
      <c r="M331" s="17">
        <f t="shared" si="151"/>
        <v>68</v>
      </c>
      <c r="N331" s="12">
        <f t="shared" si="152"/>
        <v>1.011948391</v>
      </c>
      <c r="O331" s="12">
        <f t="shared" ca="1" si="153"/>
        <v>1.0474981889999999</v>
      </c>
      <c r="P331" s="17">
        <f t="shared" si="154"/>
        <v>0</v>
      </c>
      <c r="Q331" s="14">
        <f t="shared" ca="1" si="155"/>
        <v>237490.94500000001</v>
      </c>
      <c r="R331" s="21">
        <f t="shared" si="140"/>
        <v>0</v>
      </c>
      <c r="S331" s="14">
        <f t="shared" si="156"/>
        <v>0</v>
      </c>
      <c r="T331" s="4" t="str">
        <f t="shared" si="157"/>
        <v>A+J=</v>
      </c>
      <c r="U331" s="33">
        <f t="shared" si="158"/>
        <v>45148</v>
      </c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1">
        <f t="shared" si="141"/>
        <v>44924</v>
      </c>
      <c r="B332" s="112">
        <f t="shared" ca="1" si="144"/>
        <v>5241066.3250000002</v>
      </c>
      <c r="C332" s="7">
        <f t="shared" si="145"/>
        <v>5000000</v>
      </c>
      <c r="D332" s="85">
        <f t="shared" si="143"/>
        <v>44923</v>
      </c>
      <c r="E332" s="83">
        <f ca="1">IF(D332&lt;$B$1,VLOOKUP(D332,[1]DI!$A$4:$B$15000,2,FALSE),0)</f>
        <v>0.13650000000000001</v>
      </c>
      <c r="F332" s="14">
        <f t="shared" ca="1" si="146"/>
        <v>1.00050788</v>
      </c>
      <c r="G332" s="14">
        <f ca="1">(TRUNC(PRODUCT($F$12:$F331),16))</f>
        <v>1.14530291849819</v>
      </c>
      <c r="H332" s="14">
        <f t="shared" ca="1" si="147"/>
        <v>1.1058721897830499</v>
      </c>
      <c r="I332" s="14">
        <f t="shared" ca="1" si="148"/>
        <v>1.03565577</v>
      </c>
      <c r="J332" s="13">
        <f t="shared" si="142"/>
        <v>4.4999999999999998E-2</v>
      </c>
      <c r="K332" s="33">
        <f t="shared" si="149"/>
        <v>44824</v>
      </c>
      <c r="L332" s="2">
        <f t="shared" si="150"/>
        <v>69</v>
      </c>
      <c r="M332" s="17">
        <f t="shared" si="151"/>
        <v>69</v>
      </c>
      <c r="N332" s="12">
        <f t="shared" si="152"/>
        <v>1.0121251630000001</v>
      </c>
      <c r="O332" s="12">
        <f t="shared" ca="1" si="153"/>
        <v>1.048213265</v>
      </c>
      <c r="P332" s="17">
        <f t="shared" si="154"/>
        <v>0</v>
      </c>
      <c r="Q332" s="14">
        <f t="shared" ca="1" si="155"/>
        <v>241066.32500000001</v>
      </c>
      <c r="R332" s="21">
        <f t="shared" ref="R332:R395" si="159">IF($P332&gt;0,VLOOKUP($P332,$W$12:$AC$150,7),0)</f>
        <v>0</v>
      </c>
      <c r="S332" s="14">
        <f t="shared" si="156"/>
        <v>0</v>
      </c>
      <c r="T332" s="4" t="str">
        <f t="shared" si="157"/>
        <v>A+J=</v>
      </c>
      <c r="U332" s="33">
        <f t="shared" si="158"/>
        <v>45148</v>
      </c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1">
        <f t="shared" ref="A333:A396" si="160">WORKDAY($A332,1,$W$166:$W$544)</f>
        <v>44925</v>
      </c>
      <c r="B333" s="112">
        <f t="shared" ca="1" si="144"/>
        <v>5244644.17</v>
      </c>
      <c r="C333" s="7">
        <f t="shared" si="145"/>
        <v>5000000</v>
      </c>
      <c r="D333" s="85">
        <f t="shared" si="143"/>
        <v>44924</v>
      </c>
      <c r="E333" s="83">
        <f ca="1">IF(D333&lt;$B$1,VLOOKUP(D333,[1]DI!$A$4:$B$15000,2,FALSE),0)</f>
        <v>0.13650000000000001</v>
      </c>
      <c r="F333" s="14">
        <f t="shared" ca="1" si="146"/>
        <v>1.00050788</v>
      </c>
      <c r="G333" s="14">
        <f ca="1">(TRUNC(PRODUCT($F$12:$F332),16))</f>
        <v>1.1458845949444401</v>
      </c>
      <c r="H333" s="14">
        <f t="shared" ca="1" si="147"/>
        <v>1.1058721897830499</v>
      </c>
      <c r="I333" s="14">
        <f t="shared" ca="1" si="148"/>
        <v>1.0361817600000001</v>
      </c>
      <c r="J333" s="13">
        <f t="shared" ref="J333:J396" si="161">J332</f>
        <v>4.4999999999999998E-2</v>
      </c>
      <c r="K333" s="33">
        <f t="shared" si="149"/>
        <v>44824</v>
      </c>
      <c r="L333" s="2">
        <f t="shared" si="150"/>
        <v>70</v>
      </c>
      <c r="M333" s="17">
        <f t="shared" si="151"/>
        <v>70</v>
      </c>
      <c r="N333" s="12">
        <f t="shared" si="152"/>
        <v>1.012301967</v>
      </c>
      <c r="O333" s="12">
        <f t="shared" ca="1" si="153"/>
        <v>1.048928834</v>
      </c>
      <c r="P333" s="17">
        <f t="shared" si="154"/>
        <v>0</v>
      </c>
      <c r="Q333" s="14">
        <f t="shared" ca="1" si="155"/>
        <v>244644.17</v>
      </c>
      <c r="R333" s="21">
        <f t="shared" si="159"/>
        <v>0</v>
      </c>
      <c r="S333" s="14">
        <f t="shared" si="156"/>
        <v>0</v>
      </c>
      <c r="T333" s="4" t="str">
        <f t="shared" si="157"/>
        <v>A+J=</v>
      </c>
      <c r="U333" s="33">
        <f t="shared" si="158"/>
        <v>45148</v>
      </c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1">
        <f t="shared" si="160"/>
        <v>44928</v>
      </c>
      <c r="B334" s="112">
        <f t="shared" ca="1" si="144"/>
        <v>5248224.4649999999</v>
      </c>
      <c r="C334" s="7">
        <f t="shared" si="145"/>
        <v>5000000</v>
      </c>
      <c r="D334" s="85">
        <f t="shared" si="143"/>
        <v>44925</v>
      </c>
      <c r="E334" s="83">
        <f ca="1">IF(D334&lt;$B$1,VLOOKUP(D334,[1]DI!$A$4:$B$15000,2,FALSE),0)</f>
        <v>0.13650000000000001</v>
      </c>
      <c r="F334" s="14">
        <f t="shared" ca="1" si="146"/>
        <v>1.00050788</v>
      </c>
      <c r="G334" s="14">
        <f ca="1">(TRUNC(PRODUCT($F$12:$F333),16))</f>
        <v>1.14646656681252</v>
      </c>
      <c r="H334" s="14">
        <f t="shared" ca="1" si="147"/>
        <v>1.1058721897830499</v>
      </c>
      <c r="I334" s="14">
        <f t="shared" ca="1" si="148"/>
        <v>1.0367080200000001</v>
      </c>
      <c r="J334" s="13">
        <f t="shared" si="161"/>
        <v>4.4999999999999998E-2</v>
      </c>
      <c r="K334" s="33">
        <f t="shared" si="149"/>
        <v>44824</v>
      </c>
      <c r="L334" s="2">
        <f t="shared" si="150"/>
        <v>71</v>
      </c>
      <c r="M334" s="17">
        <f t="shared" si="151"/>
        <v>71</v>
      </c>
      <c r="N334" s="12">
        <f t="shared" si="152"/>
        <v>1.0124788010000001</v>
      </c>
      <c r="O334" s="12">
        <f t="shared" ca="1" si="153"/>
        <v>1.049644893</v>
      </c>
      <c r="P334" s="17">
        <f t="shared" si="154"/>
        <v>0</v>
      </c>
      <c r="Q334" s="14">
        <f t="shared" ca="1" si="155"/>
        <v>248224.465</v>
      </c>
      <c r="R334" s="21">
        <f t="shared" si="159"/>
        <v>0</v>
      </c>
      <c r="S334" s="14">
        <f t="shared" si="156"/>
        <v>0</v>
      </c>
      <c r="T334" s="4" t="str">
        <f t="shared" si="157"/>
        <v>A+J=</v>
      </c>
      <c r="U334" s="33">
        <f t="shared" si="158"/>
        <v>45148</v>
      </c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1">
        <f t="shared" si="160"/>
        <v>44929</v>
      </c>
      <c r="B335" s="112">
        <f t="shared" ca="1" si="144"/>
        <v>5251807.1749999896</v>
      </c>
      <c r="C335" s="7">
        <f t="shared" si="145"/>
        <v>5000000</v>
      </c>
      <c r="D335" s="85">
        <f t="shared" ref="D335:D398" si="162">WORKDAY($A335,-1,$W$160:$W$544)</f>
        <v>44928</v>
      </c>
      <c r="E335" s="83">
        <f ca="1">IF(D335&lt;$B$1,VLOOKUP(D335,[1]DI!$A$4:$B$15000,2,FALSE),0)</f>
        <v>0.13650000000000001</v>
      </c>
      <c r="F335" s="14">
        <f t="shared" ca="1" si="146"/>
        <v>1.00050788</v>
      </c>
      <c r="G335" s="14">
        <f ca="1">(TRUNC(PRODUCT($F$12:$F334),16))</f>
        <v>1.1470488342524701</v>
      </c>
      <c r="H335" s="14">
        <f t="shared" ca="1" si="147"/>
        <v>1.1058721897830499</v>
      </c>
      <c r="I335" s="14">
        <f t="shared" ca="1" si="148"/>
        <v>1.03723454</v>
      </c>
      <c r="J335" s="13">
        <f t="shared" si="161"/>
        <v>4.4999999999999998E-2</v>
      </c>
      <c r="K335" s="33">
        <f t="shared" si="149"/>
        <v>44824</v>
      </c>
      <c r="L335" s="2">
        <f t="shared" si="150"/>
        <v>72</v>
      </c>
      <c r="M335" s="17">
        <f t="shared" si="151"/>
        <v>72</v>
      </c>
      <c r="N335" s="12">
        <f t="shared" si="152"/>
        <v>1.012655667</v>
      </c>
      <c r="O335" s="12">
        <f t="shared" ca="1" si="153"/>
        <v>1.0503614349999999</v>
      </c>
      <c r="P335" s="17">
        <f t="shared" si="154"/>
        <v>0</v>
      </c>
      <c r="Q335" s="14">
        <f t="shared" ca="1" si="155"/>
        <v>251807.17499999001</v>
      </c>
      <c r="R335" s="21">
        <f t="shared" si="159"/>
        <v>0</v>
      </c>
      <c r="S335" s="14">
        <f t="shared" si="156"/>
        <v>0</v>
      </c>
      <c r="T335" s="4" t="str">
        <f t="shared" si="157"/>
        <v>A+J=</v>
      </c>
      <c r="U335" s="33">
        <f t="shared" si="158"/>
        <v>45148</v>
      </c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1">
        <f t="shared" si="160"/>
        <v>44930</v>
      </c>
      <c r="B336" s="112">
        <f t="shared" ca="1" si="144"/>
        <v>5255392.34</v>
      </c>
      <c r="C336" s="7">
        <f t="shared" si="145"/>
        <v>5000000</v>
      </c>
      <c r="D336" s="85">
        <f t="shared" si="162"/>
        <v>44929</v>
      </c>
      <c r="E336" s="83">
        <f ca="1">IF(D336&lt;$B$1,VLOOKUP(D336,[1]DI!$A$4:$B$15000,2,FALSE),0)</f>
        <v>0.13650000000000001</v>
      </c>
      <c r="F336" s="14">
        <f t="shared" ca="1" si="146"/>
        <v>1.00050788</v>
      </c>
      <c r="G336" s="14">
        <f ca="1">(TRUNC(PRODUCT($F$12:$F335),16))</f>
        <v>1.1476313974144099</v>
      </c>
      <c r="H336" s="14">
        <f t="shared" ca="1" si="147"/>
        <v>1.1058721897830499</v>
      </c>
      <c r="I336" s="14">
        <f t="shared" ca="1" si="148"/>
        <v>1.0377613299999999</v>
      </c>
      <c r="J336" s="13">
        <f t="shared" si="161"/>
        <v>4.4999999999999998E-2</v>
      </c>
      <c r="K336" s="33">
        <f t="shared" si="149"/>
        <v>44824</v>
      </c>
      <c r="L336" s="2">
        <f t="shared" si="150"/>
        <v>73</v>
      </c>
      <c r="M336" s="17">
        <f t="shared" si="151"/>
        <v>73</v>
      </c>
      <c r="N336" s="12">
        <f t="shared" si="152"/>
        <v>1.0128325629999999</v>
      </c>
      <c r="O336" s="12">
        <f t="shared" ca="1" si="153"/>
        <v>1.051078468</v>
      </c>
      <c r="P336" s="17">
        <f t="shared" si="154"/>
        <v>0</v>
      </c>
      <c r="Q336" s="14">
        <f t="shared" ca="1" si="155"/>
        <v>255392.34</v>
      </c>
      <c r="R336" s="21">
        <f t="shared" si="159"/>
        <v>0</v>
      </c>
      <c r="S336" s="14">
        <f t="shared" si="156"/>
        <v>0</v>
      </c>
      <c r="T336" s="4" t="str">
        <f t="shared" si="157"/>
        <v>A+J=</v>
      </c>
      <c r="U336" s="33">
        <f t="shared" si="158"/>
        <v>45148</v>
      </c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1">
        <f t="shared" si="160"/>
        <v>44931</v>
      </c>
      <c r="B337" s="112">
        <f t="shared" ca="1" si="144"/>
        <v>5258979.96</v>
      </c>
      <c r="C337" s="7">
        <f t="shared" si="145"/>
        <v>5000000</v>
      </c>
      <c r="D337" s="85">
        <f t="shared" si="162"/>
        <v>44930</v>
      </c>
      <c r="E337" s="83">
        <f ca="1">IF(D337&lt;$B$1,VLOOKUP(D337,[1]DI!$A$4:$B$15000,2,FALSE),0)</f>
        <v>0.13650000000000001</v>
      </c>
      <c r="F337" s="14">
        <f t="shared" ca="1" si="146"/>
        <v>1.00050788</v>
      </c>
      <c r="G337" s="14">
        <f ca="1">(TRUNC(PRODUCT($F$12:$F336),16))</f>
        <v>1.14821425644853</v>
      </c>
      <c r="H337" s="14">
        <f t="shared" ca="1" si="147"/>
        <v>1.1058721897830499</v>
      </c>
      <c r="I337" s="14">
        <f t="shared" ca="1" si="148"/>
        <v>1.0382883899999999</v>
      </c>
      <c r="J337" s="13">
        <f t="shared" si="161"/>
        <v>4.4999999999999998E-2</v>
      </c>
      <c r="K337" s="33">
        <f t="shared" si="149"/>
        <v>44824</v>
      </c>
      <c r="L337" s="2">
        <f t="shared" si="150"/>
        <v>74</v>
      </c>
      <c r="M337" s="17">
        <f t="shared" si="151"/>
        <v>74</v>
      </c>
      <c r="N337" s="12">
        <f t="shared" si="152"/>
        <v>1.01300949</v>
      </c>
      <c r="O337" s="12">
        <f t="shared" ca="1" si="153"/>
        <v>1.051795992</v>
      </c>
      <c r="P337" s="17">
        <f t="shared" si="154"/>
        <v>0</v>
      </c>
      <c r="Q337" s="14">
        <f t="shared" ca="1" si="155"/>
        <v>258979.96</v>
      </c>
      <c r="R337" s="21">
        <f t="shared" si="159"/>
        <v>0</v>
      </c>
      <c r="S337" s="14">
        <f t="shared" si="156"/>
        <v>0</v>
      </c>
      <c r="T337" s="4" t="str">
        <f t="shared" si="157"/>
        <v>A+J=</v>
      </c>
      <c r="U337" s="33">
        <f t="shared" si="158"/>
        <v>45148</v>
      </c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1">
        <f t="shared" si="160"/>
        <v>44932</v>
      </c>
      <c r="B338" s="112">
        <f t="shared" ca="1" si="144"/>
        <v>5262570.0449999999</v>
      </c>
      <c r="C338" s="7">
        <f t="shared" si="145"/>
        <v>5000000</v>
      </c>
      <c r="D338" s="85">
        <f t="shared" si="162"/>
        <v>44931</v>
      </c>
      <c r="E338" s="83">
        <f ca="1">IF(D338&lt;$B$1,VLOOKUP(D338,[1]DI!$A$4:$B$15000,2,FALSE),0)</f>
        <v>0.13650000000000001</v>
      </c>
      <c r="F338" s="14">
        <f t="shared" ca="1" si="146"/>
        <v>1.00050788</v>
      </c>
      <c r="G338" s="14">
        <f ca="1">(TRUNC(PRODUCT($F$12:$F337),16))</f>
        <v>1.1487974115051001</v>
      </c>
      <c r="H338" s="14">
        <f t="shared" ca="1" si="147"/>
        <v>1.1058721897830499</v>
      </c>
      <c r="I338" s="14">
        <f t="shared" ca="1" si="148"/>
        <v>1.0388157200000001</v>
      </c>
      <c r="J338" s="13">
        <f t="shared" si="161"/>
        <v>4.4999999999999998E-2</v>
      </c>
      <c r="K338" s="33">
        <f t="shared" si="149"/>
        <v>44824</v>
      </c>
      <c r="L338" s="2">
        <f t="shared" si="150"/>
        <v>75</v>
      </c>
      <c r="M338" s="17">
        <f t="shared" si="151"/>
        <v>75</v>
      </c>
      <c r="N338" s="12">
        <f t="shared" si="152"/>
        <v>1.0131864479999999</v>
      </c>
      <c r="O338" s="12">
        <f t="shared" ca="1" si="153"/>
        <v>1.052514009</v>
      </c>
      <c r="P338" s="17">
        <f t="shared" si="154"/>
        <v>0</v>
      </c>
      <c r="Q338" s="14">
        <f t="shared" ca="1" si="155"/>
        <v>262570.04499999998</v>
      </c>
      <c r="R338" s="21">
        <f t="shared" si="159"/>
        <v>0</v>
      </c>
      <c r="S338" s="14">
        <f t="shared" si="156"/>
        <v>0</v>
      </c>
      <c r="T338" s="4" t="str">
        <f t="shared" si="157"/>
        <v>A+J=</v>
      </c>
      <c r="U338" s="33">
        <f t="shared" si="158"/>
        <v>45148</v>
      </c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1">
        <f t="shared" si="160"/>
        <v>44935</v>
      </c>
      <c r="B339" s="112">
        <f t="shared" ca="1" si="144"/>
        <v>5266162.5449999999</v>
      </c>
      <c r="C339" s="7">
        <f t="shared" si="145"/>
        <v>5000000</v>
      </c>
      <c r="D339" s="85">
        <f t="shared" si="162"/>
        <v>44932</v>
      </c>
      <c r="E339" s="83">
        <f ca="1">IF(D339&lt;$B$1,VLOOKUP(D339,[1]DI!$A$4:$B$15000,2,FALSE),0)</f>
        <v>0.13650000000000001</v>
      </c>
      <c r="F339" s="14">
        <f t="shared" ca="1" si="146"/>
        <v>1.00050788</v>
      </c>
      <c r="G339" s="14">
        <f ca="1">(TRUNC(PRODUCT($F$12:$F338),16))</f>
        <v>1.1493808627344499</v>
      </c>
      <c r="H339" s="14">
        <f t="shared" ca="1" si="147"/>
        <v>1.1058721897830499</v>
      </c>
      <c r="I339" s="14">
        <f t="shared" ca="1" si="148"/>
        <v>1.03934331</v>
      </c>
      <c r="J339" s="13">
        <f t="shared" si="161"/>
        <v>4.4999999999999998E-2</v>
      </c>
      <c r="K339" s="33">
        <f t="shared" si="149"/>
        <v>44824</v>
      </c>
      <c r="L339" s="2">
        <f t="shared" si="150"/>
        <v>76</v>
      </c>
      <c r="M339" s="17">
        <f t="shared" si="151"/>
        <v>76</v>
      </c>
      <c r="N339" s="12">
        <f t="shared" si="152"/>
        <v>1.013363437</v>
      </c>
      <c r="O339" s="12">
        <f t="shared" ca="1" si="153"/>
        <v>1.0532325090000001</v>
      </c>
      <c r="P339" s="17">
        <f t="shared" si="154"/>
        <v>0</v>
      </c>
      <c r="Q339" s="14">
        <f t="shared" ca="1" si="155"/>
        <v>266162.54499999998</v>
      </c>
      <c r="R339" s="21">
        <f t="shared" si="159"/>
        <v>0</v>
      </c>
      <c r="S339" s="14">
        <f t="shared" si="156"/>
        <v>0</v>
      </c>
      <c r="T339" s="4" t="str">
        <f t="shared" si="157"/>
        <v>A+J=</v>
      </c>
      <c r="U339" s="33">
        <f t="shared" si="158"/>
        <v>45148</v>
      </c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1">
        <f t="shared" si="160"/>
        <v>44936</v>
      </c>
      <c r="B340" s="112">
        <f t="shared" ca="1" si="144"/>
        <v>5269757.5049999999</v>
      </c>
      <c r="C340" s="7">
        <f t="shared" si="145"/>
        <v>5000000</v>
      </c>
      <c r="D340" s="85">
        <f t="shared" si="162"/>
        <v>44935</v>
      </c>
      <c r="E340" s="83">
        <f ca="1">IF(D340&lt;$B$1,VLOOKUP(D340,[1]DI!$A$4:$B$15000,2,FALSE),0)</f>
        <v>0.13650000000000001</v>
      </c>
      <c r="F340" s="14">
        <f t="shared" ca="1" si="146"/>
        <v>1.00050788</v>
      </c>
      <c r="G340" s="14">
        <f ca="1">(TRUNC(PRODUCT($F$12:$F339),16))</f>
        <v>1.14996461028702</v>
      </c>
      <c r="H340" s="14">
        <f t="shared" ca="1" si="147"/>
        <v>1.1058721897830499</v>
      </c>
      <c r="I340" s="14">
        <f t="shared" ca="1" si="148"/>
        <v>1.0398711700000001</v>
      </c>
      <c r="J340" s="13">
        <f t="shared" si="161"/>
        <v>4.4999999999999998E-2</v>
      </c>
      <c r="K340" s="33">
        <f t="shared" si="149"/>
        <v>44824</v>
      </c>
      <c r="L340" s="2">
        <f t="shared" si="150"/>
        <v>77</v>
      </c>
      <c r="M340" s="17">
        <f t="shared" si="151"/>
        <v>77</v>
      </c>
      <c r="N340" s="12">
        <f t="shared" si="152"/>
        <v>1.013540457</v>
      </c>
      <c r="O340" s="12">
        <f t="shared" ca="1" si="153"/>
        <v>1.053951501</v>
      </c>
      <c r="P340" s="17">
        <f t="shared" si="154"/>
        <v>0</v>
      </c>
      <c r="Q340" s="14">
        <f t="shared" ca="1" si="155"/>
        <v>269757.505</v>
      </c>
      <c r="R340" s="21">
        <f t="shared" si="159"/>
        <v>0</v>
      </c>
      <c r="S340" s="14">
        <f t="shared" si="156"/>
        <v>0</v>
      </c>
      <c r="T340" s="4" t="str">
        <f t="shared" si="157"/>
        <v>A+J=</v>
      </c>
      <c r="U340" s="33">
        <f t="shared" si="158"/>
        <v>45148</v>
      </c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1">
        <f t="shared" si="160"/>
        <v>44937</v>
      </c>
      <c r="B341" s="112">
        <f t="shared" ca="1" si="144"/>
        <v>5273354.9249999998</v>
      </c>
      <c r="C341" s="7">
        <f t="shared" si="145"/>
        <v>5000000</v>
      </c>
      <c r="D341" s="85">
        <f t="shared" si="162"/>
        <v>44936</v>
      </c>
      <c r="E341" s="83">
        <f ca="1">IF(D341&lt;$B$1,VLOOKUP(D341,[1]DI!$A$4:$B$15000,2,FALSE),0)</f>
        <v>0.13650000000000001</v>
      </c>
      <c r="F341" s="14">
        <f t="shared" ca="1" si="146"/>
        <v>1.00050788</v>
      </c>
      <c r="G341" s="14">
        <f ca="1">(TRUNC(PRODUCT($F$12:$F340),16))</f>
        <v>1.1505486543132899</v>
      </c>
      <c r="H341" s="14">
        <f t="shared" ca="1" si="147"/>
        <v>1.1058721897830499</v>
      </c>
      <c r="I341" s="14">
        <f t="shared" ca="1" si="148"/>
        <v>1.0403993</v>
      </c>
      <c r="J341" s="13">
        <f t="shared" si="161"/>
        <v>4.4999999999999998E-2</v>
      </c>
      <c r="K341" s="33">
        <f t="shared" si="149"/>
        <v>44824</v>
      </c>
      <c r="L341" s="2">
        <f t="shared" si="150"/>
        <v>78</v>
      </c>
      <c r="M341" s="17">
        <f t="shared" si="151"/>
        <v>78</v>
      </c>
      <c r="N341" s="12">
        <f t="shared" si="152"/>
        <v>1.013717507</v>
      </c>
      <c r="O341" s="12">
        <f t="shared" ca="1" si="153"/>
        <v>1.054670985</v>
      </c>
      <c r="P341" s="17">
        <f t="shared" si="154"/>
        <v>0</v>
      </c>
      <c r="Q341" s="14">
        <f t="shared" ca="1" si="155"/>
        <v>273354.92499999999</v>
      </c>
      <c r="R341" s="21">
        <f t="shared" si="159"/>
        <v>0</v>
      </c>
      <c r="S341" s="14">
        <f t="shared" si="156"/>
        <v>0</v>
      </c>
      <c r="T341" s="4" t="str">
        <f t="shared" si="157"/>
        <v>A+J=</v>
      </c>
      <c r="U341" s="33">
        <f t="shared" si="158"/>
        <v>45148</v>
      </c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1">
        <f t="shared" si="160"/>
        <v>44938</v>
      </c>
      <c r="B342" s="112">
        <f t="shared" ca="1" si="144"/>
        <v>5276954.8150000004</v>
      </c>
      <c r="C342" s="7">
        <f t="shared" si="145"/>
        <v>5000000</v>
      </c>
      <c r="D342" s="85">
        <f t="shared" si="162"/>
        <v>44937</v>
      </c>
      <c r="E342" s="83">
        <f ca="1">IF(D342&lt;$B$1,VLOOKUP(D342,[1]DI!$A$4:$B$15000,2,FALSE),0)</f>
        <v>0.13650000000000001</v>
      </c>
      <c r="F342" s="14">
        <f t="shared" ca="1" si="146"/>
        <v>1.00050788</v>
      </c>
      <c r="G342" s="14">
        <f ca="1">(TRUNC(PRODUCT($F$12:$F341),16))</f>
        <v>1.15113299496384</v>
      </c>
      <c r="H342" s="14">
        <f t="shared" ca="1" si="147"/>
        <v>1.1058721897830499</v>
      </c>
      <c r="I342" s="14">
        <f t="shared" ca="1" si="148"/>
        <v>1.0409276999999999</v>
      </c>
      <c r="J342" s="13">
        <f t="shared" si="161"/>
        <v>4.4999999999999998E-2</v>
      </c>
      <c r="K342" s="33">
        <f t="shared" si="149"/>
        <v>44824</v>
      </c>
      <c r="L342" s="2">
        <f t="shared" si="150"/>
        <v>79</v>
      </c>
      <c r="M342" s="17">
        <f t="shared" si="151"/>
        <v>79</v>
      </c>
      <c r="N342" s="12">
        <f t="shared" si="152"/>
        <v>1.013894589</v>
      </c>
      <c r="O342" s="12">
        <f t="shared" ca="1" si="153"/>
        <v>1.055390963</v>
      </c>
      <c r="P342" s="17">
        <f t="shared" si="154"/>
        <v>0</v>
      </c>
      <c r="Q342" s="14">
        <f t="shared" ca="1" si="155"/>
        <v>276954.815</v>
      </c>
      <c r="R342" s="21">
        <f t="shared" si="159"/>
        <v>0</v>
      </c>
      <c r="S342" s="14">
        <f t="shared" si="156"/>
        <v>0</v>
      </c>
      <c r="T342" s="4" t="str">
        <f t="shared" si="157"/>
        <v>A+J=</v>
      </c>
      <c r="U342" s="33">
        <f t="shared" si="158"/>
        <v>45148</v>
      </c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1">
        <f t="shared" si="160"/>
        <v>44939</v>
      </c>
      <c r="B343" s="112">
        <f t="shared" ca="1" si="144"/>
        <v>5280557.17</v>
      </c>
      <c r="C343" s="7">
        <f t="shared" si="145"/>
        <v>5000000</v>
      </c>
      <c r="D343" s="85">
        <f t="shared" si="162"/>
        <v>44938</v>
      </c>
      <c r="E343" s="83">
        <f ca="1">IF(D343&lt;$B$1,VLOOKUP(D343,[1]DI!$A$4:$B$15000,2,FALSE),0)</f>
        <v>0.13650000000000001</v>
      </c>
      <c r="F343" s="14">
        <f t="shared" ca="1" si="146"/>
        <v>1.00050788</v>
      </c>
      <c r="G343" s="14">
        <f ca="1">(TRUNC(PRODUCT($F$12:$F342),16))</f>
        <v>1.1517176323893299</v>
      </c>
      <c r="H343" s="14">
        <f t="shared" ca="1" si="147"/>
        <v>1.1058721897830499</v>
      </c>
      <c r="I343" s="14">
        <f t="shared" ca="1" si="148"/>
        <v>1.0414563699999999</v>
      </c>
      <c r="J343" s="13">
        <f t="shared" si="161"/>
        <v>4.4999999999999998E-2</v>
      </c>
      <c r="K343" s="33">
        <f t="shared" si="149"/>
        <v>44824</v>
      </c>
      <c r="L343" s="2">
        <f t="shared" si="150"/>
        <v>80</v>
      </c>
      <c r="M343" s="17">
        <f t="shared" si="151"/>
        <v>80</v>
      </c>
      <c r="N343" s="12">
        <f t="shared" si="152"/>
        <v>1.0140717020000001</v>
      </c>
      <c r="O343" s="12">
        <f t="shared" ca="1" si="153"/>
        <v>1.056111434</v>
      </c>
      <c r="P343" s="17">
        <f t="shared" si="154"/>
        <v>0</v>
      </c>
      <c r="Q343" s="14">
        <f t="shared" ca="1" si="155"/>
        <v>280557.17</v>
      </c>
      <c r="R343" s="21">
        <f t="shared" si="159"/>
        <v>0</v>
      </c>
      <c r="S343" s="14">
        <f t="shared" si="156"/>
        <v>0</v>
      </c>
      <c r="T343" s="4" t="str">
        <f t="shared" si="157"/>
        <v>A+J=</v>
      </c>
      <c r="U343" s="33">
        <f t="shared" si="158"/>
        <v>45148</v>
      </c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1">
        <f t="shared" si="160"/>
        <v>44942</v>
      </c>
      <c r="B344" s="112">
        <f t="shared" ca="1" si="144"/>
        <v>5284161.9349999996</v>
      </c>
      <c r="C344" s="7">
        <f t="shared" si="145"/>
        <v>5000000</v>
      </c>
      <c r="D344" s="85">
        <f t="shared" si="162"/>
        <v>44939</v>
      </c>
      <c r="E344" s="83">
        <f ca="1">IF(D344&lt;$B$1,VLOOKUP(D344,[1]DI!$A$4:$B$15000,2,FALSE),0)</f>
        <v>0.13650000000000001</v>
      </c>
      <c r="F344" s="14">
        <f t="shared" ca="1" si="146"/>
        <v>1.00050788</v>
      </c>
      <c r="G344" s="14">
        <f ca="1">(TRUNC(PRODUCT($F$12:$F343),16))</f>
        <v>1.1523025667404601</v>
      </c>
      <c r="H344" s="14">
        <f t="shared" ca="1" si="147"/>
        <v>1.1058721897830499</v>
      </c>
      <c r="I344" s="14">
        <f t="shared" ca="1" si="148"/>
        <v>1.0419852999999999</v>
      </c>
      <c r="J344" s="13">
        <f t="shared" si="161"/>
        <v>4.4999999999999998E-2</v>
      </c>
      <c r="K344" s="33">
        <f t="shared" si="149"/>
        <v>44824</v>
      </c>
      <c r="L344" s="2">
        <f t="shared" si="150"/>
        <v>81</v>
      </c>
      <c r="M344" s="17">
        <f t="shared" si="151"/>
        <v>81</v>
      </c>
      <c r="N344" s="12">
        <f t="shared" si="152"/>
        <v>1.014248845</v>
      </c>
      <c r="O344" s="12">
        <f t="shared" ca="1" si="153"/>
        <v>1.056832387</v>
      </c>
      <c r="P344" s="17">
        <f t="shared" si="154"/>
        <v>0</v>
      </c>
      <c r="Q344" s="14">
        <f t="shared" ca="1" si="155"/>
        <v>284161.935</v>
      </c>
      <c r="R344" s="21">
        <f t="shared" si="159"/>
        <v>0</v>
      </c>
      <c r="S344" s="14">
        <f t="shared" si="156"/>
        <v>0</v>
      </c>
      <c r="T344" s="4" t="str">
        <f t="shared" si="157"/>
        <v>A+J=</v>
      </c>
      <c r="U344" s="33">
        <f t="shared" si="158"/>
        <v>45148</v>
      </c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1">
        <f t="shared" si="160"/>
        <v>44943</v>
      </c>
      <c r="B345" s="112">
        <f t="shared" ca="1" si="144"/>
        <v>5287769.1749999998</v>
      </c>
      <c r="C345" s="7">
        <f t="shared" si="145"/>
        <v>5000000</v>
      </c>
      <c r="D345" s="85">
        <f t="shared" si="162"/>
        <v>44942</v>
      </c>
      <c r="E345" s="83">
        <f ca="1">IF(D345&lt;$B$1,VLOOKUP(D345,[1]DI!$A$4:$B$15000,2,FALSE),0)</f>
        <v>0.13650000000000001</v>
      </c>
      <c r="F345" s="14">
        <f t="shared" ca="1" si="146"/>
        <v>1.00050788</v>
      </c>
      <c r="G345" s="14">
        <f ca="1">(TRUNC(PRODUCT($F$12:$F344),16))</f>
        <v>1.1528877981680601</v>
      </c>
      <c r="H345" s="14">
        <f t="shared" ca="1" si="147"/>
        <v>1.1058721897830499</v>
      </c>
      <c r="I345" s="14">
        <f t="shared" ca="1" si="148"/>
        <v>1.0425145</v>
      </c>
      <c r="J345" s="13">
        <f t="shared" si="161"/>
        <v>4.4999999999999998E-2</v>
      </c>
      <c r="K345" s="33">
        <f t="shared" si="149"/>
        <v>44824</v>
      </c>
      <c r="L345" s="2">
        <f t="shared" si="150"/>
        <v>82</v>
      </c>
      <c r="M345" s="17">
        <f t="shared" si="151"/>
        <v>82</v>
      </c>
      <c r="N345" s="12">
        <f t="shared" si="152"/>
        <v>1.0144260199999999</v>
      </c>
      <c r="O345" s="12">
        <f t="shared" ca="1" si="153"/>
        <v>1.057553835</v>
      </c>
      <c r="P345" s="17">
        <f t="shared" si="154"/>
        <v>0</v>
      </c>
      <c r="Q345" s="14">
        <f t="shared" ca="1" si="155"/>
        <v>287769.17499999999</v>
      </c>
      <c r="R345" s="21">
        <f t="shared" si="159"/>
        <v>0</v>
      </c>
      <c r="S345" s="14">
        <f t="shared" si="156"/>
        <v>0</v>
      </c>
      <c r="T345" s="4" t="str">
        <f t="shared" si="157"/>
        <v>A+J=</v>
      </c>
      <c r="U345" s="33">
        <f t="shared" si="158"/>
        <v>45148</v>
      </c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1">
        <f t="shared" si="160"/>
        <v>44944</v>
      </c>
      <c r="B346" s="112">
        <f t="shared" ca="1" si="144"/>
        <v>5291378.93</v>
      </c>
      <c r="C346" s="7">
        <f t="shared" si="145"/>
        <v>5000000</v>
      </c>
      <c r="D346" s="85">
        <f t="shared" si="162"/>
        <v>44943</v>
      </c>
      <c r="E346" s="83">
        <f ca="1">IF(D346&lt;$B$1,VLOOKUP(D346,[1]DI!$A$4:$B$15000,2,FALSE),0)</f>
        <v>0.13650000000000001</v>
      </c>
      <c r="F346" s="14">
        <f t="shared" ca="1" si="146"/>
        <v>1.00050788</v>
      </c>
      <c r="G346" s="14">
        <f ca="1">(TRUNC(PRODUCT($F$12:$F345),16))</f>
        <v>1.15347332682299</v>
      </c>
      <c r="H346" s="14">
        <f t="shared" ca="1" si="147"/>
        <v>1.1058721897830499</v>
      </c>
      <c r="I346" s="14">
        <f t="shared" ca="1" si="148"/>
        <v>1.04304398</v>
      </c>
      <c r="J346" s="13">
        <f t="shared" si="161"/>
        <v>4.4999999999999998E-2</v>
      </c>
      <c r="K346" s="33">
        <f t="shared" si="149"/>
        <v>44824</v>
      </c>
      <c r="L346" s="2">
        <f t="shared" si="150"/>
        <v>83</v>
      </c>
      <c r="M346" s="17">
        <f t="shared" si="151"/>
        <v>83</v>
      </c>
      <c r="N346" s="12">
        <f t="shared" si="152"/>
        <v>1.0146032250000001</v>
      </c>
      <c r="O346" s="12">
        <f t="shared" ca="1" si="153"/>
        <v>1.0582757860000001</v>
      </c>
      <c r="P346" s="17">
        <f t="shared" si="154"/>
        <v>0</v>
      </c>
      <c r="Q346" s="14">
        <f t="shared" ca="1" si="155"/>
        <v>291378.93</v>
      </c>
      <c r="R346" s="21">
        <f t="shared" si="159"/>
        <v>0</v>
      </c>
      <c r="S346" s="14">
        <f t="shared" si="156"/>
        <v>0</v>
      </c>
      <c r="T346" s="4" t="str">
        <f t="shared" si="157"/>
        <v>A+J=</v>
      </c>
      <c r="U346" s="33">
        <f t="shared" si="158"/>
        <v>45148</v>
      </c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1">
        <f t="shared" si="160"/>
        <v>44945</v>
      </c>
      <c r="B347" s="112">
        <f t="shared" ca="1" si="144"/>
        <v>5294991.1100000003</v>
      </c>
      <c r="C347" s="7">
        <f t="shared" si="145"/>
        <v>5000000</v>
      </c>
      <c r="D347" s="85">
        <f t="shared" si="162"/>
        <v>44944</v>
      </c>
      <c r="E347" s="83">
        <f ca="1">IF(D347&lt;$B$1,VLOOKUP(D347,[1]DI!$A$4:$B$15000,2,FALSE),0)</f>
        <v>0.13650000000000001</v>
      </c>
      <c r="F347" s="14">
        <f t="shared" ca="1" si="146"/>
        <v>1.00050788</v>
      </c>
      <c r="G347" s="14">
        <f ca="1">(TRUNC(PRODUCT($F$12:$F346),16))</f>
        <v>1.1540591528562201</v>
      </c>
      <c r="H347" s="14">
        <f t="shared" ca="1" si="147"/>
        <v>1.1058721897830499</v>
      </c>
      <c r="I347" s="14">
        <f t="shared" ca="1" si="148"/>
        <v>1.0435737199999999</v>
      </c>
      <c r="J347" s="13">
        <f t="shared" si="161"/>
        <v>4.4999999999999998E-2</v>
      </c>
      <c r="K347" s="33">
        <f t="shared" si="149"/>
        <v>44824</v>
      </c>
      <c r="L347" s="2">
        <f t="shared" si="150"/>
        <v>84</v>
      </c>
      <c r="M347" s="17">
        <f t="shared" si="151"/>
        <v>84</v>
      </c>
      <c r="N347" s="12">
        <f t="shared" si="152"/>
        <v>1.014780462</v>
      </c>
      <c r="O347" s="12">
        <f t="shared" ca="1" si="153"/>
        <v>1.058998222</v>
      </c>
      <c r="P347" s="17">
        <f t="shared" si="154"/>
        <v>0</v>
      </c>
      <c r="Q347" s="14">
        <f t="shared" ca="1" si="155"/>
        <v>294991.11</v>
      </c>
      <c r="R347" s="21">
        <f t="shared" si="159"/>
        <v>0</v>
      </c>
      <c r="S347" s="14">
        <f t="shared" si="156"/>
        <v>0</v>
      </c>
      <c r="T347" s="4" t="str">
        <f t="shared" si="157"/>
        <v>A+J=</v>
      </c>
      <c r="U347" s="33">
        <f t="shared" si="158"/>
        <v>45148</v>
      </c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1">
        <f t="shared" si="160"/>
        <v>44946</v>
      </c>
      <c r="B348" s="112">
        <f t="shared" ca="1" si="144"/>
        <v>5298605.7549999999</v>
      </c>
      <c r="C348" s="7">
        <f t="shared" si="145"/>
        <v>5000000</v>
      </c>
      <c r="D348" s="85">
        <f t="shared" si="162"/>
        <v>44945</v>
      </c>
      <c r="E348" s="83">
        <f ca="1">IF(D348&lt;$B$1,VLOOKUP(D348,[1]DI!$A$4:$B$15000,2,FALSE),0)</f>
        <v>0.13650000000000001</v>
      </c>
      <c r="F348" s="14">
        <f t="shared" ca="1" si="146"/>
        <v>1.00050788</v>
      </c>
      <c r="G348" s="14">
        <f ca="1">(TRUNC(PRODUCT($F$12:$F347),16))</f>
        <v>1.15464527641877</v>
      </c>
      <c r="H348" s="14">
        <f t="shared" ca="1" si="147"/>
        <v>1.1058721897830499</v>
      </c>
      <c r="I348" s="14">
        <f t="shared" ca="1" si="148"/>
        <v>1.04410373</v>
      </c>
      <c r="J348" s="13">
        <f t="shared" si="161"/>
        <v>4.4999999999999998E-2</v>
      </c>
      <c r="K348" s="33">
        <f t="shared" si="149"/>
        <v>44824</v>
      </c>
      <c r="L348" s="2">
        <f t="shared" si="150"/>
        <v>85</v>
      </c>
      <c r="M348" s="17">
        <f t="shared" si="151"/>
        <v>85</v>
      </c>
      <c r="N348" s="12">
        <f t="shared" si="152"/>
        <v>1.014957729</v>
      </c>
      <c r="O348" s="12">
        <f t="shared" ca="1" si="153"/>
        <v>1.059721151</v>
      </c>
      <c r="P348" s="17">
        <f t="shared" si="154"/>
        <v>0</v>
      </c>
      <c r="Q348" s="14">
        <f t="shared" ca="1" si="155"/>
        <v>298605.755</v>
      </c>
      <c r="R348" s="21">
        <f t="shared" si="159"/>
        <v>0</v>
      </c>
      <c r="S348" s="14">
        <f t="shared" si="156"/>
        <v>0</v>
      </c>
      <c r="T348" s="4" t="str">
        <f t="shared" si="157"/>
        <v>A+J=</v>
      </c>
      <c r="U348" s="33">
        <f t="shared" si="158"/>
        <v>45148</v>
      </c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1">
        <f t="shared" si="160"/>
        <v>44949</v>
      </c>
      <c r="B349" s="112">
        <f t="shared" ca="1" si="144"/>
        <v>5302222.87</v>
      </c>
      <c r="C349" s="7">
        <f t="shared" si="145"/>
        <v>5000000</v>
      </c>
      <c r="D349" s="85">
        <f t="shared" si="162"/>
        <v>44946</v>
      </c>
      <c r="E349" s="83">
        <f ca="1">IF(D349&lt;$B$1,VLOOKUP(D349,[1]DI!$A$4:$B$15000,2,FALSE),0)</f>
        <v>0.13650000000000001</v>
      </c>
      <c r="F349" s="14">
        <f t="shared" ca="1" si="146"/>
        <v>1.00050788</v>
      </c>
      <c r="G349" s="14">
        <f ca="1">(TRUNC(PRODUCT($F$12:$F348),16))</f>
        <v>1.15523169766176</v>
      </c>
      <c r="H349" s="14">
        <f t="shared" ca="1" si="147"/>
        <v>1.1058721897830499</v>
      </c>
      <c r="I349" s="14">
        <f t="shared" ca="1" si="148"/>
        <v>1.04463401</v>
      </c>
      <c r="J349" s="13">
        <f t="shared" si="161"/>
        <v>4.4999999999999998E-2</v>
      </c>
      <c r="K349" s="33">
        <f t="shared" si="149"/>
        <v>44824</v>
      </c>
      <c r="L349" s="2">
        <f t="shared" si="150"/>
        <v>86</v>
      </c>
      <c r="M349" s="17">
        <f t="shared" si="151"/>
        <v>86</v>
      </c>
      <c r="N349" s="12">
        <f t="shared" si="152"/>
        <v>1.0151350269999999</v>
      </c>
      <c r="O349" s="12">
        <f t="shared" ca="1" si="153"/>
        <v>1.0604445739999999</v>
      </c>
      <c r="P349" s="17">
        <f t="shared" si="154"/>
        <v>0</v>
      </c>
      <c r="Q349" s="14">
        <f t="shared" ca="1" si="155"/>
        <v>302222.87</v>
      </c>
      <c r="R349" s="21">
        <f t="shared" si="159"/>
        <v>0</v>
      </c>
      <c r="S349" s="14">
        <f t="shared" si="156"/>
        <v>0</v>
      </c>
      <c r="T349" s="4" t="str">
        <f t="shared" si="157"/>
        <v>A+J=</v>
      </c>
      <c r="U349" s="33">
        <f t="shared" si="158"/>
        <v>45148</v>
      </c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1">
        <f t="shared" si="160"/>
        <v>44950</v>
      </c>
      <c r="B350" s="112">
        <f t="shared" ca="1" si="144"/>
        <v>5305842.4649999999</v>
      </c>
      <c r="C350" s="7">
        <f t="shared" si="145"/>
        <v>5000000</v>
      </c>
      <c r="D350" s="85">
        <f t="shared" si="162"/>
        <v>44949</v>
      </c>
      <c r="E350" s="83">
        <f ca="1">IF(D350&lt;$B$1,VLOOKUP(D350,[1]DI!$A$4:$B$15000,2,FALSE),0)</f>
        <v>0.13650000000000001</v>
      </c>
      <c r="F350" s="14">
        <f t="shared" ca="1" si="146"/>
        <v>1.00050788</v>
      </c>
      <c r="G350" s="14">
        <f ca="1">(TRUNC(PRODUCT($F$12:$F349),16))</f>
        <v>1.1558184167363701</v>
      </c>
      <c r="H350" s="14">
        <f t="shared" ca="1" si="147"/>
        <v>1.1058721897830499</v>
      </c>
      <c r="I350" s="14">
        <f t="shared" ca="1" si="148"/>
        <v>1.0451645599999999</v>
      </c>
      <c r="J350" s="13">
        <f t="shared" si="161"/>
        <v>4.4999999999999998E-2</v>
      </c>
      <c r="K350" s="33">
        <f t="shared" si="149"/>
        <v>44824</v>
      </c>
      <c r="L350" s="2">
        <f t="shared" si="150"/>
        <v>87</v>
      </c>
      <c r="M350" s="17">
        <f t="shared" si="151"/>
        <v>87</v>
      </c>
      <c r="N350" s="12">
        <f t="shared" si="152"/>
        <v>1.015312357</v>
      </c>
      <c r="O350" s="12">
        <f t="shared" ca="1" si="153"/>
        <v>1.061168493</v>
      </c>
      <c r="P350" s="17">
        <f t="shared" si="154"/>
        <v>0</v>
      </c>
      <c r="Q350" s="14">
        <f t="shared" ca="1" si="155"/>
        <v>305842.46500000003</v>
      </c>
      <c r="R350" s="21">
        <f t="shared" si="159"/>
        <v>0</v>
      </c>
      <c r="S350" s="14">
        <f t="shared" si="156"/>
        <v>0</v>
      </c>
      <c r="T350" s="4" t="str">
        <f t="shared" si="157"/>
        <v>A+J=</v>
      </c>
      <c r="U350" s="33">
        <f t="shared" si="158"/>
        <v>45148</v>
      </c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1">
        <f t="shared" si="160"/>
        <v>44951</v>
      </c>
      <c r="B351" s="112">
        <f t="shared" ca="1" si="144"/>
        <v>5309464.4749999996</v>
      </c>
      <c r="C351" s="7">
        <f t="shared" si="145"/>
        <v>5000000</v>
      </c>
      <c r="D351" s="85">
        <f t="shared" si="162"/>
        <v>44950</v>
      </c>
      <c r="E351" s="83">
        <f ca="1">IF(D351&lt;$B$1,VLOOKUP(D351,[1]DI!$A$4:$B$15000,2,FALSE),0)</f>
        <v>0.13650000000000001</v>
      </c>
      <c r="F351" s="14">
        <f t="shared" ca="1" si="146"/>
        <v>1.00050788</v>
      </c>
      <c r="G351" s="14">
        <f ca="1">(TRUNC(PRODUCT($F$12:$F350),16))</f>
        <v>1.1564054337938601</v>
      </c>
      <c r="H351" s="14">
        <f t="shared" ca="1" si="147"/>
        <v>1.1058721897830499</v>
      </c>
      <c r="I351" s="14">
        <f t="shared" ca="1" si="148"/>
        <v>1.04569537</v>
      </c>
      <c r="J351" s="13">
        <f t="shared" si="161"/>
        <v>4.4999999999999998E-2</v>
      </c>
      <c r="K351" s="33">
        <f t="shared" si="149"/>
        <v>44824</v>
      </c>
      <c r="L351" s="2">
        <f t="shared" si="150"/>
        <v>88</v>
      </c>
      <c r="M351" s="17">
        <f t="shared" si="151"/>
        <v>88</v>
      </c>
      <c r="N351" s="12">
        <f t="shared" si="152"/>
        <v>1.0154897169999999</v>
      </c>
      <c r="O351" s="12">
        <f t="shared" ca="1" si="153"/>
        <v>1.0618928949999999</v>
      </c>
      <c r="P351" s="17">
        <f t="shared" si="154"/>
        <v>0</v>
      </c>
      <c r="Q351" s="14">
        <f t="shared" ca="1" si="155"/>
        <v>309464.47499999998</v>
      </c>
      <c r="R351" s="21">
        <f t="shared" si="159"/>
        <v>0</v>
      </c>
      <c r="S351" s="14">
        <f t="shared" si="156"/>
        <v>0</v>
      </c>
      <c r="T351" s="4" t="str">
        <f t="shared" si="157"/>
        <v>A+J=</v>
      </c>
      <c r="U351" s="33">
        <f t="shared" si="158"/>
        <v>45148</v>
      </c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1">
        <f t="shared" si="160"/>
        <v>44952</v>
      </c>
      <c r="B352" s="112">
        <f t="shared" ca="1" si="144"/>
        <v>5313089.0149999997</v>
      </c>
      <c r="C352" s="7">
        <f t="shared" si="145"/>
        <v>5000000</v>
      </c>
      <c r="D352" s="85">
        <f t="shared" si="162"/>
        <v>44951</v>
      </c>
      <c r="E352" s="83">
        <f ca="1">IF(D352&lt;$B$1,VLOOKUP(D352,[1]DI!$A$4:$B$15000,2,FALSE),0)</f>
        <v>0.13650000000000001</v>
      </c>
      <c r="F352" s="14">
        <f t="shared" ca="1" si="146"/>
        <v>1.00050788</v>
      </c>
      <c r="G352" s="14">
        <f ca="1">(TRUNC(PRODUCT($F$12:$F351),16))</f>
        <v>1.15699274898558</v>
      </c>
      <c r="H352" s="14">
        <f t="shared" ca="1" si="147"/>
        <v>1.1058721897830499</v>
      </c>
      <c r="I352" s="14">
        <f t="shared" ca="1" si="148"/>
        <v>1.04622646</v>
      </c>
      <c r="J352" s="13">
        <f t="shared" si="161"/>
        <v>4.4999999999999998E-2</v>
      </c>
      <c r="K352" s="33">
        <f t="shared" si="149"/>
        <v>44824</v>
      </c>
      <c r="L352" s="2">
        <f t="shared" si="150"/>
        <v>89</v>
      </c>
      <c r="M352" s="17">
        <f t="shared" si="151"/>
        <v>89</v>
      </c>
      <c r="N352" s="12">
        <f t="shared" si="152"/>
        <v>1.0156671079999999</v>
      </c>
      <c r="O352" s="12">
        <f t="shared" ca="1" si="153"/>
        <v>1.062617803</v>
      </c>
      <c r="P352" s="17">
        <f t="shared" si="154"/>
        <v>0</v>
      </c>
      <c r="Q352" s="14">
        <f t="shared" ca="1" si="155"/>
        <v>313089.01500000001</v>
      </c>
      <c r="R352" s="21">
        <f t="shared" si="159"/>
        <v>0</v>
      </c>
      <c r="S352" s="14">
        <f t="shared" si="156"/>
        <v>0</v>
      </c>
      <c r="T352" s="4" t="str">
        <f t="shared" si="157"/>
        <v>A+J=</v>
      </c>
      <c r="U352" s="33">
        <f t="shared" si="158"/>
        <v>45148</v>
      </c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1">
        <f t="shared" si="160"/>
        <v>44953</v>
      </c>
      <c r="B353" s="112">
        <f t="shared" ca="1" si="144"/>
        <v>5316716.03</v>
      </c>
      <c r="C353" s="7">
        <f t="shared" si="145"/>
        <v>5000000</v>
      </c>
      <c r="D353" s="85">
        <f t="shared" si="162"/>
        <v>44952</v>
      </c>
      <c r="E353" s="83">
        <f ca="1">IF(D353&lt;$B$1,VLOOKUP(D353,[1]DI!$A$4:$B$15000,2,FALSE),0)</f>
        <v>0.13650000000000001</v>
      </c>
      <c r="F353" s="14">
        <f t="shared" ca="1" si="146"/>
        <v>1.00050788</v>
      </c>
      <c r="G353" s="14">
        <f ca="1">(TRUNC(PRODUCT($F$12:$F352),16))</f>
        <v>1.1575803624629299</v>
      </c>
      <c r="H353" s="14">
        <f t="shared" ca="1" si="147"/>
        <v>1.1058721897830499</v>
      </c>
      <c r="I353" s="14">
        <f t="shared" ca="1" si="148"/>
        <v>1.0467578200000001</v>
      </c>
      <c r="J353" s="13">
        <f t="shared" si="161"/>
        <v>4.4999999999999998E-2</v>
      </c>
      <c r="K353" s="33">
        <f t="shared" si="149"/>
        <v>44824</v>
      </c>
      <c r="L353" s="2">
        <f t="shared" si="150"/>
        <v>90</v>
      </c>
      <c r="M353" s="17">
        <f t="shared" si="151"/>
        <v>90</v>
      </c>
      <c r="N353" s="12">
        <f t="shared" si="152"/>
        <v>1.0158445300000001</v>
      </c>
      <c r="O353" s="12">
        <f t="shared" ca="1" si="153"/>
        <v>1.0633432060000001</v>
      </c>
      <c r="P353" s="17">
        <f t="shared" si="154"/>
        <v>0</v>
      </c>
      <c r="Q353" s="14">
        <f t="shared" ca="1" si="155"/>
        <v>316716.03000000003</v>
      </c>
      <c r="R353" s="21">
        <f t="shared" si="159"/>
        <v>0</v>
      </c>
      <c r="S353" s="14">
        <f t="shared" si="156"/>
        <v>0</v>
      </c>
      <c r="T353" s="4" t="str">
        <f t="shared" si="157"/>
        <v>A+J=</v>
      </c>
      <c r="U353" s="33">
        <f t="shared" si="158"/>
        <v>45148</v>
      </c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1">
        <f t="shared" si="160"/>
        <v>44956</v>
      </c>
      <c r="B354" s="112">
        <f t="shared" ca="1" si="144"/>
        <v>5320345.5250000004</v>
      </c>
      <c r="C354" s="7">
        <f t="shared" si="145"/>
        <v>5000000</v>
      </c>
      <c r="D354" s="85">
        <f t="shared" si="162"/>
        <v>44953</v>
      </c>
      <c r="E354" s="83">
        <f ca="1">IF(D354&lt;$B$1,VLOOKUP(D354,[1]DI!$A$4:$B$15000,2,FALSE),0)</f>
        <v>0.13650000000000001</v>
      </c>
      <c r="F354" s="14">
        <f t="shared" ca="1" si="146"/>
        <v>1.00050788</v>
      </c>
      <c r="G354" s="14">
        <f ca="1">(TRUNC(PRODUCT($F$12:$F353),16))</f>
        <v>1.15816827437742</v>
      </c>
      <c r="H354" s="14">
        <f t="shared" ca="1" si="147"/>
        <v>1.1058721897830499</v>
      </c>
      <c r="I354" s="14">
        <f t="shared" ca="1" si="148"/>
        <v>1.0472894500000001</v>
      </c>
      <c r="J354" s="13">
        <f t="shared" si="161"/>
        <v>4.4999999999999998E-2</v>
      </c>
      <c r="K354" s="33">
        <f t="shared" si="149"/>
        <v>44824</v>
      </c>
      <c r="L354" s="2">
        <f t="shared" si="150"/>
        <v>91</v>
      </c>
      <c r="M354" s="17">
        <f t="shared" si="151"/>
        <v>91</v>
      </c>
      <c r="N354" s="12">
        <f t="shared" si="152"/>
        <v>1.016021984</v>
      </c>
      <c r="O354" s="12">
        <f t="shared" ca="1" si="153"/>
        <v>1.064069105</v>
      </c>
      <c r="P354" s="17">
        <f t="shared" si="154"/>
        <v>0</v>
      </c>
      <c r="Q354" s="14">
        <f t="shared" ca="1" si="155"/>
        <v>320345.52500000002</v>
      </c>
      <c r="R354" s="21">
        <f t="shared" si="159"/>
        <v>0</v>
      </c>
      <c r="S354" s="14">
        <f t="shared" si="156"/>
        <v>0</v>
      </c>
      <c r="T354" s="4" t="str">
        <f t="shared" si="157"/>
        <v>A+J=</v>
      </c>
      <c r="U354" s="33">
        <f t="shared" si="158"/>
        <v>45148</v>
      </c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1">
        <f t="shared" si="160"/>
        <v>44957</v>
      </c>
      <c r="B355" s="112">
        <f t="shared" ca="1" si="144"/>
        <v>5323977.4399999902</v>
      </c>
      <c r="C355" s="7">
        <f t="shared" si="145"/>
        <v>5000000</v>
      </c>
      <c r="D355" s="85">
        <f t="shared" si="162"/>
        <v>44956</v>
      </c>
      <c r="E355" s="83">
        <f ca="1">IF(D355&lt;$B$1,VLOOKUP(D355,[1]DI!$A$4:$B$15000,2,FALSE),0)</f>
        <v>0.13650000000000001</v>
      </c>
      <c r="F355" s="14">
        <f t="shared" ca="1" si="146"/>
        <v>1.00050788</v>
      </c>
      <c r="G355" s="14">
        <f ca="1">(TRUNC(PRODUCT($F$12:$F354),16))</f>
        <v>1.15875648488061</v>
      </c>
      <c r="H355" s="14">
        <f t="shared" ca="1" si="147"/>
        <v>1.1058721897830499</v>
      </c>
      <c r="I355" s="14">
        <f t="shared" ca="1" si="148"/>
        <v>1.04782134</v>
      </c>
      <c r="J355" s="13">
        <f t="shared" si="161"/>
        <v>4.4999999999999998E-2</v>
      </c>
      <c r="K355" s="33">
        <f t="shared" si="149"/>
        <v>44824</v>
      </c>
      <c r="L355" s="2">
        <f t="shared" si="150"/>
        <v>92</v>
      </c>
      <c r="M355" s="17">
        <f t="shared" si="151"/>
        <v>92</v>
      </c>
      <c r="N355" s="12">
        <f t="shared" si="152"/>
        <v>1.0161994679999999</v>
      </c>
      <c r="O355" s="12">
        <f t="shared" ca="1" si="153"/>
        <v>1.0647954879999999</v>
      </c>
      <c r="P355" s="17">
        <f t="shared" si="154"/>
        <v>0</v>
      </c>
      <c r="Q355" s="14">
        <f t="shared" ca="1" si="155"/>
        <v>323977.43999998999</v>
      </c>
      <c r="R355" s="21">
        <f t="shared" si="159"/>
        <v>0</v>
      </c>
      <c r="S355" s="14">
        <f t="shared" si="156"/>
        <v>0</v>
      </c>
      <c r="T355" s="4" t="str">
        <f t="shared" si="157"/>
        <v>A+J=</v>
      </c>
      <c r="U355" s="33">
        <f t="shared" si="158"/>
        <v>45148</v>
      </c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1">
        <f t="shared" si="160"/>
        <v>44958</v>
      </c>
      <c r="B356" s="112">
        <f t="shared" ca="1" si="144"/>
        <v>5327611.8899999997</v>
      </c>
      <c r="C356" s="7">
        <f t="shared" si="145"/>
        <v>5000000</v>
      </c>
      <c r="D356" s="85">
        <f t="shared" si="162"/>
        <v>44957</v>
      </c>
      <c r="E356" s="83">
        <f ca="1">IF(D356&lt;$B$1,VLOOKUP(D356,[1]DI!$A$4:$B$15000,2,FALSE),0)</f>
        <v>0.13650000000000001</v>
      </c>
      <c r="F356" s="14">
        <f t="shared" ca="1" si="146"/>
        <v>1.00050788</v>
      </c>
      <c r="G356" s="14">
        <f ca="1">(TRUNC(PRODUCT($F$12:$F355),16))</f>
        <v>1.15934499412415</v>
      </c>
      <c r="H356" s="14">
        <f t="shared" ca="1" si="147"/>
        <v>1.1058721897830499</v>
      </c>
      <c r="I356" s="14">
        <f t="shared" ca="1" si="148"/>
        <v>1.0483535100000001</v>
      </c>
      <c r="J356" s="13">
        <f t="shared" si="161"/>
        <v>4.4999999999999998E-2</v>
      </c>
      <c r="K356" s="33">
        <f t="shared" si="149"/>
        <v>44824</v>
      </c>
      <c r="L356" s="2">
        <f t="shared" si="150"/>
        <v>93</v>
      </c>
      <c r="M356" s="17">
        <f t="shared" si="151"/>
        <v>93</v>
      </c>
      <c r="N356" s="12">
        <f t="shared" si="152"/>
        <v>1.016376983</v>
      </c>
      <c r="O356" s="12">
        <f t="shared" ca="1" si="153"/>
        <v>1.065522378</v>
      </c>
      <c r="P356" s="17">
        <f t="shared" si="154"/>
        <v>0</v>
      </c>
      <c r="Q356" s="14">
        <f t="shared" ca="1" si="155"/>
        <v>327611.89</v>
      </c>
      <c r="R356" s="21">
        <f t="shared" si="159"/>
        <v>0</v>
      </c>
      <c r="S356" s="14">
        <f t="shared" si="156"/>
        <v>0</v>
      </c>
      <c r="T356" s="4" t="str">
        <f t="shared" si="157"/>
        <v>A+J=</v>
      </c>
      <c r="U356" s="33">
        <f t="shared" si="158"/>
        <v>45148</v>
      </c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1">
        <f t="shared" si="160"/>
        <v>44959</v>
      </c>
      <c r="B357" s="112">
        <f t="shared" ca="1" si="144"/>
        <v>5331248.8150000004</v>
      </c>
      <c r="C357" s="7">
        <f t="shared" si="145"/>
        <v>5000000</v>
      </c>
      <c r="D357" s="85">
        <f t="shared" si="162"/>
        <v>44958</v>
      </c>
      <c r="E357" s="83">
        <f ca="1">IF(D357&lt;$B$1,VLOOKUP(D357,[1]DI!$A$4:$B$15000,2,FALSE),0)</f>
        <v>0.13650000000000001</v>
      </c>
      <c r="F357" s="14">
        <f t="shared" ca="1" si="146"/>
        <v>1.00050788</v>
      </c>
      <c r="G357" s="14">
        <f ca="1">(TRUNC(PRODUCT($F$12:$F356),16))</f>
        <v>1.1599338022597701</v>
      </c>
      <c r="H357" s="14">
        <f t="shared" ca="1" si="147"/>
        <v>1.1058721897830499</v>
      </c>
      <c r="I357" s="14">
        <f t="shared" ca="1" si="148"/>
        <v>1.0488859500000001</v>
      </c>
      <c r="J357" s="13">
        <f t="shared" si="161"/>
        <v>4.4999999999999998E-2</v>
      </c>
      <c r="K357" s="33">
        <f t="shared" si="149"/>
        <v>44824</v>
      </c>
      <c r="L357" s="2">
        <f t="shared" si="150"/>
        <v>94</v>
      </c>
      <c r="M357" s="17">
        <f t="shared" si="151"/>
        <v>94</v>
      </c>
      <c r="N357" s="12">
        <f t="shared" si="152"/>
        <v>1.016554529</v>
      </c>
      <c r="O357" s="12">
        <f t="shared" ca="1" si="153"/>
        <v>1.0662497630000001</v>
      </c>
      <c r="P357" s="17">
        <f t="shared" si="154"/>
        <v>0</v>
      </c>
      <c r="Q357" s="14">
        <f t="shared" ca="1" si="155"/>
        <v>331248.815</v>
      </c>
      <c r="R357" s="21">
        <f t="shared" si="159"/>
        <v>0</v>
      </c>
      <c r="S357" s="14">
        <f t="shared" si="156"/>
        <v>0</v>
      </c>
      <c r="T357" s="4" t="str">
        <f t="shared" si="157"/>
        <v>A+J=</v>
      </c>
      <c r="U357" s="33">
        <f t="shared" si="158"/>
        <v>45148</v>
      </c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1">
        <f t="shared" si="160"/>
        <v>44960</v>
      </c>
      <c r="B358" s="112">
        <f t="shared" ca="1" si="144"/>
        <v>5334888.2249999996</v>
      </c>
      <c r="C358" s="7">
        <f t="shared" si="145"/>
        <v>5000000</v>
      </c>
      <c r="D358" s="85">
        <f t="shared" si="162"/>
        <v>44959</v>
      </c>
      <c r="E358" s="83">
        <f ca="1">IF(D358&lt;$B$1,VLOOKUP(D358,[1]DI!$A$4:$B$15000,2,FALSE),0)</f>
        <v>0.13650000000000001</v>
      </c>
      <c r="F358" s="14">
        <f t="shared" ca="1" si="146"/>
        <v>1.00050788</v>
      </c>
      <c r="G358" s="14">
        <f ca="1">(TRUNC(PRODUCT($F$12:$F357),16))</f>
        <v>1.16052290943926</v>
      </c>
      <c r="H358" s="14">
        <f t="shared" ca="1" si="147"/>
        <v>1.1058721897830499</v>
      </c>
      <c r="I358" s="14">
        <f t="shared" ca="1" si="148"/>
        <v>1.0494186599999999</v>
      </c>
      <c r="J358" s="13">
        <f t="shared" si="161"/>
        <v>4.4999999999999998E-2</v>
      </c>
      <c r="K358" s="33">
        <f t="shared" si="149"/>
        <v>44824</v>
      </c>
      <c r="L358" s="2">
        <f t="shared" si="150"/>
        <v>95</v>
      </c>
      <c r="M358" s="17">
        <f t="shared" si="151"/>
        <v>95</v>
      </c>
      <c r="N358" s="12">
        <f t="shared" si="152"/>
        <v>1.0167321069999999</v>
      </c>
      <c r="O358" s="12">
        <f t="shared" ca="1" si="153"/>
        <v>1.0669776449999999</v>
      </c>
      <c r="P358" s="17">
        <f t="shared" si="154"/>
        <v>0</v>
      </c>
      <c r="Q358" s="14">
        <f t="shared" ca="1" si="155"/>
        <v>334888.22499999998</v>
      </c>
      <c r="R358" s="21">
        <f t="shared" si="159"/>
        <v>0</v>
      </c>
      <c r="S358" s="14">
        <f t="shared" si="156"/>
        <v>0</v>
      </c>
      <c r="T358" s="4" t="str">
        <f t="shared" si="157"/>
        <v>A+J=</v>
      </c>
      <c r="U358" s="33">
        <f t="shared" si="158"/>
        <v>45148</v>
      </c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1">
        <f t="shared" si="160"/>
        <v>44963</v>
      </c>
      <c r="B359" s="112">
        <f t="shared" ca="1" si="144"/>
        <v>5338530.1150000002</v>
      </c>
      <c r="C359" s="7">
        <f t="shared" si="145"/>
        <v>5000000</v>
      </c>
      <c r="D359" s="85">
        <f t="shared" si="162"/>
        <v>44960</v>
      </c>
      <c r="E359" s="83">
        <f ca="1">IF(D359&lt;$B$1,VLOOKUP(D359,[1]DI!$A$4:$B$15000,2,FALSE),0)</f>
        <v>0.13650000000000001</v>
      </c>
      <c r="F359" s="14">
        <f t="shared" ca="1" si="146"/>
        <v>1.00050788</v>
      </c>
      <c r="G359" s="14">
        <f ca="1">(TRUNC(PRODUCT($F$12:$F358),16))</f>
        <v>1.1611123158145</v>
      </c>
      <c r="H359" s="14">
        <f t="shared" ca="1" si="147"/>
        <v>1.1058721897830499</v>
      </c>
      <c r="I359" s="14">
        <f t="shared" ca="1" si="148"/>
        <v>1.04995164</v>
      </c>
      <c r="J359" s="13">
        <f t="shared" si="161"/>
        <v>4.4999999999999998E-2</v>
      </c>
      <c r="K359" s="33">
        <f t="shared" si="149"/>
        <v>44824</v>
      </c>
      <c r="L359" s="2">
        <f t="shared" si="150"/>
        <v>96</v>
      </c>
      <c r="M359" s="17">
        <f t="shared" si="151"/>
        <v>96</v>
      </c>
      <c r="N359" s="12">
        <f t="shared" si="152"/>
        <v>1.0169097149999999</v>
      </c>
      <c r="O359" s="12">
        <f t="shared" ca="1" si="153"/>
        <v>1.0677060229999999</v>
      </c>
      <c r="P359" s="17">
        <f t="shared" si="154"/>
        <v>0</v>
      </c>
      <c r="Q359" s="14">
        <f t="shared" ca="1" si="155"/>
        <v>338530.11499999999</v>
      </c>
      <c r="R359" s="21">
        <f t="shared" si="159"/>
        <v>0</v>
      </c>
      <c r="S359" s="14">
        <f t="shared" si="156"/>
        <v>0</v>
      </c>
      <c r="T359" s="4" t="str">
        <f t="shared" si="157"/>
        <v>A+J=</v>
      </c>
      <c r="U359" s="33">
        <f t="shared" si="158"/>
        <v>45148</v>
      </c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1">
        <f t="shared" si="160"/>
        <v>44964</v>
      </c>
      <c r="B360" s="112">
        <f t="shared" ca="1" si="144"/>
        <v>5342174.4850000003</v>
      </c>
      <c r="C360" s="7">
        <f t="shared" si="145"/>
        <v>5000000</v>
      </c>
      <c r="D360" s="85">
        <f t="shared" si="162"/>
        <v>44963</v>
      </c>
      <c r="E360" s="83">
        <f ca="1">IF(D360&lt;$B$1,VLOOKUP(D360,[1]DI!$A$4:$B$15000,2,FALSE),0)</f>
        <v>0.13650000000000001</v>
      </c>
      <c r="F360" s="14">
        <f t="shared" ca="1" si="146"/>
        <v>1.00050788</v>
      </c>
      <c r="G360" s="14">
        <f ca="1">(TRUNC(PRODUCT($F$12:$F359),16))</f>
        <v>1.1617020215374601</v>
      </c>
      <c r="H360" s="14">
        <f t="shared" ca="1" si="147"/>
        <v>1.1058721897830499</v>
      </c>
      <c r="I360" s="14">
        <f t="shared" ca="1" si="148"/>
        <v>1.0504848899999999</v>
      </c>
      <c r="J360" s="13">
        <f t="shared" si="161"/>
        <v>4.4999999999999998E-2</v>
      </c>
      <c r="K360" s="33">
        <f t="shared" si="149"/>
        <v>44824</v>
      </c>
      <c r="L360" s="2">
        <f t="shared" si="150"/>
        <v>97</v>
      </c>
      <c r="M360" s="17">
        <f t="shared" si="151"/>
        <v>97</v>
      </c>
      <c r="N360" s="12">
        <f t="shared" si="152"/>
        <v>1.0170873540000001</v>
      </c>
      <c r="O360" s="12">
        <f t="shared" ca="1" si="153"/>
        <v>1.0684348969999999</v>
      </c>
      <c r="P360" s="17">
        <f t="shared" si="154"/>
        <v>0</v>
      </c>
      <c r="Q360" s="14">
        <f t="shared" ca="1" si="155"/>
        <v>342174.48499999999</v>
      </c>
      <c r="R360" s="21">
        <f t="shared" si="159"/>
        <v>0</v>
      </c>
      <c r="S360" s="14">
        <f t="shared" si="156"/>
        <v>0</v>
      </c>
      <c r="T360" s="4" t="str">
        <f t="shared" si="157"/>
        <v>A+J=</v>
      </c>
      <c r="U360" s="33">
        <f t="shared" si="158"/>
        <v>45148</v>
      </c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1">
        <f t="shared" si="160"/>
        <v>44965</v>
      </c>
      <c r="B361" s="112">
        <f t="shared" ca="1" si="144"/>
        <v>5345821.3449999997</v>
      </c>
      <c r="C361" s="7">
        <f t="shared" si="145"/>
        <v>5000000</v>
      </c>
      <c r="D361" s="85">
        <f t="shared" si="162"/>
        <v>44964</v>
      </c>
      <c r="E361" s="83">
        <f ca="1">IF(D361&lt;$B$1,VLOOKUP(D361,[1]DI!$A$4:$B$15000,2,FALSE),0)</f>
        <v>0.13650000000000001</v>
      </c>
      <c r="F361" s="14">
        <f t="shared" ca="1" si="146"/>
        <v>1.00050788</v>
      </c>
      <c r="G361" s="14">
        <f ca="1">(TRUNC(PRODUCT($F$12:$F360),16))</f>
        <v>1.16229202676016</v>
      </c>
      <c r="H361" s="14">
        <f t="shared" ca="1" si="147"/>
        <v>1.1058721897830499</v>
      </c>
      <c r="I361" s="14">
        <f t="shared" ca="1" si="148"/>
        <v>1.05101841</v>
      </c>
      <c r="J361" s="13">
        <f t="shared" si="161"/>
        <v>4.4999999999999998E-2</v>
      </c>
      <c r="K361" s="33">
        <f t="shared" si="149"/>
        <v>44824</v>
      </c>
      <c r="L361" s="2">
        <f t="shared" si="150"/>
        <v>98</v>
      </c>
      <c r="M361" s="17">
        <f t="shared" si="151"/>
        <v>98</v>
      </c>
      <c r="N361" s="12">
        <f t="shared" si="152"/>
        <v>1.0172650249999999</v>
      </c>
      <c r="O361" s="12">
        <f t="shared" ca="1" si="153"/>
        <v>1.0691642690000001</v>
      </c>
      <c r="P361" s="17">
        <f t="shared" si="154"/>
        <v>0</v>
      </c>
      <c r="Q361" s="14">
        <f t="shared" ca="1" si="155"/>
        <v>345821.34499999997</v>
      </c>
      <c r="R361" s="21">
        <f t="shared" si="159"/>
        <v>0</v>
      </c>
      <c r="S361" s="14">
        <f t="shared" si="156"/>
        <v>0</v>
      </c>
      <c r="T361" s="4" t="str">
        <f t="shared" si="157"/>
        <v>A+J=</v>
      </c>
      <c r="U361" s="33">
        <f t="shared" si="158"/>
        <v>45148</v>
      </c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1">
        <f t="shared" si="160"/>
        <v>44966</v>
      </c>
      <c r="B362" s="112">
        <f t="shared" ca="1" si="144"/>
        <v>5349470.6849999996</v>
      </c>
      <c r="C362" s="7">
        <f t="shared" si="145"/>
        <v>5000000</v>
      </c>
      <c r="D362" s="85">
        <f t="shared" si="162"/>
        <v>44965</v>
      </c>
      <c r="E362" s="83">
        <f ca="1">IF(D362&lt;$B$1,VLOOKUP(D362,[1]DI!$A$4:$B$15000,2,FALSE),0)</f>
        <v>0.13650000000000001</v>
      </c>
      <c r="F362" s="14">
        <f t="shared" ca="1" si="146"/>
        <v>1.00050788</v>
      </c>
      <c r="G362" s="14">
        <f ca="1">(TRUNC(PRODUCT($F$12:$F361),16))</f>
        <v>1.1628823316347101</v>
      </c>
      <c r="H362" s="14">
        <f t="shared" ca="1" si="147"/>
        <v>1.1058721897830499</v>
      </c>
      <c r="I362" s="14">
        <f t="shared" ca="1" si="148"/>
        <v>1.0515521999999999</v>
      </c>
      <c r="J362" s="13">
        <f t="shared" si="161"/>
        <v>4.4999999999999998E-2</v>
      </c>
      <c r="K362" s="33">
        <f t="shared" si="149"/>
        <v>44824</v>
      </c>
      <c r="L362" s="2">
        <f t="shared" si="150"/>
        <v>99</v>
      </c>
      <c r="M362" s="17">
        <f t="shared" si="151"/>
        <v>99</v>
      </c>
      <c r="N362" s="12">
        <f t="shared" si="152"/>
        <v>1.0174427260000001</v>
      </c>
      <c r="O362" s="12">
        <f t="shared" ca="1" si="153"/>
        <v>1.0698941369999999</v>
      </c>
      <c r="P362" s="17">
        <f t="shared" si="154"/>
        <v>0</v>
      </c>
      <c r="Q362" s="14">
        <f t="shared" ca="1" si="155"/>
        <v>349470.685</v>
      </c>
      <c r="R362" s="21">
        <f t="shared" si="159"/>
        <v>0</v>
      </c>
      <c r="S362" s="14">
        <f t="shared" si="156"/>
        <v>0</v>
      </c>
      <c r="T362" s="4" t="str">
        <f t="shared" si="157"/>
        <v>A+J=</v>
      </c>
      <c r="U362" s="33">
        <f t="shared" si="158"/>
        <v>45148</v>
      </c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1">
        <f t="shared" si="160"/>
        <v>44967</v>
      </c>
      <c r="B363" s="112">
        <f t="shared" ca="1" si="144"/>
        <v>5353122.51</v>
      </c>
      <c r="C363" s="7">
        <f t="shared" si="145"/>
        <v>5000000</v>
      </c>
      <c r="D363" s="85">
        <f t="shared" si="162"/>
        <v>44966</v>
      </c>
      <c r="E363" s="83">
        <f ca="1">IF(D363&lt;$B$1,VLOOKUP(D363,[1]DI!$A$4:$B$15000,2,FALSE),0)</f>
        <v>0.13650000000000001</v>
      </c>
      <c r="F363" s="14">
        <f t="shared" ca="1" si="146"/>
        <v>1.00050788</v>
      </c>
      <c r="G363" s="14">
        <f ca="1">(TRUNC(PRODUCT($F$12:$F362),16))</f>
        <v>1.1634729363133001</v>
      </c>
      <c r="H363" s="14">
        <f t="shared" ca="1" si="147"/>
        <v>1.1058721897830499</v>
      </c>
      <c r="I363" s="14">
        <f t="shared" ca="1" si="148"/>
        <v>1.0520862600000001</v>
      </c>
      <c r="J363" s="13">
        <f t="shared" si="161"/>
        <v>4.4999999999999998E-2</v>
      </c>
      <c r="K363" s="33">
        <f t="shared" si="149"/>
        <v>44824</v>
      </c>
      <c r="L363" s="2">
        <f t="shared" si="150"/>
        <v>100</v>
      </c>
      <c r="M363" s="17">
        <f t="shared" si="151"/>
        <v>100</v>
      </c>
      <c r="N363" s="12">
        <f t="shared" si="152"/>
        <v>1.0176204579999999</v>
      </c>
      <c r="O363" s="12">
        <f t="shared" ca="1" si="153"/>
        <v>1.070624502</v>
      </c>
      <c r="P363" s="17">
        <f t="shared" si="154"/>
        <v>0</v>
      </c>
      <c r="Q363" s="14">
        <f t="shared" ca="1" si="155"/>
        <v>353122.51</v>
      </c>
      <c r="R363" s="21">
        <f t="shared" si="159"/>
        <v>0</v>
      </c>
      <c r="S363" s="14">
        <f t="shared" si="156"/>
        <v>0</v>
      </c>
      <c r="T363" s="4" t="str">
        <f t="shared" si="157"/>
        <v>A+J=</v>
      </c>
      <c r="U363" s="33">
        <f t="shared" si="158"/>
        <v>45148</v>
      </c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1">
        <f t="shared" si="160"/>
        <v>44970</v>
      </c>
      <c r="B364" s="112">
        <f t="shared" ca="1" si="144"/>
        <v>5356776.8250000002</v>
      </c>
      <c r="C364" s="7">
        <f t="shared" si="145"/>
        <v>5000000</v>
      </c>
      <c r="D364" s="85">
        <f t="shared" si="162"/>
        <v>44967</v>
      </c>
      <c r="E364" s="83">
        <f ca="1">IF(D364&lt;$B$1,VLOOKUP(D364,[1]DI!$A$4:$B$15000,2,FALSE),0)</f>
        <v>0.13650000000000001</v>
      </c>
      <c r="F364" s="14">
        <f t="shared" ca="1" si="146"/>
        <v>1.00050788</v>
      </c>
      <c r="G364" s="14">
        <f ca="1">(TRUNC(PRODUCT($F$12:$F363),16))</f>
        <v>1.16406384094819</v>
      </c>
      <c r="H364" s="14">
        <f t="shared" ca="1" si="147"/>
        <v>1.1058721897830499</v>
      </c>
      <c r="I364" s="14">
        <f t="shared" ca="1" si="148"/>
        <v>1.0526205900000001</v>
      </c>
      <c r="J364" s="13">
        <f t="shared" si="161"/>
        <v>4.4999999999999998E-2</v>
      </c>
      <c r="K364" s="33">
        <f t="shared" si="149"/>
        <v>44824</v>
      </c>
      <c r="L364" s="2">
        <f t="shared" si="150"/>
        <v>101</v>
      </c>
      <c r="M364" s="17">
        <f t="shared" si="151"/>
        <v>101</v>
      </c>
      <c r="N364" s="12">
        <f t="shared" si="152"/>
        <v>1.0177982219999999</v>
      </c>
      <c r="O364" s="12">
        <f t="shared" ca="1" si="153"/>
        <v>1.0713553650000001</v>
      </c>
      <c r="P364" s="17">
        <f t="shared" si="154"/>
        <v>0</v>
      </c>
      <c r="Q364" s="14">
        <f t="shared" ca="1" si="155"/>
        <v>356776.82500000001</v>
      </c>
      <c r="R364" s="21">
        <f t="shared" si="159"/>
        <v>0</v>
      </c>
      <c r="S364" s="14">
        <f t="shared" si="156"/>
        <v>0</v>
      </c>
      <c r="T364" s="4" t="str">
        <f t="shared" si="157"/>
        <v>A+J=</v>
      </c>
      <c r="U364" s="33">
        <f t="shared" si="158"/>
        <v>45148</v>
      </c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1">
        <f t="shared" si="160"/>
        <v>44971</v>
      </c>
      <c r="B365" s="112">
        <f t="shared" ca="1" si="144"/>
        <v>5360433.6749999998</v>
      </c>
      <c r="C365" s="7">
        <f t="shared" si="145"/>
        <v>5000000</v>
      </c>
      <c r="D365" s="85">
        <f t="shared" si="162"/>
        <v>44970</v>
      </c>
      <c r="E365" s="83">
        <f ca="1">IF(D365&lt;$B$1,VLOOKUP(D365,[1]DI!$A$4:$B$15000,2,FALSE),0)</f>
        <v>0.13650000000000001</v>
      </c>
      <c r="F365" s="14">
        <f t="shared" ca="1" si="146"/>
        <v>1.00050788</v>
      </c>
      <c r="G365" s="14">
        <f ca="1">(TRUNC(PRODUCT($F$12:$F364),16))</f>
        <v>1.1646550456917399</v>
      </c>
      <c r="H365" s="14">
        <f t="shared" ca="1" si="147"/>
        <v>1.1058721897830499</v>
      </c>
      <c r="I365" s="14">
        <f t="shared" ca="1" si="148"/>
        <v>1.0531552</v>
      </c>
      <c r="J365" s="13">
        <f t="shared" si="161"/>
        <v>4.4999999999999998E-2</v>
      </c>
      <c r="K365" s="33">
        <f t="shared" si="149"/>
        <v>44824</v>
      </c>
      <c r="L365" s="2">
        <f t="shared" si="150"/>
        <v>102</v>
      </c>
      <c r="M365" s="17">
        <f t="shared" si="151"/>
        <v>102</v>
      </c>
      <c r="N365" s="12">
        <f t="shared" si="152"/>
        <v>1.017976016</v>
      </c>
      <c r="O365" s="12">
        <f t="shared" ca="1" si="153"/>
        <v>1.0720867350000001</v>
      </c>
      <c r="P365" s="17">
        <f t="shared" si="154"/>
        <v>0</v>
      </c>
      <c r="Q365" s="14">
        <f t="shared" ca="1" si="155"/>
        <v>360433.67499999999</v>
      </c>
      <c r="R365" s="21">
        <f t="shared" si="159"/>
        <v>0</v>
      </c>
      <c r="S365" s="14">
        <f t="shared" si="156"/>
        <v>0</v>
      </c>
      <c r="T365" s="4" t="str">
        <f t="shared" si="157"/>
        <v>A+J=</v>
      </c>
      <c r="U365" s="33">
        <f t="shared" si="158"/>
        <v>45148</v>
      </c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1">
        <f t="shared" si="160"/>
        <v>44972</v>
      </c>
      <c r="B366" s="112">
        <f t="shared" ca="1" si="144"/>
        <v>5364093.0149999997</v>
      </c>
      <c r="C366" s="7">
        <f t="shared" si="145"/>
        <v>5000000</v>
      </c>
      <c r="D366" s="85">
        <f t="shared" si="162"/>
        <v>44971</v>
      </c>
      <c r="E366" s="83">
        <f ca="1">IF(D366&lt;$B$1,VLOOKUP(D366,[1]DI!$A$4:$B$15000,2,FALSE),0)</f>
        <v>0.13650000000000001</v>
      </c>
      <c r="F366" s="14">
        <f t="shared" ca="1" si="146"/>
        <v>1.00050788</v>
      </c>
      <c r="G366" s="14">
        <f ca="1">(TRUNC(PRODUCT($F$12:$F365),16))</f>
        <v>1.1652465506963401</v>
      </c>
      <c r="H366" s="14">
        <f t="shared" ca="1" si="147"/>
        <v>1.1058721897830499</v>
      </c>
      <c r="I366" s="14">
        <f t="shared" ca="1" si="148"/>
        <v>1.05369008</v>
      </c>
      <c r="J366" s="13">
        <f t="shared" si="161"/>
        <v>4.4999999999999998E-2</v>
      </c>
      <c r="K366" s="33">
        <f t="shared" si="149"/>
        <v>44824</v>
      </c>
      <c r="L366" s="2">
        <f t="shared" si="150"/>
        <v>103</v>
      </c>
      <c r="M366" s="17">
        <f t="shared" si="151"/>
        <v>103</v>
      </c>
      <c r="N366" s="12">
        <f t="shared" si="152"/>
        <v>1.018153842</v>
      </c>
      <c r="O366" s="12">
        <f t="shared" ca="1" si="153"/>
        <v>1.072818603</v>
      </c>
      <c r="P366" s="17">
        <f t="shared" si="154"/>
        <v>0</v>
      </c>
      <c r="Q366" s="14">
        <f t="shared" ca="1" si="155"/>
        <v>364093.01500000001</v>
      </c>
      <c r="R366" s="21">
        <f t="shared" si="159"/>
        <v>0</v>
      </c>
      <c r="S366" s="14">
        <f t="shared" si="156"/>
        <v>0</v>
      </c>
      <c r="T366" s="4" t="str">
        <f t="shared" si="157"/>
        <v>A+J=</v>
      </c>
      <c r="U366" s="33">
        <f t="shared" si="158"/>
        <v>45148</v>
      </c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1">
        <f t="shared" si="160"/>
        <v>44973</v>
      </c>
      <c r="B367" s="112">
        <f t="shared" ca="1" si="144"/>
        <v>5367754.7949999999</v>
      </c>
      <c r="C367" s="7">
        <f t="shared" si="145"/>
        <v>5000000</v>
      </c>
      <c r="D367" s="85">
        <f t="shared" si="162"/>
        <v>44972</v>
      </c>
      <c r="E367" s="83">
        <f ca="1">IF(D367&lt;$B$1,VLOOKUP(D367,[1]DI!$A$4:$B$15000,2,FALSE),0)</f>
        <v>0.13650000000000001</v>
      </c>
      <c r="F367" s="14">
        <f t="shared" ca="1" si="146"/>
        <v>1.00050788</v>
      </c>
      <c r="G367" s="14">
        <f ca="1">(TRUNC(PRODUCT($F$12:$F366),16))</f>
        <v>1.16583835611451</v>
      </c>
      <c r="H367" s="14">
        <f t="shared" ca="1" si="147"/>
        <v>1.1058721897830499</v>
      </c>
      <c r="I367" s="14">
        <f t="shared" ca="1" si="148"/>
        <v>1.05422522</v>
      </c>
      <c r="J367" s="13">
        <f t="shared" si="161"/>
        <v>4.4999999999999998E-2</v>
      </c>
      <c r="K367" s="33">
        <f t="shared" si="149"/>
        <v>44824</v>
      </c>
      <c r="L367" s="2">
        <f t="shared" si="150"/>
        <v>104</v>
      </c>
      <c r="M367" s="17">
        <f t="shared" si="151"/>
        <v>104</v>
      </c>
      <c r="N367" s="12">
        <f t="shared" si="152"/>
        <v>1.018331699</v>
      </c>
      <c r="O367" s="12">
        <f t="shared" ca="1" si="153"/>
        <v>1.0735509590000001</v>
      </c>
      <c r="P367" s="17">
        <f t="shared" si="154"/>
        <v>0</v>
      </c>
      <c r="Q367" s="14">
        <f t="shared" ca="1" si="155"/>
        <v>367754.79499999998</v>
      </c>
      <c r="R367" s="21">
        <f t="shared" si="159"/>
        <v>0</v>
      </c>
      <c r="S367" s="14">
        <f t="shared" si="156"/>
        <v>0</v>
      </c>
      <c r="T367" s="4" t="str">
        <f t="shared" si="157"/>
        <v>A+J=</v>
      </c>
      <c r="U367" s="33">
        <f t="shared" si="158"/>
        <v>45148</v>
      </c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1">
        <f t="shared" si="160"/>
        <v>44974</v>
      </c>
      <c r="B368" s="112">
        <f t="shared" ca="1" si="144"/>
        <v>5371419.1150000002</v>
      </c>
      <c r="C368" s="7">
        <f t="shared" si="145"/>
        <v>5000000</v>
      </c>
      <c r="D368" s="85">
        <f t="shared" si="162"/>
        <v>44973</v>
      </c>
      <c r="E368" s="83">
        <f ca="1">IF(D368&lt;$B$1,VLOOKUP(D368,[1]DI!$A$4:$B$15000,2,FALSE),0)</f>
        <v>0.13650000000000001</v>
      </c>
      <c r="F368" s="14">
        <f t="shared" ca="1" si="146"/>
        <v>1.00050788</v>
      </c>
      <c r="G368" s="14">
        <f ca="1">(TRUNC(PRODUCT($F$12:$F367),16))</f>
        <v>1.16643046209881</v>
      </c>
      <c r="H368" s="14">
        <f t="shared" ca="1" si="147"/>
        <v>1.1058721897830499</v>
      </c>
      <c r="I368" s="14">
        <f t="shared" ca="1" si="148"/>
        <v>1.05476064</v>
      </c>
      <c r="J368" s="13">
        <f t="shared" si="161"/>
        <v>4.4999999999999998E-2</v>
      </c>
      <c r="K368" s="33">
        <f t="shared" si="149"/>
        <v>44824</v>
      </c>
      <c r="L368" s="2">
        <f t="shared" si="150"/>
        <v>105</v>
      </c>
      <c r="M368" s="17">
        <f t="shared" si="151"/>
        <v>105</v>
      </c>
      <c r="N368" s="12">
        <f t="shared" si="152"/>
        <v>1.018509586</v>
      </c>
      <c r="O368" s="12">
        <f t="shared" ca="1" si="153"/>
        <v>1.074283823</v>
      </c>
      <c r="P368" s="17">
        <f t="shared" si="154"/>
        <v>0</v>
      </c>
      <c r="Q368" s="14">
        <f t="shared" ca="1" si="155"/>
        <v>371419.11499999999</v>
      </c>
      <c r="R368" s="21">
        <f t="shared" si="159"/>
        <v>0</v>
      </c>
      <c r="S368" s="14">
        <f t="shared" si="156"/>
        <v>0</v>
      </c>
      <c r="T368" s="4" t="str">
        <f t="shared" si="157"/>
        <v>A+J=</v>
      </c>
      <c r="U368" s="33">
        <f t="shared" si="158"/>
        <v>45148</v>
      </c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1">
        <f t="shared" si="160"/>
        <v>44979</v>
      </c>
      <c r="B369" s="112">
        <f t="shared" ca="1" si="144"/>
        <v>5375085.9249999998</v>
      </c>
      <c r="C369" s="7">
        <f t="shared" si="145"/>
        <v>5000000</v>
      </c>
      <c r="D369" s="85">
        <f t="shared" si="162"/>
        <v>44974</v>
      </c>
      <c r="E369" s="83">
        <f ca="1">IF(D369&lt;$B$1,VLOOKUP(D369,[1]DI!$A$4:$B$15000,2,FALSE),0)</f>
        <v>0.13650000000000001</v>
      </c>
      <c r="F369" s="14">
        <f t="shared" ca="1" si="146"/>
        <v>1.00050788</v>
      </c>
      <c r="G369" s="14">
        <f ca="1">(TRUNC(PRODUCT($F$12:$F368),16))</f>
        <v>1.1670228688019</v>
      </c>
      <c r="H369" s="14">
        <f t="shared" ca="1" si="147"/>
        <v>1.1058721897830499</v>
      </c>
      <c r="I369" s="14">
        <f t="shared" ca="1" si="148"/>
        <v>1.05529633</v>
      </c>
      <c r="J369" s="13">
        <f t="shared" si="161"/>
        <v>4.4999999999999998E-2</v>
      </c>
      <c r="K369" s="33">
        <f t="shared" si="149"/>
        <v>44824</v>
      </c>
      <c r="L369" s="2">
        <f t="shared" si="150"/>
        <v>106</v>
      </c>
      <c r="M369" s="17">
        <f t="shared" si="151"/>
        <v>106</v>
      </c>
      <c r="N369" s="12">
        <f t="shared" si="152"/>
        <v>1.0186875049999999</v>
      </c>
      <c r="O369" s="12">
        <f t="shared" ca="1" si="153"/>
        <v>1.0750171850000001</v>
      </c>
      <c r="P369" s="17">
        <f t="shared" si="154"/>
        <v>0</v>
      </c>
      <c r="Q369" s="14">
        <f t="shared" ca="1" si="155"/>
        <v>375085.92499999999</v>
      </c>
      <c r="R369" s="21">
        <f t="shared" si="159"/>
        <v>0</v>
      </c>
      <c r="S369" s="14">
        <f t="shared" si="156"/>
        <v>0</v>
      </c>
      <c r="T369" s="4" t="str">
        <f t="shared" si="157"/>
        <v>A+J=</v>
      </c>
      <c r="U369" s="33">
        <f t="shared" si="158"/>
        <v>45148</v>
      </c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1">
        <f t="shared" si="160"/>
        <v>44980</v>
      </c>
      <c r="B370" s="112">
        <f t="shared" ca="1" si="144"/>
        <v>5378755.2850000001</v>
      </c>
      <c r="C370" s="7">
        <f t="shared" si="145"/>
        <v>5000000</v>
      </c>
      <c r="D370" s="85">
        <f t="shared" si="162"/>
        <v>44979</v>
      </c>
      <c r="E370" s="83">
        <f ca="1">IF(D370&lt;$B$1,VLOOKUP(D370,[1]DI!$A$4:$B$15000,2,FALSE),0)</f>
        <v>0.13650000000000001</v>
      </c>
      <c r="F370" s="14">
        <f t="shared" ca="1" si="146"/>
        <v>1.00050788</v>
      </c>
      <c r="G370" s="14">
        <f ca="1">(TRUNC(PRODUCT($F$12:$F369),16))</f>
        <v>1.1676155763765099</v>
      </c>
      <c r="H370" s="14">
        <f t="shared" ca="1" si="147"/>
        <v>1.1058721897830499</v>
      </c>
      <c r="I370" s="14">
        <f t="shared" ca="1" si="148"/>
        <v>1.0558323000000001</v>
      </c>
      <c r="J370" s="13">
        <f t="shared" si="161"/>
        <v>4.4999999999999998E-2</v>
      </c>
      <c r="K370" s="33">
        <f t="shared" si="149"/>
        <v>44824</v>
      </c>
      <c r="L370" s="2">
        <f t="shared" si="150"/>
        <v>107</v>
      </c>
      <c r="M370" s="17">
        <f t="shared" si="151"/>
        <v>107</v>
      </c>
      <c r="N370" s="12">
        <f t="shared" si="152"/>
        <v>1.018865455</v>
      </c>
      <c r="O370" s="12">
        <f t="shared" ca="1" si="153"/>
        <v>1.075751057</v>
      </c>
      <c r="P370" s="17">
        <f t="shared" si="154"/>
        <v>0</v>
      </c>
      <c r="Q370" s="14">
        <f t="shared" ca="1" si="155"/>
        <v>378755.28499999997</v>
      </c>
      <c r="R370" s="21">
        <f t="shared" si="159"/>
        <v>0</v>
      </c>
      <c r="S370" s="14">
        <f t="shared" si="156"/>
        <v>0</v>
      </c>
      <c r="T370" s="4" t="str">
        <f t="shared" si="157"/>
        <v>A+J=</v>
      </c>
      <c r="U370" s="33">
        <f t="shared" si="158"/>
        <v>45148</v>
      </c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1">
        <f t="shared" si="160"/>
        <v>44981</v>
      </c>
      <c r="B371" s="112">
        <f t="shared" ca="1" si="144"/>
        <v>5382427.0800000001</v>
      </c>
      <c r="C371" s="7">
        <f t="shared" si="145"/>
        <v>5000000</v>
      </c>
      <c r="D371" s="85">
        <f t="shared" si="162"/>
        <v>44980</v>
      </c>
      <c r="E371" s="83">
        <f ca="1">IF(D371&lt;$B$1,VLOOKUP(D371,[1]DI!$A$4:$B$15000,2,FALSE),0)</f>
        <v>0.13650000000000001</v>
      </c>
      <c r="F371" s="14">
        <f t="shared" ca="1" si="146"/>
        <v>1.00050788</v>
      </c>
      <c r="G371" s="14">
        <f ca="1">(TRUNC(PRODUCT($F$12:$F370),16))</f>
        <v>1.16820858497544</v>
      </c>
      <c r="H371" s="14">
        <f t="shared" ca="1" si="147"/>
        <v>1.1058721897830499</v>
      </c>
      <c r="I371" s="14">
        <f t="shared" ca="1" si="148"/>
        <v>1.0563685300000001</v>
      </c>
      <c r="J371" s="13">
        <f t="shared" si="161"/>
        <v>4.4999999999999998E-2</v>
      </c>
      <c r="K371" s="33">
        <f t="shared" si="149"/>
        <v>44824</v>
      </c>
      <c r="L371" s="2">
        <f t="shared" si="150"/>
        <v>108</v>
      </c>
      <c r="M371" s="17">
        <f t="shared" si="151"/>
        <v>108</v>
      </c>
      <c r="N371" s="12">
        <f t="shared" si="152"/>
        <v>1.019043436</v>
      </c>
      <c r="O371" s="12">
        <f t="shared" ca="1" si="153"/>
        <v>1.0764854159999999</v>
      </c>
      <c r="P371" s="17">
        <f t="shared" si="154"/>
        <v>0</v>
      </c>
      <c r="Q371" s="14">
        <f t="shared" ca="1" si="155"/>
        <v>382427.08</v>
      </c>
      <c r="R371" s="21">
        <f t="shared" si="159"/>
        <v>0</v>
      </c>
      <c r="S371" s="14">
        <f t="shared" si="156"/>
        <v>0</v>
      </c>
      <c r="T371" s="4" t="str">
        <f t="shared" si="157"/>
        <v>A+J=</v>
      </c>
      <c r="U371" s="33">
        <f t="shared" si="158"/>
        <v>45148</v>
      </c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1">
        <f t="shared" si="160"/>
        <v>44984</v>
      </c>
      <c r="B372" s="112">
        <f t="shared" ca="1" si="144"/>
        <v>5386101.4249999998</v>
      </c>
      <c r="C372" s="7">
        <f t="shared" si="145"/>
        <v>5000000</v>
      </c>
      <c r="D372" s="85">
        <f t="shared" si="162"/>
        <v>44981</v>
      </c>
      <c r="E372" s="83">
        <f ca="1">IF(D372&lt;$B$1,VLOOKUP(D372,[1]DI!$A$4:$B$15000,2,FALSE),0)</f>
        <v>0.13650000000000001</v>
      </c>
      <c r="F372" s="14">
        <f t="shared" ca="1" si="146"/>
        <v>1.00050788</v>
      </c>
      <c r="G372" s="14">
        <f ca="1">(TRUNC(PRODUCT($F$12:$F371),16))</f>
        <v>1.1688018947515799</v>
      </c>
      <c r="H372" s="14">
        <f t="shared" ca="1" si="147"/>
        <v>1.1058721897830499</v>
      </c>
      <c r="I372" s="14">
        <f t="shared" ca="1" si="148"/>
        <v>1.05690504</v>
      </c>
      <c r="J372" s="13">
        <f t="shared" si="161"/>
        <v>4.4999999999999998E-2</v>
      </c>
      <c r="K372" s="33">
        <f t="shared" si="149"/>
        <v>44824</v>
      </c>
      <c r="L372" s="2">
        <f t="shared" si="150"/>
        <v>109</v>
      </c>
      <c r="M372" s="17">
        <f t="shared" si="151"/>
        <v>109</v>
      </c>
      <c r="N372" s="12">
        <f t="shared" si="152"/>
        <v>1.0192214479999999</v>
      </c>
      <c r="O372" s="12">
        <f t="shared" ca="1" si="153"/>
        <v>1.0772202850000001</v>
      </c>
      <c r="P372" s="17">
        <f t="shared" si="154"/>
        <v>0</v>
      </c>
      <c r="Q372" s="14">
        <f t="shared" ca="1" si="155"/>
        <v>386101.42499999999</v>
      </c>
      <c r="R372" s="21">
        <f t="shared" si="159"/>
        <v>0</v>
      </c>
      <c r="S372" s="14">
        <f t="shared" si="156"/>
        <v>0</v>
      </c>
      <c r="T372" s="4" t="str">
        <f t="shared" si="157"/>
        <v>A+J=</v>
      </c>
      <c r="U372" s="33">
        <f t="shared" si="158"/>
        <v>45148</v>
      </c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1">
        <f t="shared" si="160"/>
        <v>44985</v>
      </c>
      <c r="B373" s="112">
        <f t="shared" ca="1" si="144"/>
        <v>5389778.2649999997</v>
      </c>
      <c r="C373" s="7">
        <f t="shared" si="145"/>
        <v>5000000</v>
      </c>
      <c r="D373" s="85">
        <f t="shared" si="162"/>
        <v>44984</v>
      </c>
      <c r="E373" s="83">
        <f ca="1">IF(D373&lt;$B$1,VLOOKUP(D373,[1]DI!$A$4:$B$15000,2,FALSE),0)</f>
        <v>0.13650000000000001</v>
      </c>
      <c r="F373" s="14">
        <f t="shared" ca="1" si="146"/>
        <v>1.00050788</v>
      </c>
      <c r="G373" s="14">
        <f ca="1">(TRUNC(PRODUCT($F$12:$F372),16))</f>
        <v>1.16939550585788</v>
      </c>
      <c r="H373" s="14">
        <f t="shared" ca="1" si="147"/>
        <v>1.1058721897830499</v>
      </c>
      <c r="I373" s="14">
        <f t="shared" ca="1" si="148"/>
        <v>1.05744182</v>
      </c>
      <c r="J373" s="13">
        <f t="shared" si="161"/>
        <v>4.4999999999999998E-2</v>
      </c>
      <c r="K373" s="33">
        <f t="shared" si="149"/>
        <v>44824</v>
      </c>
      <c r="L373" s="2">
        <f t="shared" si="150"/>
        <v>110</v>
      </c>
      <c r="M373" s="17">
        <f t="shared" si="151"/>
        <v>110</v>
      </c>
      <c r="N373" s="12">
        <f t="shared" si="152"/>
        <v>1.0193994909999999</v>
      </c>
      <c r="O373" s="12">
        <f t="shared" ca="1" si="153"/>
        <v>1.0779556530000001</v>
      </c>
      <c r="P373" s="17">
        <f t="shared" si="154"/>
        <v>0</v>
      </c>
      <c r="Q373" s="14">
        <f t="shared" ca="1" si="155"/>
        <v>389778.26500000001</v>
      </c>
      <c r="R373" s="21">
        <f t="shared" si="159"/>
        <v>0</v>
      </c>
      <c r="S373" s="14">
        <f t="shared" si="156"/>
        <v>0</v>
      </c>
      <c r="T373" s="4" t="str">
        <f t="shared" si="157"/>
        <v>A+J=</v>
      </c>
      <c r="U373" s="33">
        <f t="shared" si="158"/>
        <v>45148</v>
      </c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1">
        <f t="shared" si="160"/>
        <v>44986</v>
      </c>
      <c r="B374" s="112">
        <f t="shared" ca="1" si="144"/>
        <v>5393457.6500000004</v>
      </c>
      <c r="C374" s="7">
        <f t="shared" si="145"/>
        <v>5000000</v>
      </c>
      <c r="D374" s="85">
        <f t="shared" si="162"/>
        <v>44985</v>
      </c>
      <c r="E374" s="83">
        <f ca="1">IF(D374&lt;$B$1,VLOOKUP(D374,[1]DI!$A$4:$B$15000,2,FALSE),0)</f>
        <v>0.13650000000000001</v>
      </c>
      <c r="F374" s="14">
        <f t="shared" ca="1" si="146"/>
        <v>1.00050788</v>
      </c>
      <c r="G374" s="14">
        <f ca="1">(TRUNC(PRODUCT($F$12:$F373),16))</f>
        <v>1.1699894184474</v>
      </c>
      <c r="H374" s="14">
        <f t="shared" ca="1" si="147"/>
        <v>1.1058721897830499</v>
      </c>
      <c r="I374" s="14">
        <f t="shared" ca="1" si="148"/>
        <v>1.0579788800000001</v>
      </c>
      <c r="J374" s="13">
        <f t="shared" si="161"/>
        <v>4.4999999999999998E-2</v>
      </c>
      <c r="K374" s="33">
        <f t="shared" si="149"/>
        <v>44824</v>
      </c>
      <c r="L374" s="2">
        <f t="shared" si="150"/>
        <v>111</v>
      </c>
      <c r="M374" s="17">
        <f t="shared" si="151"/>
        <v>111</v>
      </c>
      <c r="N374" s="12">
        <f t="shared" si="152"/>
        <v>1.0195775650000001</v>
      </c>
      <c r="O374" s="12">
        <f t="shared" ca="1" si="153"/>
        <v>1.07869153</v>
      </c>
      <c r="P374" s="17">
        <f t="shared" si="154"/>
        <v>0</v>
      </c>
      <c r="Q374" s="14">
        <f t="shared" ca="1" si="155"/>
        <v>393457.65</v>
      </c>
      <c r="R374" s="21">
        <f t="shared" si="159"/>
        <v>0</v>
      </c>
      <c r="S374" s="14">
        <f t="shared" si="156"/>
        <v>0</v>
      </c>
      <c r="T374" s="4" t="str">
        <f t="shared" si="157"/>
        <v>A+J=</v>
      </c>
      <c r="U374" s="33">
        <f t="shared" si="158"/>
        <v>45148</v>
      </c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1">
        <f t="shared" si="160"/>
        <v>44987</v>
      </c>
      <c r="B375" s="112">
        <f t="shared" ca="1" si="144"/>
        <v>5397139.4900000002</v>
      </c>
      <c r="C375" s="7">
        <f t="shared" si="145"/>
        <v>5000000</v>
      </c>
      <c r="D375" s="85">
        <f t="shared" si="162"/>
        <v>44986</v>
      </c>
      <c r="E375" s="83">
        <f ca="1">IF(D375&lt;$B$1,VLOOKUP(D375,[1]DI!$A$4:$B$15000,2,FALSE),0)</f>
        <v>0.13650000000000001</v>
      </c>
      <c r="F375" s="14">
        <f t="shared" ca="1" si="146"/>
        <v>1.00050788</v>
      </c>
      <c r="G375" s="14">
        <f ca="1">(TRUNC(PRODUCT($F$12:$F374),16))</f>
        <v>1.1705836326732399</v>
      </c>
      <c r="H375" s="14">
        <f t="shared" ca="1" si="147"/>
        <v>1.1058721897830499</v>
      </c>
      <c r="I375" s="14">
        <f t="shared" ca="1" si="148"/>
        <v>1.0585161999999999</v>
      </c>
      <c r="J375" s="13">
        <f t="shared" si="161"/>
        <v>4.4999999999999998E-2</v>
      </c>
      <c r="K375" s="33">
        <f t="shared" si="149"/>
        <v>44824</v>
      </c>
      <c r="L375" s="2">
        <f t="shared" si="150"/>
        <v>112</v>
      </c>
      <c r="M375" s="17">
        <f t="shared" si="151"/>
        <v>112</v>
      </c>
      <c r="N375" s="12">
        <f t="shared" si="152"/>
        <v>1.019755671</v>
      </c>
      <c r="O375" s="12">
        <f t="shared" ca="1" si="153"/>
        <v>1.0794278980000001</v>
      </c>
      <c r="P375" s="17">
        <f t="shared" si="154"/>
        <v>0</v>
      </c>
      <c r="Q375" s="14">
        <f t="shared" ca="1" si="155"/>
        <v>397139.49</v>
      </c>
      <c r="R375" s="21">
        <f t="shared" si="159"/>
        <v>0</v>
      </c>
      <c r="S375" s="14">
        <f t="shared" si="156"/>
        <v>0</v>
      </c>
      <c r="T375" s="4" t="str">
        <f t="shared" si="157"/>
        <v>A+J=</v>
      </c>
      <c r="U375" s="33">
        <f t="shared" si="158"/>
        <v>45148</v>
      </c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1">
        <f t="shared" si="160"/>
        <v>44988</v>
      </c>
      <c r="B376" s="112">
        <f t="shared" ca="1" si="144"/>
        <v>5400823.8700000001</v>
      </c>
      <c r="C376" s="7">
        <f t="shared" si="145"/>
        <v>5000000</v>
      </c>
      <c r="D376" s="85">
        <f t="shared" si="162"/>
        <v>44987</v>
      </c>
      <c r="E376" s="83">
        <f ca="1">IF(D376&lt;$B$1,VLOOKUP(D376,[1]DI!$A$4:$B$15000,2,FALSE),0)</f>
        <v>0.13650000000000001</v>
      </c>
      <c r="F376" s="14">
        <f t="shared" ca="1" si="146"/>
        <v>1.00050788</v>
      </c>
      <c r="G376" s="14">
        <f ca="1">(TRUNC(PRODUCT($F$12:$F375),16))</f>
        <v>1.1711781486885999</v>
      </c>
      <c r="H376" s="14">
        <f t="shared" ca="1" si="147"/>
        <v>1.1058721897830499</v>
      </c>
      <c r="I376" s="14">
        <f t="shared" ca="1" si="148"/>
        <v>1.0590538</v>
      </c>
      <c r="J376" s="13">
        <f t="shared" si="161"/>
        <v>4.4999999999999998E-2</v>
      </c>
      <c r="K376" s="33">
        <f t="shared" si="149"/>
        <v>44824</v>
      </c>
      <c r="L376" s="2">
        <f t="shared" si="150"/>
        <v>113</v>
      </c>
      <c r="M376" s="17">
        <f t="shared" si="151"/>
        <v>113</v>
      </c>
      <c r="N376" s="12">
        <f t="shared" si="152"/>
        <v>1.0199338069999999</v>
      </c>
      <c r="O376" s="12">
        <f t="shared" ca="1" si="153"/>
        <v>1.080164774</v>
      </c>
      <c r="P376" s="17">
        <f t="shared" si="154"/>
        <v>0</v>
      </c>
      <c r="Q376" s="14">
        <f t="shared" ca="1" si="155"/>
        <v>400823.87</v>
      </c>
      <c r="R376" s="21">
        <f t="shared" si="159"/>
        <v>0</v>
      </c>
      <c r="S376" s="14">
        <f t="shared" si="156"/>
        <v>0</v>
      </c>
      <c r="T376" s="4" t="str">
        <f t="shared" si="157"/>
        <v>A+J=</v>
      </c>
      <c r="U376" s="33">
        <f t="shared" si="158"/>
        <v>45148</v>
      </c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1">
        <f t="shared" si="160"/>
        <v>44991</v>
      </c>
      <c r="B377" s="112">
        <f t="shared" ca="1" si="144"/>
        <v>5404510.8049999997</v>
      </c>
      <c r="C377" s="7">
        <f t="shared" si="145"/>
        <v>5000000</v>
      </c>
      <c r="D377" s="85">
        <f t="shared" si="162"/>
        <v>44988</v>
      </c>
      <c r="E377" s="83">
        <f ca="1">IF(D377&lt;$B$1,VLOOKUP(D377,[1]DI!$A$4:$B$15000,2,FALSE),0)</f>
        <v>0.13650000000000001</v>
      </c>
      <c r="F377" s="14">
        <f t="shared" ca="1" si="146"/>
        <v>1.00050788</v>
      </c>
      <c r="G377" s="14">
        <f ca="1">(TRUNC(PRODUCT($F$12:$F376),16))</f>
        <v>1.17177296664676</v>
      </c>
      <c r="H377" s="14">
        <f t="shared" ca="1" si="147"/>
        <v>1.1058721897830499</v>
      </c>
      <c r="I377" s="14">
        <f t="shared" ca="1" si="148"/>
        <v>1.05959168</v>
      </c>
      <c r="J377" s="13">
        <f t="shared" si="161"/>
        <v>4.4999999999999998E-2</v>
      </c>
      <c r="K377" s="33">
        <f t="shared" si="149"/>
        <v>44824</v>
      </c>
      <c r="L377" s="2">
        <f t="shared" si="150"/>
        <v>114</v>
      </c>
      <c r="M377" s="17">
        <f t="shared" si="151"/>
        <v>114</v>
      </c>
      <c r="N377" s="12">
        <f t="shared" si="152"/>
        <v>1.0201119750000001</v>
      </c>
      <c r="O377" s="12">
        <f t="shared" ca="1" si="153"/>
        <v>1.080902161</v>
      </c>
      <c r="P377" s="17">
        <f t="shared" si="154"/>
        <v>0</v>
      </c>
      <c r="Q377" s="14">
        <f t="shared" ca="1" si="155"/>
        <v>404510.80499999999</v>
      </c>
      <c r="R377" s="21">
        <f t="shared" si="159"/>
        <v>0</v>
      </c>
      <c r="S377" s="14">
        <f t="shared" si="156"/>
        <v>0</v>
      </c>
      <c r="T377" s="4" t="str">
        <f t="shared" si="157"/>
        <v>A+J=</v>
      </c>
      <c r="U377" s="33">
        <f t="shared" si="158"/>
        <v>45148</v>
      </c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1">
        <f t="shared" si="160"/>
        <v>44992</v>
      </c>
      <c r="B378" s="112">
        <f t="shared" ca="1" si="144"/>
        <v>5408200.1950000003</v>
      </c>
      <c r="C378" s="7">
        <f t="shared" si="145"/>
        <v>5000000</v>
      </c>
      <c r="D378" s="85">
        <f t="shared" si="162"/>
        <v>44991</v>
      </c>
      <c r="E378" s="83">
        <f ca="1">IF(D378&lt;$B$1,VLOOKUP(D378,[1]DI!$A$4:$B$15000,2,FALSE),0)</f>
        <v>0.13650000000000001</v>
      </c>
      <c r="F378" s="14">
        <f t="shared" ca="1" si="146"/>
        <v>1.00050788</v>
      </c>
      <c r="G378" s="14">
        <f ca="1">(TRUNC(PRODUCT($F$12:$F377),16))</f>
        <v>1.17236808670106</v>
      </c>
      <c r="H378" s="14">
        <f t="shared" ca="1" si="147"/>
        <v>1.1058721897830499</v>
      </c>
      <c r="I378" s="14">
        <f t="shared" ca="1" si="148"/>
        <v>1.06012982</v>
      </c>
      <c r="J378" s="13">
        <f t="shared" si="161"/>
        <v>4.4999999999999998E-2</v>
      </c>
      <c r="K378" s="33">
        <f t="shared" si="149"/>
        <v>44824</v>
      </c>
      <c r="L378" s="2">
        <f t="shared" si="150"/>
        <v>115</v>
      </c>
      <c r="M378" s="17">
        <f t="shared" si="151"/>
        <v>115</v>
      </c>
      <c r="N378" s="12">
        <f t="shared" si="152"/>
        <v>1.0202901740000001</v>
      </c>
      <c r="O378" s="12">
        <f t="shared" ca="1" si="153"/>
        <v>1.0816400390000001</v>
      </c>
      <c r="P378" s="17">
        <f t="shared" si="154"/>
        <v>0</v>
      </c>
      <c r="Q378" s="14">
        <f t="shared" ca="1" si="155"/>
        <v>408200.19500000001</v>
      </c>
      <c r="R378" s="21">
        <f t="shared" si="159"/>
        <v>0</v>
      </c>
      <c r="S378" s="14">
        <f t="shared" si="156"/>
        <v>0</v>
      </c>
      <c r="T378" s="4" t="str">
        <f t="shared" si="157"/>
        <v>A+J=</v>
      </c>
      <c r="U378" s="33">
        <f t="shared" si="158"/>
        <v>45148</v>
      </c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1">
        <f t="shared" si="160"/>
        <v>44993</v>
      </c>
      <c r="B379" s="112">
        <f t="shared" ca="1" si="144"/>
        <v>5411892.125</v>
      </c>
      <c r="C379" s="7">
        <f t="shared" si="145"/>
        <v>5000000</v>
      </c>
      <c r="D379" s="85">
        <f t="shared" si="162"/>
        <v>44992</v>
      </c>
      <c r="E379" s="83">
        <f ca="1">IF(D379&lt;$B$1,VLOOKUP(D379,[1]DI!$A$4:$B$15000,2,FALSE),0)</f>
        <v>0.13650000000000001</v>
      </c>
      <c r="F379" s="14">
        <f t="shared" ca="1" si="146"/>
        <v>1.00050788</v>
      </c>
      <c r="G379" s="14">
        <f ca="1">(TRUNC(PRODUCT($F$12:$F378),16))</f>
        <v>1.17296350900493</v>
      </c>
      <c r="H379" s="14">
        <f t="shared" ca="1" si="147"/>
        <v>1.1058721897830499</v>
      </c>
      <c r="I379" s="14">
        <f t="shared" ca="1" si="148"/>
        <v>1.06066824</v>
      </c>
      <c r="J379" s="13">
        <f t="shared" si="161"/>
        <v>4.4999999999999998E-2</v>
      </c>
      <c r="K379" s="33">
        <f t="shared" si="149"/>
        <v>44824</v>
      </c>
      <c r="L379" s="2">
        <f t="shared" si="150"/>
        <v>116</v>
      </c>
      <c r="M379" s="17">
        <f t="shared" si="151"/>
        <v>116</v>
      </c>
      <c r="N379" s="12">
        <f t="shared" si="152"/>
        <v>1.020468403</v>
      </c>
      <c r="O379" s="12">
        <f t="shared" ca="1" si="153"/>
        <v>1.0823784249999999</v>
      </c>
      <c r="P379" s="17">
        <f t="shared" si="154"/>
        <v>0</v>
      </c>
      <c r="Q379" s="14">
        <f t="shared" ca="1" si="155"/>
        <v>411892.125</v>
      </c>
      <c r="R379" s="21">
        <f t="shared" si="159"/>
        <v>0</v>
      </c>
      <c r="S379" s="14">
        <f t="shared" si="156"/>
        <v>0</v>
      </c>
      <c r="T379" s="4" t="str">
        <f t="shared" si="157"/>
        <v>A+J=</v>
      </c>
      <c r="U379" s="33">
        <f t="shared" si="158"/>
        <v>45148</v>
      </c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1">
        <f t="shared" si="160"/>
        <v>44994</v>
      </c>
      <c r="B380" s="112">
        <f t="shared" ca="1" si="144"/>
        <v>5415586.5650000004</v>
      </c>
      <c r="C380" s="7">
        <f t="shared" si="145"/>
        <v>5000000</v>
      </c>
      <c r="D380" s="85">
        <f t="shared" si="162"/>
        <v>44993</v>
      </c>
      <c r="E380" s="83">
        <f ca="1">IF(D380&lt;$B$1,VLOOKUP(D380,[1]DI!$A$4:$B$15000,2,FALSE),0)</f>
        <v>0.13650000000000001</v>
      </c>
      <c r="F380" s="14">
        <f t="shared" ca="1" si="146"/>
        <v>1.00050788</v>
      </c>
      <c r="G380" s="14">
        <f ca="1">(TRUNC(PRODUCT($F$12:$F379),16))</f>
        <v>1.1735592337118901</v>
      </c>
      <c r="H380" s="14">
        <f t="shared" ca="1" si="147"/>
        <v>1.1058721897830499</v>
      </c>
      <c r="I380" s="14">
        <f t="shared" ca="1" si="148"/>
        <v>1.06120693</v>
      </c>
      <c r="J380" s="13">
        <f t="shared" si="161"/>
        <v>4.4999999999999998E-2</v>
      </c>
      <c r="K380" s="33">
        <f t="shared" si="149"/>
        <v>44824</v>
      </c>
      <c r="L380" s="2">
        <f t="shared" si="150"/>
        <v>117</v>
      </c>
      <c r="M380" s="17">
        <f t="shared" si="151"/>
        <v>117</v>
      </c>
      <c r="N380" s="12">
        <f t="shared" si="152"/>
        <v>1.020646664</v>
      </c>
      <c r="O380" s="12">
        <f t="shared" ca="1" si="153"/>
        <v>1.083117313</v>
      </c>
      <c r="P380" s="17">
        <f t="shared" si="154"/>
        <v>0</v>
      </c>
      <c r="Q380" s="14">
        <f t="shared" ca="1" si="155"/>
        <v>415586.565</v>
      </c>
      <c r="R380" s="21">
        <f t="shared" si="159"/>
        <v>0</v>
      </c>
      <c r="S380" s="14">
        <f t="shared" si="156"/>
        <v>0</v>
      </c>
      <c r="T380" s="4" t="str">
        <f t="shared" si="157"/>
        <v>A+J=</v>
      </c>
      <c r="U380" s="33">
        <f t="shared" si="158"/>
        <v>45148</v>
      </c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1">
        <f t="shared" si="160"/>
        <v>44995</v>
      </c>
      <c r="B381" s="112">
        <f t="shared" ca="1" si="144"/>
        <v>5419283.5599999996</v>
      </c>
      <c r="C381" s="7">
        <f t="shared" si="145"/>
        <v>5000000</v>
      </c>
      <c r="D381" s="85">
        <f t="shared" si="162"/>
        <v>44994</v>
      </c>
      <c r="E381" s="83">
        <f ca="1">IF(D381&lt;$B$1,VLOOKUP(D381,[1]DI!$A$4:$B$15000,2,FALSE),0)</f>
        <v>0.13650000000000001</v>
      </c>
      <c r="F381" s="14">
        <f t="shared" ca="1" si="146"/>
        <v>1.00050788</v>
      </c>
      <c r="G381" s="14">
        <f ca="1">(TRUNC(PRODUCT($F$12:$F380),16))</f>
        <v>1.1741552609754999</v>
      </c>
      <c r="H381" s="14">
        <f t="shared" ca="1" si="147"/>
        <v>1.1058721897830499</v>
      </c>
      <c r="I381" s="14">
        <f t="shared" ca="1" si="148"/>
        <v>1.0617459</v>
      </c>
      <c r="J381" s="13">
        <f t="shared" si="161"/>
        <v>4.4999999999999998E-2</v>
      </c>
      <c r="K381" s="33">
        <f t="shared" si="149"/>
        <v>44824</v>
      </c>
      <c r="L381" s="2">
        <f t="shared" si="150"/>
        <v>118</v>
      </c>
      <c r="M381" s="17">
        <f t="shared" si="151"/>
        <v>118</v>
      </c>
      <c r="N381" s="12">
        <f t="shared" si="152"/>
        <v>1.020824956</v>
      </c>
      <c r="O381" s="12">
        <f t="shared" ca="1" si="153"/>
        <v>1.083856712</v>
      </c>
      <c r="P381" s="17">
        <f t="shared" si="154"/>
        <v>0</v>
      </c>
      <c r="Q381" s="14">
        <f t="shared" ca="1" si="155"/>
        <v>419283.56</v>
      </c>
      <c r="R381" s="21">
        <f t="shared" si="159"/>
        <v>0</v>
      </c>
      <c r="S381" s="14">
        <f t="shared" si="156"/>
        <v>0</v>
      </c>
      <c r="T381" s="4" t="str">
        <f t="shared" si="157"/>
        <v>A+J=</v>
      </c>
      <c r="U381" s="33">
        <f t="shared" si="158"/>
        <v>45148</v>
      </c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1">
        <f t="shared" si="160"/>
        <v>44998</v>
      </c>
      <c r="B382" s="112">
        <f t="shared" ca="1" si="144"/>
        <v>5422983.0599999996</v>
      </c>
      <c r="C382" s="7">
        <f t="shared" si="145"/>
        <v>5000000</v>
      </c>
      <c r="D382" s="85">
        <f t="shared" si="162"/>
        <v>44995</v>
      </c>
      <c r="E382" s="83">
        <f ca="1">IF(D382&lt;$B$1,VLOOKUP(D382,[1]DI!$A$4:$B$15000,2,FALSE),0)</f>
        <v>0.13650000000000001</v>
      </c>
      <c r="F382" s="14">
        <f t="shared" ca="1" si="146"/>
        <v>1.00050788</v>
      </c>
      <c r="G382" s="14">
        <f ca="1">(TRUNC(PRODUCT($F$12:$F381),16))</f>
        <v>1.1747515909494499</v>
      </c>
      <c r="H382" s="14">
        <f t="shared" ca="1" si="147"/>
        <v>1.1058721897830499</v>
      </c>
      <c r="I382" s="14">
        <f t="shared" ca="1" si="148"/>
        <v>1.06228514</v>
      </c>
      <c r="J382" s="13">
        <f t="shared" si="161"/>
        <v>4.4999999999999998E-2</v>
      </c>
      <c r="K382" s="33">
        <f t="shared" si="149"/>
        <v>44824</v>
      </c>
      <c r="L382" s="2">
        <f t="shared" si="150"/>
        <v>119</v>
      </c>
      <c r="M382" s="17">
        <f t="shared" si="151"/>
        <v>119</v>
      </c>
      <c r="N382" s="12">
        <f t="shared" si="152"/>
        <v>1.02100328</v>
      </c>
      <c r="O382" s="12">
        <f t="shared" ca="1" si="153"/>
        <v>1.0845966119999999</v>
      </c>
      <c r="P382" s="17">
        <f t="shared" si="154"/>
        <v>0</v>
      </c>
      <c r="Q382" s="14">
        <f t="shared" ca="1" si="155"/>
        <v>422983.06</v>
      </c>
      <c r="R382" s="21">
        <f t="shared" si="159"/>
        <v>0</v>
      </c>
      <c r="S382" s="14">
        <f t="shared" si="156"/>
        <v>0</v>
      </c>
      <c r="T382" s="4" t="str">
        <f t="shared" si="157"/>
        <v>A+J=</v>
      </c>
      <c r="U382" s="33">
        <f t="shared" si="158"/>
        <v>45148</v>
      </c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1">
        <f t="shared" si="160"/>
        <v>44999</v>
      </c>
      <c r="B383" s="112">
        <f t="shared" ca="1" si="144"/>
        <v>5426685.0650000004</v>
      </c>
      <c r="C383" s="7">
        <f t="shared" si="145"/>
        <v>5000000</v>
      </c>
      <c r="D383" s="85">
        <f t="shared" si="162"/>
        <v>44998</v>
      </c>
      <c r="E383" s="83">
        <f ca="1">IF(D383&lt;$B$1,VLOOKUP(D383,[1]DI!$A$4:$B$15000,2,FALSE),0)</f>
        <v>0.13650000000000001</v>
      </c>
      <c r="F383" s="14">
        <f t="shared" ca="1" si="146"/>
        <v>1.00050788</v>
      </c>
      <c r="G383" s="14">
        <f ca="1">(TRUNC(PRODUCT($F$12:$F382),16))</f>
        <v>1.17534822378746</v>
      </c>
      <c r="H383" s="14">
        <f t="shared" ca="1" si="147"/>
        <v>1.1058721897830499</v>
      </c>
      <c r="I383" s="14">
        <f t="shared" ca="1" si="148"/>
        <v>1.06282465</v>
      </c>
      <c r="J383" s="13">
        <f t="shared" si="161"/>
        <v>4.4999999999999998E-2</v>
      </c>
      <c r="K383" s="33">
        <f t="shared" si="149"/>
        <v>44824</v>
      </c>
      <c r="L383" s="2">
        <f t="shared" si="150"/>
        <v>120</v>
      </c>
      <c r="M383" s="17">
        <f t="shared" si="151"/>
        <v>120</v>
      </c>
      <c r="N383" s="12">
        <f t="shared" si="152"/>
        <v>1.0211816339999999</v>
      </c>
      <c r="O383" s="12">
        <f t="shared" ca="1" si="153"/>
        <v>1.085337013</v>
      </c>
      <c r="P383" s="17">
        <f t="shared" si="154"/>
        <v>0</v>
      </c>
      <c r="Q383" s="14">
        <f t="shared" ca="1" si="155"/>
        <v>426685.065</v>
      </c>
      <c r="R383" s="21">
        <f t="shared" si="159"/>
        <v>0</v>
      </c>
      <c r="S383" s="14">
        <f t="shared" si="156"/>
        <v>0</v>
      </c>
      <c r="T383" s="4" t="str">
        <f t="shared" si="157"/>
        <v>A+J=</v>
      </c>
      <c r="U383" s="33">
        <f t="shared" si="158"/>
        <v>45148</v>
      </c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1">
        <f t="shared" si="160"/>
        <v>45000</v>
      </c>
      <c r="B384" s="112">
        <f t="shared" ca="1" si="144"/>
        <v>5430389.6299999999</v>
      </c>
      <c r="C384" s="7">
        <f t="shared" si="145"/>
        <v>5000000</v>
      </c>
      <c r="D384" s="85">
        <f t="shared" si="162"/>
        <v>44999</v>
      </c>
      <c r="E384" s="83">
        <f ca="1">IF(D384&lt;$B$1,VLOOKUP(D384,[1]DI!$A$4:$B$15000,2,FALSE),0)</f>
        <v>0.13650000000000001</v>
      </c>
      <c r="F384" s="14">
        <f t="shared" ca="1" si="146"/>
        <v>1.00050788</v>
      </c>
      <c r="G384" s="14">
        <f ca="1">(TRUNC(PRODUCT($F$12:$F383),16))</f>
        <v>1.1759451596433601</v>
      </c>
      <c r="H384" s="14">
        <f t="shared" ca="1" si="147"/>
        <v>1.1058721897830499</v>
      </c>
      <c r="I384" s="14">
        <f t="shared" ca="1" si="148"/>
        <v>1.06336444</v>
      </c>
      <c r="J384" s="13">
        <f t="shared" si="161"/>
        <v>4.4999999999999998E-2</v>
      </c>
      <c r="K384" s="33">
        <f t="shared" si="149"/>
        <v>44824</v>
      </c>
      <c r="L384" s="2">
        <f t="shared" si="150"/>
        <v>121</v>
      </c>
      <c r="M384" s="17">
        <f t="shared" si="151"/>
        <v>121</v>
      </c>
      <c r="N384" s="12">
        <f t="shared" si="152"/>
        <v>1.0213600199999999</v>
      </c>
      <c r="O384" s="12">
        <f t="shared" ca="1" si="153"/>
        <v>1.086077926</v>
      </c>
      <c r="P384" s="17">
        <f t="shared" si="154"/>
        <v>0</v>
      </c>
      <c r="Q384" s="14">
        <f t="shared" ca="1" si="155"/>
        <v>430389.63</v>
      </c>
      <c r="R384" s="21">
        <f t="shared" si="159"/>
        <v>0</v>
      </c>
      <c r="S384" s="14">
        <f t="shared" si="156"/>
        <v>0</v>
      </c>
      <c r="T384" s="4" t="str">
        <f t="shared" si="157"/>
        <v>A+J=</v>
      </c>
      <c r="U384" s="33">
        <f t="shared" si="158"/>
        <v>45148</v>
      </c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1">
        <f t="shared" si="160"/>
        <v>45001</v>
      </c>
      <c r="B385" s="112">
        <f t="shared" ca="1" si="144"/>
        <v>5434096.6950000003</v>
      </c>
      <c r="C385" s="7">
        <f t="shared" si="145"/>
        <v>5000000</v>
      </c>
      <c r="D385" s="85">
        <f t="shared" si="162"/>
        <v>45000</v>
      </c>
      <c r="E385" s="83">
        <f ca="1">IF(D385&lt;$B$1,VLOOKUP(D385,[1]DI!$A$4:$B$15000,2,FALSE),0)</f>
        <v>0.13650000000000001</v>
      </c>
      <c r="F385" s="14">
        <f t="shared" ca="1" si="146"/>
        <v>1.00050788</v>
      </c>
      <c r="G385" s="14">
        <f ca="1">(TRUNC(PRODUCT($F$12:$F384),16))</f>
        <v>1.1765423986710399</v>
      </c>
      <c r="H385" s="14">
        <f t="shared" ca="1" si="147"/>
        <v>1.1058721897830499</v>
      </c>
      <c r="I385" s="14">
        <f t="shared" ca="1" si="148"/>
        <v>1.0639045</v>
      </c>
      <c r="J385" s="13">
        <f t="shared" si="161"/>
        <v>4.4999999999999998E-2</v>
      </c>
      <c r="K385" s="33">
        <f t="shared" si="149"/>
        <v>44824</v>
      </c>
      <c r="L385" s="2">
        <f t="shared" si="150"/>
        <v>122</v>
      </c>
      <c r="M385" s="17">
        <f t="shared" si="151"/>
        <v>122</v>
      </c>
      <c r="N385" s="12">
        <f t="shared" si="152"/>
        <v>1.0215384359999999</v>
      </c>
      <c r="O385" s="12">
        <f t="shared" ca="1" si="153"/>
        <v>1.0868193390000001</v>
      </c>
      <c r="P385" s="17">
        <f t="shared" si="154"/>
        <v>0</v>
      </c>
      <c r="Q385" s="14">
        <f t="shared" ca="1" si="155"/>
        <v>434096.69500000001</v>
      </c>
      <c r="R385" s="21">
        <f t="shared" si="159"/>
        <v>0</v>
      </c>
      <c r="S385" s="14">
        <f t="shared" si="156"/>
        <v>0</v>
      </c>
      <c r="T385" s="4" t="str">
        <f t="shared" si="157"/>
        <v>A+J=</v>
      </c>
      <c r="U385" s="33">
        <f t="shared" si="158"/>
        <v>45148</v>
      </c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1">
        <f t="shared" si="160"/>
        <v>45002</v>
      </c>
      <c r="B386" s="112">
        <f t="shared" ca="1" si="144"/>
        <v>5437806.3250000002</v>
      </c>
      <c r="C386" s="7">
        <f t="shared" si="145"/>
        <v>5000000</v>
      </c>
      <c r="D386" s="85">
        <f t="shared" si="162"/>
        <v>45001</v>
      </c>
      <c r="E386" s="83">
        <f ca="1">IF(D386&lt;$B$1,VLOOKUP(D386,[1]DI!$A$4:$B$15000,2,FALSE),0)</f>
        <v>0.13650000000000001</v>
      </c>
      <c r="F386" s="14">
        <f t="shared" ca="1" si="146"/>
        <v>1.00050788</v>
      </c>
      <c r="G386" s="14">
        <f ca="1">(TRUNC(PRODUCT($F$12:$F385),16))</f>
        <v>1.1771399410244701</v>
      </c>
      <c r="H386" s="14">
        <f t="shared" ca="1" si="147"/>
        <v>1.1058721897830499</v>
      </c>
      <c r="I386" s="14">
        <f t="shared" ca="1" si="148"/>
        <v>1.0644448399999999</v>
      </c>
      <c r="J386" s="13">
        <f t="shared" si="161"/>
        <v>4.4999999999999998E-2</v>
      </c>
      <c r="K386" s="33">
        <f t="shared" si="149"/>
        <v>44824</v>
      </c>
      <c r="L386" s="2">
        <f t="shared" si="150"/>
        <v>123</v>
      </c>
      <c r="M386" s="17">
        <f t="shared" si="151"/>
        <v>123</v>
      </c>
      <c r="N386" s="12">
        <f t="shared" si="152"/>
        <v>1.0217168839999999</v>
      </c>
      <c r="O386" s="12">
        <f t="shared" ca="1" si="153"/>
        <v>1.0875612649999999</v>
      </c>
      <c r="P386" s="17">
        <f t="shared" si="154"/>
        <v>0</v>
      </c>
      <c r="Q386" s="14">
        <f t="shared" ca="1" si="155"/>
        <v>437806.32500000001</v>
      </c>
      <c r="R386" s="21">
        <f t="shared" si="159"/>
        <v>0</v>
      </c>
      <c r="S386" s="14">
        <f t="shared" si="156"/>
        <v>0</v>
      </c>
      <c r="T386" s="4" t="str">
        <f t="shared" si="157"/>
        <v>A+J=</v>
      </c>
      <c r="U386" s="33">
        <f t="shared" si="158"/>
        <v>45148</v>
      </c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1">
        <f t="shared" si="160"/>
        <v>45005</v>
      </c>
      <c r="B387" s="112">
        <f t="shared" ca="1" si="144"/>
        <v>5441518.4649999999</v>
      </c>
      <c r="C387" s="7">
        <f t="shared" si="145"/>
        <v>5000000</v>
      </c>
      <c r="D387" s="85">
        <f t="shared" si="162"/>
        <v>45002</v>
      </c>
      <c r="E387" s="83">
        <f ca="1">IF(D387&lt;$B$1,VLOOKUP(D387,[1]DI!$A$4:$B$15000,2,FALSE),0)</f>
        <v>0.13650000000000001</v>
      </c>
      <c r="F387" s="14">
        <f t="shared" ca="1" si="146"/>
        <v>1.00050788</v>
      </c>
      <c r="G387" s="14">
        <f ca="1">(TRUNC(PRODUCT($F$12:$F386),16))</f>
        <v>1.1777377868577199</v>
      </c>
      <c r="H387" s="14">
        <f t="shared" ca="1" si="147"/>
        <v>1.1058721897830499</v>
      </c>
      <c r="I387" s="14">
        <f t="shared" ca="1" si="148"/>
        <v>1.06498545</v>
      </c>
      <c r="J387" s="13">
        <f t="shared" si="161"/>
        <v>4.4999999999999998E-2</v>
      </c>
      <c r="K387" s="33">
        <f t="shared" si="149"/>
        <v>44824</v>
      </c>
      <c r="L387" s="2">
        <f t="shared" si="150"/>
        <v>124</v>
      </c>
      <c r="M387" s="17">
        <f t="shared" si="151"/>
        <v>124</v>
      </c>
      <c r="N387" s="12">
        <f t="shared" si="152"/>
        <v>1.0218953630000001</v>
      </c>
      <c r="O387" s="12">
        <f t="shared" ca="1" si="153"/>
        <v>1.0883036930000001</v>
      </c>
      <c r="P387" s="17">
        <f t="shared" si="154"/>
        <v>0</v>
      </c>
      <c r="Q387" s="14">
        <f t="shared" ca="1" si="155"/>
        <v>441518.46500000003</v>
      </c>
      <c r="R387" s="21">
        <f t="shared" si="159"/>
        <v>0</v>
      </c>
      <c r="S387" s="14">
        <f t="shared" si="156"/>
        <v>0</v>
      </c>
      <c r="T387" s="4" t="str">
        <f t="shared" si="157"/>
        <v>A+J=</v>
      </c>
      <c r="U387" s="33">
        <f t="shared" si="158"/>
        <v>45148</v>
      </c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1">
        <f t="shared" si="160"/>
        <v>45006</v>
      </c>
      <c r="B388" s="112">
        <f t="shared" ca="1" si="144"/>
        <v>5445233.1200000001</v>
      </c>
      <c r="C388" s="7">
        <f t="shared" si="145"/>
        <v>5000000</v>
      </c>
      <c r="D388" s="85">
        <f t="shared" si="162"/>
        <v>45005</v>
      </c>
      <c r="E388" s="83">
        <f ca="1">IF(D388&lt;$B$1,VLOOKUP(D388,[1]DI!$A$4:$B$15000,2,FALSE),0)</f>
        <v>0.13650000000000001</v>
      </c>
      <c r="F388" s="14">
        <f t="shared" ca="1" si="146"/>
        <v>1.00050788</v>
      </c>
      <c r="G388" s="14">
        <f ca="1">(TRUNC(PRODUCT($F$12:$F387),16))</f>
        <v>1.17833593632491</v>
      </c>
      <c r="H388" s="14">
        <f t="shared" ca="1" si="147"/>
        <v>1.1058721897830499</v>
      </c>
      <c r="I388" s="14">
        <f t="shared" ca="1" si="148"/>
        <v>1.06552633</v>
      </c>
      <c r="J388" s="13">
        <f t="shared" si="161"/>
        <v>4.4999999999999998E-2</v>
      </c>
      <c r="K388" s="33">
        <f t="shared" si="149"/>
        <v>44824</v>
      </c>
      <c r="L388" s="2">
        <f t="shared" si="150"/>
        <v>125</v>
      </c>
      <c r="M388" s="17">
        <f t="shared" si="151"/>
        <v>125</v>
      </c>
      <c r="N388" s="12">
        <f t="shared" si="152"/>
        <v>1.0220738739999999</v>
      </c>
      <c r="O388" s="12">
        <f t="shared" ca="1" si="153"/>
        <v>1.0890466240000001</v>
      </c>
      <c r="P388" s="17">
        <f t="shared" si="154"/>
        <v>0</v>
      </c>
      <c r="Q388" s="14">
        <f t="shared" ca="1" si="155"/>
        <v>445233.12</v>
      </c>
      <c r="R388" s="21">
        <f t="shared" si="159"/>
        <v>0</v>
      </c>
      <c r="S388" s="14">
        <f t="shared" si="156"/>
        <v>0</v>
      </c>
      <c r="T388" s="4" t="str">
        <f t="shared" si="157"/>
        <v>A+J=</v>
      </c>
      <c r="U388" s="33">
        <f t="shared" si="158"/>
        <v>45148</v>
      </c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1">
        <f t="shared" si="160"/>
        <v>45007</v>
      </c>
      <c r="B389" s="112">
        <f t="shared" ca="1" si="144"/>
        <v>5448950.3300000001</v>
      </c>
      <c r="C389" s="7">
        <f t="shared" si="145"/>
        <v>5000000</v>
      </c>
      <c r="D389" s="85">
        <f t="shared" si="162"/>
        <v>45006</v>
      </c>
      <c r="E389" s="83">
        <f ca="1">IF(D389&lt;$B$1,VLOOKUP(D389,[1]DI!$A$4:$B$15000,2,FALSE),0)</f>
        <v>0.13650000000000001</v>
      </c>
      <c r="F389" s="14">
        <f t="shared" ca="1" si="146"/>
        <v>1.00050788</v>
      </c>
      <c r="G389" s="14">
        <f ca="1">(TRUNC(PRODUCT($F$12:$F388),16))</f>
        <v>1.17893438958025</v>
      </c>
      <c r="H389" s="14">
        <f t="shared" ca="1" si="147"/>
        <v>1.1058721897830499</v>
      </c>
      <c r="I389" s="14">
        <f t="shared" ca="1" si="148"/>
        <v>1.06606749</v>
      </c>
      <c r="J389" s="13">
        <f t="shared" si="161"/>
        <v>4.4999999999999998E-2</v>
      </c>
      <c r="K389" s="33">
        <f t="shared" si="149"/>
        <v>44824</v>
      </c>
      <c r="L389" s="2">
        <f t="shared" si="150"/>
        <v>126</v>
      </c>
      <c r="M389" s="17">
        <f t="shared" si="151"/>
        <v>126</v>
      </c>
      <c r="N389" s="12">
        <f t="shared" si="152"/>
        <v>1.0222524150000001</v>
      </c>
      <c r="O389" s="12">
        <f t="shared" ca="1" si="153"/>
        <v>1.0897900659999999</v>
      </c>
      <c r="P389" s="17">
        <f t="shared" si="154"/>
        <v>0</v>
      </c>
      <c r="Q389" s="14">
        <f t="shared" ca="1" si="155"/>
        <v>448950.33</v>
      </c>
      <c r="R389" s="21">
        <f t="shared" si="159"/>
        <v>0</v>
      </c>
      <c r="S389" s="14">
        <f t="shared" si="156"/>
        <v>0</v>
      </c>
      <c r="T389" s="4" t="str">
        <f t="shared" si="157"/>
        <v>A+J=</v>
      </c>
      <c r="U389" s="33">
        <f t="shared" si="158"/>
        <v>45148</v>
      </c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1">
        <f t="shared" si="160"/>
        <v>45008</v>
      </c>
      <c r="B390" s="112">
        <f t="shared" ca="1" si="144"/>
        <v>5452670.0599999996</v>
      </c>
      <c r="C390" s="7">
        <f t="shared" si="145"/>
        <v>5000000</v>
      </c>
      <c r="D390" s="85">
        <f t="shared" si="162"/>
        <v>45007</v>
      </c>
      <c r="E390" s="83">
        <f ca="1">IF(D390&lt;$B$1,VLOOKUP(D390,[1]DI!$A$4:$B$15000,2,FALSE),0)</f>
        <v>0.13650000000000001</v>
      </c>
      <c r="F390" s="14">
        <f t="shared" ca="1" si="146"/>
        <v>1.00050788</v>
      </c>
      <c r="G390" s="14">
        <f ca="1">(TRUNC(PRODUCT($F$12:$F389),16))</f>
        <v>1.1795331467780299</v>
      </c>
      <c r="H390" s="14">
        <f t="shared" ca="1" si="147"/>
        <v>1.1058721897830499</v>
      </c>
      <c r="I390" s="14">
        <f t="shared" ca="1" si="148"/>
        <v>1.06660892</v>
      </c>
      <c r="J390" s="13">
        <f t="shared" si="161"/>
        <v>4.4999999999999998E-2</v>
      </c>
      <c r="K390" s="33">
        <f t="shared" si="149"/>
        <v>44824</v>
      </c>
      <c r="L390" s="2">
        <f t="shared" si="150"/>
        <v>127</v>
      </c>
      <c r="M390" s="17">
        <f t="shared" si="151"/>
        <v>127</v>
      </c>
      <c r="N390" s="12">
        <f t="shared" si="152"/>
        <v>1.022430988</v>
      </c>
      <c r="O390" s="12">
        <f t="shared" ca="1" si="153"/>
        <v>1.090534012</v>
      </c>
      <c r="P390" s="17">
        <f t="shared" si="154"/>
        <v>0</v>
      </c>
      <c r="Q390" s="14">
        <f t="shared" ca="1" si="155"/>
        <v>452670.06</v>
      </c>
      <c r="R390" s="21">
        <f t="shared" si="159"/>
        <v>0</v>
      </c>
      <c r="S390" s="14">
        <f t="shared" si="156"/>
        <v>0</v>
      </c>
      <c r="T390" s="4" t="str">
        <f t="shared" si="157"/>
        <v>A+J=</v>
      </c>
      <c r="U390" s="33">
        <f t="shared" si="158"/>
        <v>45148</v>
      </c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1">
        <f t="shared" si="160"/>
        <v>45009</v>
      </c>
      <c r="B391" s="112">
        <f t="shared" ca="1" si="144"/>
        <v>5456392.3449999997</v>
      </c>
      <c r="C391" s="7">
        <f t="shared" si="145"/>
        <v>5000000</v>
      </c>
      <c r="D391" s="85">
        <f t="shared" si="162"/>
        <v>45008</v>
      </c>
      <c r="E391" s="83">
        <f ca="1">IF(D391&lt;$B$1,VLOOKUP(D391,[1]DI!$A$4:$B$15000,2,FALSE),0)</f>
        <v>0.13650000000000001</v>
      </c>
      <c r="F391" s="14">
        <f t="shared" ca="1" si="146"/>
        <v>1.00050788</v>
      </c>
      <c r="G391" s="14">
        <f ca="1">(TRUNC(PRODUCT($F$12:$F390),16))</f>
        <v>1.18013220807262</v>
      </c>
      <c r="H391" s="14">
        <f t="shared" ca="1" si="147"/>
        <v>1.1058721897830499</v>
      </c>
      <c r="I391" s="14">
        <f t="shared" ca="1" si="148"/>
        <v>1.06715063</v>
      </c>
      <c r="J391" s="13">
        <f t="shared" si="161"/>
        <v>4.4999999999999998E-2</v>
      </c>
      <c r="K391" s="33">
        <f t="shared" si="149"/>
        <v>44824</v>
      </c>
      <c r="L391" s="2">
        <f t="shared" si="150"/>
        <v>128</v>
      </c>
      <c r="M391" s="17">
        <f t="shared" si="151"/>
        <v>128</v>
      </c>
      <c r="N391" s="12">
        <f t="shared" si="152"/>
        <v>1.0226095909999999</v>
      </c>
      <c r="O391" s="12">
        <f t="shared" ca="1" si="153"/>
        <v>1.0912784689999999</v>
      </c>
      <c r="P391" s="17">
        <f t="shared" si="154"/>
        <v>0</v>
      </c>
      <c r="Q391" s="14">
        <f t="shared" ca="1" si="155"/>
        <v>456392.34499999997</v>
      </c>
      <c r="R391" s="21">
        <f t="shared" si="159"/>
        <v>0</v>
      </c>
      <c r="S391" s="14">
        <f t="shared" si="156"/>
        <v>0</v>
      </c>
      <c r="T391" s="4" t="str">
        <f t="shared" si="157"/>
        <v>A+J=</v>
      </c>
      <c r="U391" s="33">
        <f t="shared" si="158"/>
        <v>45148</v>
      </c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1">
        <f t="shared" si="160"/>
        <v>45012</v>
      </c>
      <c r="B392" s="112">
        <f t="shared" ref="B392:B455" ca="1" si="163">IF(A392&lt;=TODAY(),C392+Q392,IF(AND(A392&gt;TODAY(),A392&lt;=$B$1),IF(VLOOKUP(TODAY(),$A$10:$E$5000,4,FALSE)=0,"n.d",C392+Q392),"n.d"))</f>
        <v>5460117.2050000001</v>
      </c>
      <c r="C392" s="7">
        <f t="shared" ref="C392:C455" si="164">(C391-S391)</f>
        <v>5000000</v>
      </c>
      <c r="D392" s="85">
        <f t="shared" si="162"/>
        <v>45009</v>
      </c>
      <c r="E392" s="83">
        <f ca="1">IF(D392&lt;$B$1,VLOOKUP(D392,[1]DI!$A$4:$B$15000,2,FALSE),0)</f>
        <v>0.13650000000000001</v>
      </c>
      <c r="F392" s="14">
        <f t="shared" ref="F392:F455" ca="1" si="165">ROUND(((1+E392)^(1/252)),8)</f>
        <v>1.00050788</v>
      </c>
      <c r="G392" s="14">
        <f ca="1">(TRUNC(PRODUCT($F$12:$F391),16))</f>
        <v>1.18073157361845</v>
      </c>
      <c r="H392" s="14">
        <f t="shared" ref="H392:H455" ca="1" si="166">IF(P391&gt;0,G391,H391)</f>
        <v>1.1058721897830499</v>
      </c>
      <c r="I392" s="14">
        <f t="shared" ref="I392:I455" ca="1" si="167">ROUND(G392/H392,8)</f>
        <v>1.0676926200000001</v>
      </c>
      <c r="J392" s="13">
        <f t="shared" si="161"/>
        <v>4.4999999999999998E-2</v>
      </c>
      <c r="K392" s="33">
        <f t="shared" ref="K392:K455" si="168">IF(P391&gt;0,VLOOKUP(P391,W$12:AG$150,2),K391)</f>
        <v>44824</v>
      </c>
      <c r="L392" s="2">
        <f t="shared" ref="L392:L455" si="169">IF(A392&gt;K392,IF(NETWORKDAYS(K392,A392,$W$160:$W$544)-1=0,1,NETWORKDAYS(K392,A392,$W$160:$W$544)-1),0)</f>
        <v>129</v>
      </c>
      <c r="M392" s="17">
        <f t="shared" ref="M392:M455" si="170">IF(AND(L392=1,L391=1),1,IF(L392&gt;0,IF(L392=L391,L392+1,L392),0))</f>
        <v>129</v>
      </c>
      <c r="N392" s="12">
        <f t="shared" ref="N392:N455" si="171">ROUND((J392+1)^(M392/252),9)</f>
        <v>1.0227882260000001</v>
      </c>
      <c r="O392" s="12">
        <f t="shared" ref="O392:O455" ca="1" si="172">ROUND(I392*N392,9)</f>
        <v>1.092023441</v>
      </c>
      <c r="P392" s="17">
        <f t="shared" ref="P392:P455" si="173">IF(VLOOKUP(A392,X$12:AE$150,8)=VLOOKUP(A391,X$12:AE$150,8),0,VLOOKUP(A392,X$12:AE$150,8))</f>
        <v>0</v>
      </c>
      <c r="Q392" s="14">
        <f t="shared" ref="Q392:Q455" ca="1" si="174">TRUNC(((O392-1)*C392),8)</f>
        <v>460117.20500000002</v>
      </c>
      <c r="R392" s="21">
        <f t="shared" si="159"/>
        <v>0</v>
      </c>
      <c r="S392" s="14">
        <f t="shared" ref="S392:S455" si="175">IF(R392&gt;0,TRUNC(R392*C392,8),0)</f>
        <v>0</v>
      </c>
      <c r="T392" s="4" t="str">
        <f t="shared" ref="T392:T455" si="176">IF(P391&gt;0,VLOOKUP(P391,W$12:AG$150,10),T391)</f>
        <v>A+J=</v>
      </c>
      <c r="U392" s="33">
        <f t="shared" ref="U392:U455" si="177">IF(P391&gt;0,VLOOKUP(P391,W$12:AG$150,11),U391)</f>
        <v>45148</v>
      </c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1">
        <f t="shared" si="160"/>
        <v>45013</v>
      </c>
      <c r="B393" s="112">
        <f t="shared" ca="1" si="163"/>
        <v>5463844.5800000001</v>
      </c>
      <c r="C393" s="7">
        <f t="shared" si="164"/>
        <v>5000000</v>
      </c>
      <c r="D393" s="85">
        <f t="shared" si="162"/>
        <v>45012</v>
      </c>
      <c r="E393" s="83">
        <f ca="1">IF(D393&lt;$B$1,VLOOKUP(D393,[1]DI!$A$4:$B$15000,2,FALSE),0)</f>
        <v>0.13650000000000001</v>
      </c>
      <c r="F393" s="14">
        <f t="shared" ca="1" si="165"/>
        <v>1.00050788</v>
      </c>
      <c r="G393" s="14">
        <f ca="1">(TRUNC(PRODUCT($F$12:$F392),16))</f>
        <v>1.18133124357006</v>
      </c>
      <c r="H393" s="14">
        <f t="shared" ca="1" si="166"/>
        <v>1.1058721897830499</v>
      </c>
      <c r="I393" s="14">
        <f t="shared" ca="1" si="167"/>
        <v>1.0682348800000001</v>
      </c>
      <c r="J393" s="13">
        <f t="shared" si="161"/>
        <v>4.4999999999999998E-2</v>
      </c>
      <c r="K393" s="33">
        <f t="shared" si="168"/>
        <v>44824</v>
      </c>
      <c r="L393" s="2">
        <f t="shared" si="169"/>
        <v>130</v>
      </c>
      <c r="M393" s="17">
        <f t="shared" si="170"/>
        <v>130</v>
      </c>
      <c r="N393" s="12">
        <f t="shared" si="171"/>
        <v>1.022966893</v>
      </c>
      <c r="O393" s="12">
        <f t="shared" ca="1" si="172"/>
        <v>1.092768916</v>
      </c>
      <c r="P393" s="17">
        <f t="shared" si="173"/>
        <v>0</v>
      </c>
      <c r="Q393" s="14">
        <f t="shared" ca="1" si="174"/>
        <v>463844.58</v>
      </c>
      <c r="R393" s="21">
        <f t="shared" si="159"/>
        <v>0</v>
      </c>
      <c r="S393" s="14">
        <f t="shared" si="175"/>
        <v>0</v>
      </c>
      <c r="T393" s="4" t="str">
        <f t="shared" si="176"/>
        <v>A+J=</v>
      </c>
      <c r="U393" s="33">
        <f t="shared" si="177"/>
        <v>45148</v>
      </c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1">
        <f t="shared" si="160"/>
        <v>45014</v>
      </c>
      <c r="B394" s="112">
        <f t="shared" ca="1" si="163"/>
        <v>5467574.4699999997</v>
      </c>
      <c r="C394" s="7">
        <f t="shared" si="164"/>
        <v>5000000</v>
      </c>
      <c r="D394" s="85">
        <f t="shared" si="162"/>
        <v>45013</v>
      </c>
      <c r="E394" s="83">
        <f ca="1">IF(D394&lt;$B$1,VLOOKUP(D394,[1]DI!$A$4:$B$15000,2,FALSE),0)</f>
        <v>0.13650000000000001</v>
      </c>
      <c r="F394" s="14">
        <f t="shared" ca="1" si="165"/>
        <v>1.00050788</v>
      </c>
      <c r="G394" s="14">
        <f ca="1">(TRUNC(PRODUCT($F$12:$F393),16))</f>
        <v>1.18193121808205</v>
      </c>
      <c r="H394" s="14">
        <f t="shared" ca="1" si="166"/>
        <v>1.1058721897830499</v>
      </c>
      <c r="I394" s="14">
        <f t="shared" ca="1" si="167"/>
        <v>1.06877741</v>
      </c>
      <c r="J394" s="13">
        <f t="shared" si="161"/>
        <v>4.4999999999999998E-2</v>
      </c>
      <c r="K394" s="33">
        <f t="shared" si="168"/>
        <v>44824</v>
      </c>
      <c r="L394" s="2">
        <f t="shared" si="169"/>
        <v>131</v>
      </c>
      <c r="M394" s="17">
        <f t="shared" si="170"/>
        <v>131</v>
      </c>
      <c r="N394" s="12">
        <f t="shared" si="171"/>
        <v>1.0231455899999999</v>
      </c>
      <c r="O394" s="12">
        <f t="shared" ca="1" si="172"/>
        <v>1.0935148939999999</v>
      </c>
      <c r="P394" s="17">
        <f t="shared" si="173"/>
        <v>0</v>
      </c>
      <c r="Q394" s="14">
        <f t="shared" ca="1" si="174"/>
        <v>467574.47</v>
      </c>
      <c r="R394" s="21">
        <f t="shared" si="159"/>
        <v>0</v>
      </c>
      <c r="S394" s="14">
        <f t="shared" si="175"/>
        <v>0</v>
      </c>
      <c r="T394" s="4" t="str">
        <f t="shared" si="176"/>
        <v>A+J=</v>
      </c>
      <c r="U394" s="33">
        <f t="shared" si="177"/>
        <v>45148</v>
      </c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1">
        <f t="shared" si="160"/>
        <v>45015</v>
      </c>
      <c r="B395" s="112">
        <f t="shared" ca="1" si="163"/>
        <v>5471306.9299999904</v>
      </c>
      <c r="C395" s="7">
        <f t="shared" si="164"/>
        <v>5000000</v>
      </c>
      <c r="D395" s="85">
        <f t="shared" si="162"/>
        <v>45014</v>
      </c>
      <c r="E395" s="83">
        <f ca="1">IF(D395&lt;$B$1,VLOOKUP(D395,[1]DI!$A$4:$B$15000,2,FALSE),0)</f>
        <v>0.13650000000000001</v>
      </c>
      <c r="F395" s="14">
        <f t="shared" ca="1" si="165"/>
        <v>1.00050788</v>
      </c>
      <c r="G395" s="14">
        <f ca="1">(TRUNC(PRODUCT($F$12:$F394),16))</f>
        <v>1.1825314973090899</v>
      </c>
      <c r="H395" s="14">
        <f t="shared" ca="1" si="166"/>
        <v>1.1058721897830499</v>
      </c>
      <c r="I395" s="14">
        <f t="shared" ca="1" si="167"/>
        <v>1.06932022</v>
      </c>
      <c r="J395" s="13">
        <f t="shared" si="161"/>
        <v>4.4999999999999998E-2</v>
      </c>
      <c r="K395" s="33">
        <f t="shared" si="168"/>
        <v>44824</v>
      </c>
      <c r="L395" s="2">
        <f t="shared" si="169"/>
        <v>132</v>
      </c>
      <c r="M395" s="17">
        <f t="shared" si="170"/>
        <v>132</v>
      </c>
      <c r="N395" s="12">
        <f t="shared" si="171"/>
        <v>1.0233243190000001</v>
      </c>
      <c r="O395" s="12">
        <f t="shared" ca="1" si="172"/>
        <v>1.0942613859999999</v>
      </c>
      <c r="P395" s="17">
        <f t="shared" si="173"/>
        <v>0</v>
      </c>
      <c r="Q395" s="14">
        <f t="shared" ca="1" si="174"/>
        <v>471306.92999998998</v>
      </c>
      <c r="R395" s="21">
        <f t="shared" si="159"/>
        <v>0</v>
      </c>
      <c r="S395" s="14">
        <f t="shared" si="175"/>
        <v>0</v>
      </c>
      <c r="T395" s="4" t="str">
        <f t="shared" si="176"/>
        <v>A+J=</v>
      </c>
      <c r="U395" s="33">
        <f t="shared" si="177"/>
        <v>45148</v>
      </c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1">
        <f t="shared" si="160"/>
        <v>45016</v>
      </c>
      <c r="B396" s="112">
        <f t="shared" ca="1" si="163"/>
        <v>5475041.96</v>
      </c>
      <c r="C396" s="7">
        <f t="shared" si="164"/>
        <v>5000000</v>
      </c>
      <c r="D396" s="85">
        <f t="shared" si="162"/>
        <v>45015</v>
      </c>
      <c r="E396" s="83">
        <f ca="1">IF(D396&lt;$B$1,VLOOKUP(D396,[1]DI!$A$4:$B$15000,2,FALSE),0)</f>
        <v>0.13650000000000001</v>
      </c>
      <c r="F396" s="14">
        <f t="shared" ca="1" si="165"/>
        <v>1.00050788</v>
      </c>
      <c r="G396" s="14">
        <f ca="1">(TRUNC(PRODUCT($F$12:$F395),16))</f>
        <v>1.1831320814059401</v>
      </c>
      <c r="H396" s="14">
        <f t="shared" ca="1" si="166"/>
        <v>1.1058721897830499</v>
      </c>
      <c r="I396" s="14">
        <f t="shared" ca="1" si="167"/>
        <v>1.0698633099999999</v>
      </c>
      <c r="J396" s="13">
        <f t="shared" si="161"/>
        <v>4.4999999999999998E-2</v>
      </c>
      <c r="K396" s="33">
        <f t="shared" si="168"/>
        <v>44824</v>
      </c>
      <c r="L396" s="2">
        <f t="shared" si="169"/>
        <v>133</v>
      </c>
      <c r="M396" s="17">
        <f t="shared" si="170"/>
        <v>133</v>
      </c>
      <c r="N396" s="12">
        <f t="shared" si="171"/>
        <v>1.0235030789999999</v>
      </c>
      <c r="O396" s="12">
        <f t="shared" ca="1" si="172"/>
        <v>1.095008392</v>
      </c>
      <c r="P396" s="17">
        <f t="shared" si="173"/>
        <v>0</v>
      </c>
      <c r="Q396" s="14">
        <f t="shared" ca="1" si="174"/>
        <v>475041.96</v>
      </c>
      <c r="R396" s="21">
        <f t="shared" ref="R396:R459" si="178">IF($P396&gt;0,VLOOKUP($P396,$W$12:$AC$150,7),0)</f>
        <v>0</v>
      </c>
      <c r="S396" s="14">
        <f t="shared" si="175"/>
        <v>0</v>
      </c>
      <c r="T396" s="4" t="str">
        <f t="shared" si="176"/>
        <v>A+J=</v>
      </c>
      <c r="U396" s="33">
        <f t="shared" si="177"/>
        <v>45148</v>
      </c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1">
        <f t="shared" ref="A397:A460" si="179">WORKDAY($A396,1,$W$166:$W$544)</f>
        <v>45019</v>
      </c>
      <c r="B397" s="112">
        <f t="shared" ca="1" si="163"/>
        <v>5478779.5099999998</v>
      </c>
      <c r="C397" s="7">
        <f t="shared" si="164"/>
        <v>5000000</v>
      </c>
      <c r="D397" s="85">
        <f t="shared" si="162"/>
        <v>45016</v>
      </c>
      <c r="E397" s="83">
        <f ca="1">IF(D397&lt;$B$1,VLOOKUP(D397,[1]DI!$A$4:$B$15000,2,FALSE),0)</f>
        <v>0.13650000000000001</v>
      </c>
      <c r="F397" s="14">
        <f t="shared" ca="1" si="165"/>
        <v>1.00050788</v>
      </c>
      <c r="G397" s="14">
        <f ca="1">(TRUNC(PRODUCT($F$12:$F396),16))</f>
        <v>1.18373297052744</v>
      </c>
      <c r="H397" s="14">
        <f t="shared" ca="1" si="166"/>
        <v>1.1058721897830499</v>
      </c>
      <c r="I397" s="14">
        <f t="shared" ca="1" si="167"/>
        <v>1.0704066699999999</v>
      </c>
      <c r="J397" s="13">
        <f t="shared" ref="J397:J460" si="180">J396</f>
        <v>4.4999999999999998E-2</v>
      </c>
      <c r="K397" s="33">
        <f t="shared" si="168"/>
        <v>44824</v>
      </c>
      <c r="L397" s="2">
        <f t="shared" si="169"/>
        <v>134</v>
      </c>
      <c r="M397" s="17">
        <f t="shared" si="170"/>
        <v>134</v>
      </c>
      <c r="N397" s="12">
        <f t="shared" si="171"/>
        <v>1.0236818700000001</v>
      </c>
      <c r="O397" s="12">
        <f t="shared" ca="1" si="172"/>
        <v>1.0957559020000001</v>
      </c>
      <c r="P397" s="17">
        <f t="shared" si="173"/>
        <v>0</v>
      </c>
      <c r="Q397" s="14">
        <f t="shared" ca="1" si="174"/>
        <v>478779.51</v>
      </c>
      <c r="R397" s="21">
        <f t="shared" si="178"/>
        <v>0</v>
      </c>
      <c r="S397" s="14">
        <f t="shared" si="175"/>
        <v>0</v>
      </c>
      <c r="T397" s="4" t="str">
        <f t="shared" si="176"/>
        <v>A+J=</v>
      </c>
      <c r="U397" s="33">
        <f t="shared" si="177"/>
        <v>45148</v>
      </c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1">
        <f t="shared" si="179"/>
        <v>45020</v>
      </c>
      <c r="B398" s="112">
        <f t="shared" ca="1" si="163"/>
        <v>5482519.625</v>
      </c>
      <c r="C398" s="7">
        <f t="shared" si="164"/>
        <v>5000000</v>
      </c>
      <c r="D398" s="85">
        <f t="shared" si="162"/>
        <v>45019</v>
      </c>
      <c r="E398" s="83">
        <f ca="1">IF(D398&lt;$B$1,VLOOKUP(D398,[1]DI!$A$4:$B$15000,2,FALSE),0)</f>
        <v>0.13650000000000001</v>
      </c>
      <c r="F398" s="14">
        <f t="shared" ca="1" si="165"/>
        <v>1.00050788</v>
      </c>
      <c r="G398" s="14">
        <f ca="1">(TRUNC(PRODUCT($F$12:$F397),16))</f>
        <v>1.1843341648285199</v>
      </c>
      <c r="H398" s="14">
        <f t="shared" ca="1" si="166"/>
        <v>1.1058721897830499</v>
      </c>
      <c r="I398" s="14">
        <f t="shared" ca="1" si="167"/>
        <v>1.07095031</v>
      </c>
      <c r="J398" s="13">
        <f t="shared" si="180"/>
        <v>4.4999999999999998E-2</v>
      </c>
      <c r="K398" s="33">
        <f t="shared" si="168"/>
        <v>44824</v>
      </c>
      <c r="L398" s="2">
        <f t="shared" si="169"/>
        <v>135</v>
      </c>
      <c r="M398" s="17">
        <f t="shared" si="170"/>
        <v>135</v>
      </c>
      <c r="N398" s="12">
        <f t="shared" si="171"/>
        <v>1.023860692</v>
      </c>
      <c r="O398" s="12">
        <f t="shared" ca="1" si="172"/>
        <v>1.0965039249999999</v>
      </c>
      <c r="P398" s="17">
        <f t="shared" si="173"/>
        <v>0</v>
      </c>
      <c r="Q398" s="14">
        <f t="shared" ca="1" si="174"/>
        <v>482519.625</v>
      </c>
      <c r="R398" s="21">
        <f t="shared" si="178"/>
        <v>0</v>
      </c>
      <c r="S398" s="14">
        <f t="shared" si="175"/>
        <v>0</v>
      </c>
      <c r="T398" s="4" t="str">
        <f t="shared" si="176"/>
        <v>A+J=</v>
      </c>
      <c r="U398" s="33">
        <f t="shared" si="177"/>
        <v>45148</v>
      </c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1">
        <f t="shared" si="179"/>
        <v>45021</v>
      </c>
      <c r="B399" s="112">
        <f t="shared" ca="1" si="163"/>
        <v>5486262.2699999996</v>
      </c>
      <c r="C399" s="7">
        <f t="shared" si="164"/>
        <v>5000000</v>
      </c>
      <c r="D399" s="85">
        <f t="shared" ref="D399:D462" si="181">WORKDAY($A399,-1,$W$160:$W$544)</f>
        <v>45020</v>
      </c>
      <c r="E399" s="83">
        <f ca="1">IF(D399&lt;$B$1,VLOOKUP(D399,[1]DI!$A$4:$B$15000,2,FALSE),0)</f>
        <v>0.13650000000000001</v>
      </c>
      <c r="F399" s="14">
        <f t="shared" ca="1" si="165"/>
        <v>1.00050788</v>
      </c>
      <c r="G399" s="14">
        <f ca="1">(TRUNC(PRODUCT($F$12:$F398),16))</f>
        <v>1.18493566446415</v>
      </c>
      <c r="H399" s="14">
        <f t="shared" ca="1" si="166"/>
        <v>1.1058721897830499</v>
      </c>
      <c r="I399" s="14">
        <f t="shared" ca="1" si="167"/>
        <v>1.0714942199999999</v>
      </c>
      <c r="J399" s="13">
        <f t="shared" si="180"/>
        <v>4.4999999999999998E-2</v>
      </c>
      <c r="K399" s="33">
        <f t="shared" si="168"/>
        <v>44824</v>
      </c>
      <c r="L399" s="2">
        <f t="shared" si="169"/>
        <v>136</v>
      </c>
      <c r="M399" s="17">
        <f t="shared" si="170"/>
        <v>136</v>
      </c>
      <c r="N399" s="12">
        <f t="shared" si="171"/>
        <v>1.0240395449999999</v>
      </c>
      <c r="O399" s="12">
        <f t="shared" ca="1" si="172"/>
        <v>1.0972524539999999</v>
      </c>
      <c r="P399" s="17">
        <f t="shared" si="173"/>
        <v>0</v>
      </c>
      <c r="Q399" s="14">
        <f t="shared" ca="1" si="174"/>
        <v>486262.27</v>
      </c>
      <c r="R399" s="21">
        <f t="shared" si="178"/>
        <v>0</v>
      </c>
      <c r="S399" s="14">
        <f t="shared" si="175"/>
        <v>0</v>
      </c>
      <c r="T399" s="4" t="str">
        <f t="shared" si="176"/>
        <v>A+J=</v>
      </c>
      <c r="U399" s="33">
        <f t="shared" si="177"/>
        <v>45148</v>
      </c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1">
        <f t="shared" si="179"/>
        <v>45022</v>
      </c>
      <c r="B400" s="112">
        <f t="shared" ca="1" si="163"/>
        <v>5490007.5350000001</v>
      </c>
      <c r="C400" s="7">
        <f t="shared" si="164"/>
        <v>5000000</v>
      </c>
      <c r="D400" s="85">
        <f t="shared" si="181"/>
        <v>45021</v>
      </c>
      <c r="E400" s="83">
        <f ca="1">IF(D400&lt;$B$1,VLOOKUP(D400,[1]DI!$A$4:$B$15000,2,FALSE),0)</f>
        <v>0.13650000000000001</v>
      </c>
      <c r="F400" s="14">
        <f t="shared" ca="1" si="165"/>
        <v>1.00050788</v>
      </c>
      <c r="G400" s="14">
        <f ca="1">(TRUNC(PRODUCT($F$12:$F399),16))</f>
        <v>1.1855374695894201</v>
      </c>
      <c r="H400" s="14">
        <f t="shared" ca="1" si="166"/>
        <v>1.1058721897830499</v>
      </c>
      <c r="I400" s="14">
        <f t="shared" ca="1" si="167"/>
        <v>1.0720384199999999</v>
      </c>
      <c r="J400" s="13">
        <f t="shared" si="180"/>
        <v>4.4999999999999998E-2</v>
      </c>
      <c r="K400" s="33">
        <f t="shared" si="168"/>
        <v>44824</v>
      </c>
      <c r="L400" s="2">
        <f t="shared" si="169"/>
        <v>137</v>
      </c>
      <c r="M400" s="17">
        <f t="shared" si="170"/>
        <v>137</v>
      </c>
      <c r="N400" s="12">
        <f t="shared" si="171"/>
        <v>1.0242184299999999</v>
      </c>
      <c r="O400" s="12">
        <f t="shared" ca="1" si="172"/>
        <v>1.098001507</v>
      </c>
      <c r="P400" s="17">
        <f t="shared" si="173"/>
        <v>0</v>
      </c>
      <c r="Q400" s="14">
        <f t="shared" ca="1" si="174"/>
        <v>490007.53499999997</v>
      </c>
      <c r="R400" s="21">
        <f t="shared" si="178"/>
        <v>0</v>
      </c>
      <c r="S400" s="14">
        <f t="shared" si="175"/>
        <v>0</v>
      </c>
      <c r="T400" s="4" t="str">
        <f t="shared" si="176"/>
        <v>A+J=</v>
      </c>
      <c r="U400" s="33">
        <f t="shared" si="177"/>
        <v>45148</v>
      </c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1">
        <f t="shared" si="179"/>
        <v>45026</v>
      </c>
      <c r="B401" s="112">
        <f t="shared" ca="1" si="163"/>
        <v>5493755.2800000003</v>
      </c>
      <c r="C401" s="7">
        <f t="shared" si="164"/>
        <v>5000000</v>
      </c>
      <c r="D401" s="85">
        <f t="shared" si="181"/>
        <v>45022</v>
      </c>
      <c r="E401" s="83">
        <f ca="1">IF(D401&lt;$B$1,VLOOKUP(D401,[1]DI!$A$4:$B$15000,2,FALSE),0)</f>
        <v>0.13650000000000001</v>
      </c>
      <c r="F401" s="14">
        <f t="shared" ca="1" si="165"/>
        <v>1.00050788</v>
      </c>
      <c r="G401" s="14">
        <f ca="1">(TRUNC(PRODUCT($F$12:$F400),16))</f>
        <v>1.1861395803594701</v>
      </c>
      <c r="H401" s="14">
        <f t="shared" ca="1" si="166"/>
        <v>1.1058721897830499</v>
      </c>
      <c r="I401" s="14">
        <f t="shared" ca="1" si="167"/>
        <v>1.0725828799999999</v>
      </c>
      <c r="J401" s="13">
        <f t="shared" si="180"/>
        <v>4.4999999999999998E-2</v>
      </c>
      <c r="K401" s="33">
        <f t="shared" si="168"/>
        <v>44824</v>
      </c>
      <c r="L401" s="2">
        <f t="shared" si="169"/>
        <v>138</v>
      </c>
      <c r="M401" s="17">
        <f t="shared" si="170"/>
        <v>138</v>
      </c>
      <c r="N401" s="12">
        <f t="shared" si="171"/>
        <v>1.024397346</v>
      </c>
      <c r="O401" s="12">
        <f t="shared" ca="1" si="172"/>
        <v>1.098751056</v>
      </c>
      <c r="P401" s="17">
        <f t="shared" si="173"/>
        <v>0</v>
      </c>
      <c r="Q401" s="14">
        <f t="shared" ca="1" si="174"/>
        <v>493755.28</v>
      </c>
      <c r="R401" s="21">
        <f t="shared" si="178"/>
        <v>0</v>
      </c>
      <c r="S401" s="14">
        <f t="shared" si="175"/>
        <v>0</v>
      </c>
      <c r="T401" s="4" t="str">
        <f t="shared" si="176"/>
        <v>A+J=</v>
      </c>
      <c r="U401" s="33">
        <f t="shared" si="177"/>
        <v>45148</v>
      </c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1">
        <f t="shared" si="179"/>
        <v>45027</v>
      </c>
      <c r="B402" s="112">
        <f t="shared" ca="1" si="163"/>
        <v>5497505.6500000004</v>
      </c>
      <c r="C402" s="7">
        <f t="shared" si="164"/>
        <v>5000000</v>
      </c>
      <c r="D402" s="85">
        <f t="shared" si="181"/>
        <v>45026</v>
      </c>
      <c r="E402" s="83">
        <f ca="1">IF(D402&lt;$B$1,VLOOKUP(D402,[1]DI!$A$4:$B$15000,2,FALSE),0)</f>
        <v>0.13650000000000001</v>
      </c>
      <c r="F402" s="14">
        <f t="shared" ca="1" si="165"/>
        <v>1.00050788</v>
      </c>
      <c r="G402" s="14">
        <f ca="1">(TRUNC(PRODUCT($F$12:$F401),16))</f>
        <v>1.1867419969295401</v>
      </c>
      <c r="H402" s="14">
        <f t="shared" ca="1" si="166"/>
        <v>1.1058721897830499</v>
      </c>
      <c r="I402" s="14">
        <f t="shared" ca="1" si="167"/>
        <v>1.0731276300000001</v>
      </c>
      <c r="J402" s="13">
        <f t="shared" si="180"/>
        <v>4.4999999999999998E-2</v>
      </c>
      <c r="K402" s="33">
        <f t="shared" si="168"/>
        <v>44824</v>
      </c>
      <c r="L402" s="2">
        <f t="shared" si="169"/>
        <v>139</v>
      </c>
      <c r="M402" s="17">
        <f t="shared" si="170"/>
        <v>139</v>
      </c>
      <c r="N402" s="12">
        <f t="shared" si="171"/>
        <v>1.0245762940000001</v>
      </c>
      <c r="O402" s="12">
        <f t="shared" ca="1" si="172"/>
        <v>1.0995011299999999</v>
      </c>
      <c r="P402" s="17">
        <f t="shared" si="173"/>
        <v>0</v>
      </c>
      <c r="Q402" s="14">
        <f t="shared" ca="1" si="174"/>
        <v>497505.65</v>
      </c>
      <c r="R402" s="21">
        <f t="shared" si="178"/>
        <v>0</v>
      </c>
      <c r="S402" s="14">
        <f t="shared" si="175"/>
        <v>0</v>
      </c>
      <c r="T402" s="4" t="str">
        <f t="shared" si="176"/>
        <v>A+J=</v>
      </c>
      <c r="U402" s="33">
        <f t="shared" si="177"/>
        <v>45148</v>
      </c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1">
        <f t="shared" si="179"/>
        <v>45028</v>
      </c>
      <c r="B403" s="112">
        <f t="shared" ca="1" si="163"/>
        <v>5501258.54</v>
      </c>
      <c r="C403" s="7">
        <f t="shared" si="164"/>
        <v>5000000</v>
      </c>
      <c r="D403" s="85">
        <f t="shared" si="181"/>
        <v>45027</v>
      </c>
      <c r="E403" s="83">
        <f ca="1">IF(D403&lt;$B$1,VLOOKUP(D403,[1]DI!$A$4:$B$15000,2,FALSE),0)</f>
        <v>0.13650000000000001</v>
      </c>
      <c r="F403" s="14">
        <f t="shared" ca="1" si="165"/>
        <v>1.00050788</v>
      </c>
      <c r="G403" s="14">
        <f ca="1">(TRUNC(PRODUCT($F$12:$F402),16))</f>
        <v>1.18734471945495</v>
      </c>
      <c r="H403" s="14">
        <f t="shared" ca="1" si="166"/>
        <v>1.1058721897830499</v>
      </c>
      <c r="I403" s="14">
        <f t="shared" ca="1" si="167"/>
        <v>1.07367265</v>
      </c>
      <c r="J403" s="13">
        <f t="shared" si="180"/>
        <v>4.4999999999999998E-2</v>
      </c>
      <c r="K403" s="33">
        <f t="shared" si="168"/>
        <v>44824</v>
      </c>
      <c r="L403" s="2">
        <f t="shared" si="169"/>
        <v>140</v>
      </c>
      <c r="M403" s="17">
        <f t="shared" si="170"/>
        <v>140</v>
      </c>
      <c r="N403" s="12">
        <f t="shared" si="171"/>
        <v>1.0247552719999999</v>
      </c>
      <c r="O403" s="12">
        <f t="shared" ca="1" si="172"/>
        <v>1.1002517080000001</v>
      </c>
      <c r="P403" s="17">
        <f t="shared" si="173"/>
        <v>0</v>
      </c>
      <c r="Q403" s="14">
        <f t="shared" ca="1" si="174"/>
        <v>501258.54</v>
      </c>
      <c r="R403" s="21">
        <f t="shared" si="178"/>
        <v>0</v>
      </c>
      <c r="S403" s="14">
        <f t="shared" si="175"/>
        <v>0</v>
      </c>
      <c r="T403" s="4" t="str">
        <f t="shared" si="176"/>
        <v>A+J=</v>
      </c>
      <c r="U403" s="33">
        <f t="shared" si="177"/>
        <v>45148</v>
      </c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1">
        <f t="shared" si="179"/>
        <v>45029</v>
      </c>
      <c r="B404" s="112">
        <f t="shared" ca="1" si="163"/>
        <v>5505013.9649999999</v>
      </c>
      <c r="C404" s="7">
        <f t="shared" si="164"/>
        <v>5000000</v>
      </c>
      <c r="D404" s="85">
        <f t="shared" si="181"/>
        <v>45028</v>
      </c>
      <c r="E404" s="83">
        <f ca="1">IF(D404&lt;$B$1,VLOOKUP(D404,[1]DI!$A$4:$B$15000,2,FALSE),0)</f>
        <v>0.13650000000000001</v>
      </c>
      <c r="F404" s="14">
        <f t="shared" ca="1" si="165"/>
        <v>1.00050788</v>
      </c>
      <c r="G404" s="14">
        <f ca="1">(TRUNC(PRODUCT($F$12:$F403),16))</f>
        <v>1.1879477480910601</v>
      </c>
      <c r="H404" s="14">
        <f t="shared" ca="1" si="166"/>
        <v>1.1058721897830499</v>
      </c>
      <c r="I404" s="14">
        <f t="shared" ca="1" si="167"/>
        <v>1.07421794</v>
      </c>
      <c r="J404" s="13">
        <f t="shared" si="180"/>
        <v>4.4999999999999998E-2</v>
      </c>
      <c r="K404" s="33">
        <f t="shared" si="168"/>
        <v>44824</v>
      </c>
      <c r="L404" s="2">
        <f t="shared" si="169"/>
        <v>141</v>
      </c>
      <c r="M404" s="17">
        <f t="shared" si="170"/>
        <v>141</v>
      </c>
      <c r="N404" s="12">
        <f t="shared" si="171"/>
        <v>1.024934282</v>
      </c>
      <c r="O404" s="12">
        <f t="shared" ca="1" si="172"/>
        <v>1.1010027929999999</v>
      </c>
      <c r="P404" s="17">
        <f t="shared" si="173"/>
        <v>0</v>
      </c>
      <c r="Q404" s="14">
        <f t="shared" ca="1" si="174"/>
        <v>505013.96500000003</v>
      </c>
      <c r="R404" s="21">
        <f t="shared" si="178"/>
        <v>0</v>
      </c>
      <c r="S404" s="14">
        <f t="shared" si="175"/>
        <v>0</v>
      </c>
      <c r="T404" s="4" t="str">
        <f t="shared" si="176"/>
        <v>A+J=</v>
      </c>
      <c r="U404" s="33">
        <f t="shared" si="177"/>
        <v>45148</v>
      </c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1">
        <f t="shared" si="179"/>
        <v>45030</v>
      </c>
      <c r="B405" s="112">
        <f t="shared" ca="1" si="163"/>
        <v>5508772.0149999997</v>
      </c>
      <c r="C405" s="7">
        <f t="shared" si="164"/>
        <v>5000000</v>
      </c>
      <c r="D405" s="85">
        <f t="shared" si="181"/>
        <v>45029</v>
      </c>
      <c r="E405" s="83">
        <f ca="1">IF(D405&lt;$B$1,VLOOKUP(D405,[1]DI!$A$4:$B$15000,2,FALSE),0)</f>
        <v>0.13650000000000001</v>
      </c>
      <c r="F405" s="14">
        <f t="shared" ca="1" si="165"/>
        <v>1.00050788</v>
      </c>
      <c r="G405" s="14">
        <f ca="1">(TRUNC(PRODUCT($F$12:$F404),16))</f>
        <v>1.1885510829933601</v>
      </c>
      <c r="H405" s="14">
        <f t="shared" ca="1" si="166"/>
        <v>1.1058721897830499</v>
      </c>
      <c r="I405" s="14">
        <f t="shared" ca="1" si="167"/>
        <v>1.0747635200000001</v>
      </c>
      <c r="J405" s="13">
        <f t="shared" si="180"/>
        <v>4.4999999999999998E-2</v>
      </c>
      <c r="K405" s="33">
        <f t="shared" si="168"/>
        <v>44824</v>
      </c>
      <c r="L405" s="2">
        <f t="shared" si="169"/>
        <v>142</v>
      </c>
      <c r="M405" s="17">
        <f t="shared" si="170"/>
        <v>142</v>
      </c>
      <c r="N405" s="12">
        <f t="shared" si="171"/>
        <v>1.025113323</v>
      </c>
      <c r="O405" s="12">
        <f t="shared" ca="1" si="172"/>
        <v>1.1017544029999999</v>
      </c>
      <c r="P405" s="17">
        <f t="shared" si="173"/>
        <v>0</v>
      </c>
      <c r="Q405" s="14">
        <f t="shared" ca="1" si="174"/>
        <v>508772.01500000001</v>
      </c>
      <c r="R405" s="21">
        <f t="shared" si="178"/>
        <v>0</v>
      </c>
      <c r="S405" s="14">
        <f t="shared" si="175"/>
        <v>0</v>
      </c>
      <c r="T405" s="4" t="str">
        <f t="shared" si="176"/>
        <v>A+J=</v>
      </c>
      <c r="U405" s="33">
        <f t="shared" si="177"/>
        <v>45148</v>
      </c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1">
        <f t="shared" si="179"/>
        <v>45033</v>
      </c>
      <c r="B406" s="112">
        <f t="shared" ca="1" si="163"/>
        <v>5512532.5949999997</v>
      </c>
      <c r="C406" s="7">
        <f t="shared" si="164"/>
        <v>5000000</v>
      </c>
      <c r="D406" s="85">
        <f t="shared" si="181"/>
        <v>45030</v>
      </c>
      <c r="E406" s="83">
        <f ca="1">IF(D406&lt;$B$1,VLOOKUP(D406,[1]DI!$A$4:$B$15000,2,FALSE),0)</f>
        <v>0.13650000000000001</v>
      </c>
      <c r="F406" s="14">
        <f t="shared" ca="1" si="165"/>
        <v>1.00050788</v>
      </c>
      <c r="G406" s="14">
        <f ca="1">(TRUNC(PRODUCT($F$12:$F405),16))</f>
        <v>1.1891547243173901</v>
      </c>
      <c r="H406" s="14">
        <f t="shared" ca="1" si="166"/>
        <v>1.1058721897830499</v>
      </c>
      <c r="I406" s="14">
        <f t="shared" ca="1" si="167"/>
        <v>1.07530937</v>
      </c>
      <c r="J406" s="13">
        <f t="shared" si="180"/>
        <v>4.4999999999999998E-2</v>
      </c>
      <c r="K406" s="33">
        <f t="shared" si="168"/>
        <v>44824</v>
      </c>
      <c r="L406" s="2">
        <f t="shared" si="169"/>
        <v>143</v>
      </c>
      <c r="M406" s="17">
        <f t="shared" si="170"/>
        <v>143</v>
      </c>
      <c r="N406" s="12">
        <f t="shared" si="171"/>
        <v>1.0252923949999999</v>
      </c>
      <c r="O406" s="12">
        <f t="shared" ca="1" si="172"/>
        <v>1.1025065190000001</v>
      </c>
      <c r="P406" s="17">
        <f t="shared" si="173"/>
        <v>0</v>
      </c>
      <c r="Q406" s="14">
        <f t="shared" ca="1" si="174"/>
        <v>512532.59499999997</v>
      </c>
      <c r="R406" s="21">
        <f t="shared" si="178"/>
        <v>0</v>
      </c>
      <c r="S406" s="14">
        <f t="shared" si="175"/>
        <v>0</v>
      </c>
      <c r="T406" s="4" t="str">
        <f t="shared" si="176"/>
        <v>A+J=</v>
      </c>
      <c r="U406" s="33">
        <f t="shared" si="177"/>
        <v>45148</v>
      </c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1">
        <f t="shared" si="179"/>
        <v>45034</v>
      </c>
      <c r="B407" s="112">
        <f t="shared" ca="1" si="163"/>
        <v>5516295.7599999998</v>
      </c>
      <c r="C407" s="7">
        <f t="shared" si="164"/>
        <v>5000000</v>
      </c>
      <c r="D407" s="85">
        <f t="shared" si="181"/>
        <v>45033</v>
      </c>
      <c r="E407" s="83">
        <f ca="1">IF(D407&lt;$B$1,VLOOKUP(D407,[1]DI!$A$4:$B$15000,2,FALSE),0)</f>
        <v>0.13650000000000001</v>
      </c>
      <c r="F407" s="14">
        <f t="shared" ca="1" si="165"/>
        <v>1.00050788</v>
      </c>
      <c r="G407" s="14">
        <f ca="1">(TRUNC(PRODUCT($F$12:$F406),16))</f>
        <v>1.1897586722187801</v>
      </c>
      <c r="H407" s="14">
        <f t="shared" ca="1" si="166"/>
        <v>1.1058721897830499</v>
      </c>
      <c r="I407" s="14">
        <f t="shared" ca="1" si="167"/>
        <v>1.0758555000000001</v>
      </c>
      <c r="J407" s="13">
        <f t="shared" si="180"/>
        <v>4.4999999999999998E-2</v>
      </c>
      <c r="K407" s="33">
        <f t="shared" si="168"/>
        <v>44824</v>
      </c>
      <c r="L407" s="2">
        <f t="shared" si="169"/>
        <v>144</v>
      </c>
      <c r="M407" s="17">
        <f t="shared" si="170"/>
        <v>144</v>
      </c>
      <c r="N407" s="12">
        <f t="shared" si="171"/>
        <v>1.025471499</v>
      </c>
      <c r="O407" s="12">
        <f t="shared" ca="1" si="172"/>
        <v>1.1032591519999999</v>
      </c>
      <c r="P407" s="17">
        <f t="shared" si="173"/>
        <v>0</v>
      </c>
      <c r="Q407" s="14">
        <f t="shared" ca="1" si="174"/>
        <v>516295.76</v>
      </c>
      <c r="R407" s="21">
        <f t="shared" si="178"/>
        <v>0</v>
      </c>
      <c r="S407" s="14">
        <f t="shared" si="175"/>
        <v>0</v>
      </c>
      <c r="T407" s="4" t="str">
        <f t="shared" si="176"/>
        <v>A+J=</v>
      </c>
      <c r="U407" s="33">
        <f t="shared" si="177"/>
        <v>45148</v>
      </c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1">
        <f t="shared" si="179"/>
        <v>45035</v>
      </c>
      <c r="B408" s="112">
        <f t="shared" ca="1" si="163"/>
        <v>5520061.4550000001</v>
      </c>
      <c r="C408" s="7">
        <f t="shared" si="164"/>
        <v>5000000</v>
      </c>
      <c r="D408" s="85">
        <f t="shared" si="181"/>
        <v>45034</v>
      </c>
      <c r="E408" s="83">
        <f ca="1">IF(D408&lt;$B$1,VLOOKUP(D408,[1]DI!$A$4:$B$15000,2,FALSE),0)</f>
        <v>0.13650000000000001</v>
      </c>
      <c r="F408" s="14">
        <f t="shared" ca="1" si="165"/>
        <v>1.00050788</v>
      </c>
      <c r="G408" s="14">
        <f ca="1">(TRUNC(PRODUCT($F$12:$F407),16))</f>
        <v>1.1903629268532301</v>
      </c>
      <c r="H408" s="14">
        <f t="shared" ca="1" si="166"/>
        <v>1.1058721897830499</v>
      </c>
      <c r="I408" s="14">
        <f t="shared" ca="1" si="167"/>
        <v>1.0764019</v>
      </c>
      <c r="J408" s="13">
        <f t="shared" si="180"/>
        <v>4.4999999999999998E-2</v>
      </c>
      <c r="K408" s="33">
        <f t="shared" si="168"/>
        <v>44824</v>
      </c>
      <c r="L408" s="2">
        <f t="shared" si="169"/>
        <v>145</v>
      </c>
      <c r="M408" s="17">
        <f t="shared" si="170"/>
        <v>145</v>
      </c>
      <c r="N408" s="12">
        <f t="shared" si="171"/>
        <v>1.025650634</v>
      </c>
      <c r="O408" s="12">
        <f t="shared" ca="1" si="172"/>
        <v>1.1040122910000001</v>
      </c>
      <c r="P408" s="17">
        <f t="shared" si="173"/>
        <v>0</v>
      </c>
      <c r="Q408" s="14">
        <f t="shared" ca="1" si="174"/>
        <v>520061.45500000002</v>
      </c>
      <c r="R408" s="21">
        <f t="shared" si="178"/>
        <v>0</v>
      </c>
      <c r="S408" s="14">
        <f t="shared" si="175"/>
        <v>0</v>
      </c>
      <c r="T408" s="4" t="str">
        <f t="shared" si="176"/>
        <v>A+J=</v>
      </c>
      <c r="U408" s="33">
        <f t="shared" si="177"/>
        <v>45148</v>
      </c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1">
        <f t="shared" si="179"/>
        <v>45036</v>
      </c>
      <c r="B409" s="112">
        <f t="shared" ca="1" si="163"/>
        <v>5523829.7300000004</v>
      </c>
      <c r="C409" s="7">
        <f t="shared" si="164"/>
        <v>5000000</v>
      </c>
      <c r="D409" s="85">
        <f t="shared" si="181"/>
        <v>45035</v>
      </c>
      <c r="E409" s="83">
        <f ca="1">IF(D409&lt;$B$1,VLOOKUP(D409,[1]DI!$A$4:$B$15000,2,FALSE),0)</f>
        <v>0.13650000000000001</v>
      </c>
      <c r="F409" s="14">
        <f t="shared" ca="1" si="165"/>
        <v>1.00050788</v>
      </c>
      <c r="G409" s="14">
        <f ca="1">(TRUNC(PRODUCT($F$12:$F408),16))</f>
        <v>1.19096748837652</v>
      </c>
      <c r="H409" s="14">
        <f t="shared" ca="1" si="166"/>
        <v>1.1058721897830499</v>
      </c>
      <c r="I409" s="14">
        <f t="shared" ca="1" si="167"/>
        <v>1.07694858</v>
      </c>
      <c r="J409" s="13">
        <f t="shared" si="180"/>
        <v>4.4999999999999998E-2</v>
      </c>
      <c r="K409" s="33">
        <f t="shared" si="168"/>
        <v>44824</v>
      </c>
      <c r="L409" s="2">
        <f t="shared" si="169"/>
        <v>146</v>
      </c>
      <c r="M409" s="17">
        <f t="shared" si="170"/>
        <v>146</v>
      </c>
      <c r="N409" s="12">
        <f t="shared" si="171"/>
        <v>1.0258297999999999</v>
      </c>
      <c r="O409" s="12">
        <f t="shared" ca="1" si="172"/>
        <v>1.1047659460000001</v>
      </c>
      <c r="P409" s="17">
        <f t="shared" si="173"/>
        <v>0</v>
      </c>
      <c r="Q409" s="14">
        <f t="shared" ca="1" si="174"/>
        <v>523829.73</v>
      </c>
      <c r="R409" s="21">
        <f t="shared" si="178"/>
        <v>0</v>
      </c>
      <c r="S409" s="14">
        <f t="shared" si="175"/>
        <v>0</v>
      </c>
      <c r="T409" s="4" t="str">
        <f t="shared" si="176"/>
        <v>A+J=</v>
      </c>
      <c r="U409" s="33">
        <f t="shared" si="177"/>
        <v>45148</v>
      </c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1">
        <f t="shared" si="179"/>
        <v>45040</v>
      </c>
      <c r="B410" s="112">
        <f t="shared" ca="1" si="163"/>
        <v>5527600.5949999997</v>
      </c>
      <c r="C410" s="7">
        <f t="shared" si="164"/>
        <v>5000000</v>
      </c>
      <c r="D410" s="85">
        <f t="shared" si="181"/>
        <v>45036</v>
      </c>
      <c r="E410" s="83">
        <f ca="1">IF(D410&lt;$B$1,VLOOKUP(D410,[1]DI!$A$4:$B$15000,2,FALSE),0)</f>
        <v>0.13650000000000001</v>
      </c>
      <c r="F410" s="14">
        <f t="shared" ca="1" si="165"/>
        <v>1.00050788</v>
      </c>
      <c r="G410" s="14">
        <f ca="1">(TRUNC(PRODUCT($F$12:$F409),16))</f>
        <v>1.19157235694451</v>
      </c>
      <c r="H410" s="14">
        <f t="shared" ca="1" si="166"/>
        <v>1.1058721897830499</v>
      </c>
      <c r="I410" s="14">
        <f t="shared" ca="1" si="167"/>
        <v>1.0774955399999999</v>
      </c>
      <c r="J410" s="13">
        <f t="shared" si="180"/>
        <v>4.4999999999999998E-2</v>
      </c>
      <c r="K410" s="33">
        <f t="shared" si="168"/>
        <v>44824</v>
      </c>
      <c r="L410" s="2">
        <f t="shared" si="169"/>
        <v>147</v>
      </c>
      <c r="M410" s="17">
        <f t="shared" si="170"/>
        <v>147</v>
      </c>
      <c r="N410" s="12">
        <f t="shared" si="171"/>
        <v>1.026008998</v>
      </c>
      <c r="O410" s="12">
        <f t="shared" ca="1" si="172"/>
        <v>1.1055201189999999</v>
      </c>
      <c r="P410" s="17">
        <f t="shared" si="173"/>
        <v>0</v>
      </c>
      <c r="Q410" s="14">
        <f t="shared" ca="1" si="174"/>
        <v>527600.59499999997</v>
      </c>
      <c r="R410" s="21">
        <f t="shared" si="178"/>
        <v>0</v>
      </c>
      <c r="S410" s="14">
        <f t="shared" si="175"/>
        <v>0</v>
      </c>
      <c r="T410" s="4" t="str">
        <f t="shared" si="176"/>
        <v>A+J=</v>
      </c>
      <c r="U410" s="33">
        <f t="shared" si="177"/>
        <v>45148</v>
      </c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1">
        <f t="shared" si="179"/>
        <v>45041</v>
      </c>
      <c r="B411" s="112">
        <f t="shared" ca="1" si="163"/>
        <v>5531374.0449999999</v>
      </c>
      <c r="C411" s="7">
        <f t="shared" si="164"/>
        <v>5000000</v>
      </c>
      <c r="D411" s="85">
        <f t="shared" si="181"/>
        <v>45040</v>
      </c>
      <c r="E411" s="83">
        <f ca="1">IF(D411&lt;$B$1,VLOOKUP(D411,[1]DI!$A$4:$B$15000,2,FALSE),0)</f>
        <v>0.13650000000000001</v>
      </c>
      <c r="F411" s="14">
        <f t="shared" ca="1" si="165"/>
        <v>1.00050788</v>
      </c>
      <c r="G411" s="14">
        <f ca="1">(TRUNC(PRODUCT($F$12:$F410),16))</f>
        <v>1.1921775327131601</v>
      </c>
      <c r="H411" s="14">
        <f t="shared" ca="1" si="166"/>
        <v>1.1058721897830499</v>
      </c>
      <c r="I411" s="14">
        <f t="shared" ca="1" si="167"/>
        <v>1.0780427800000001</v>
      </c>
      <c r="J411" s="13">
        <f t="shared" si="180"/>
        <v>4.4999999999999998E-2</v>
      </c>
      <c r="K411" s="33">
        <f t="shared" si="168"/>
        <v>44824</v>
      </c>
      <c r="L411" s="2">
        <f t="shared" si="169"/>
        <v>148</v>
      </c>
      <c r="M411" s="17">
        <f t="shared" si="170"/>
        <v>148</v>
      </c>
      <c r="N411" s="12">
        <f t="shared" si="171"/>
        <v>1.026188227</v>
      </c>
      <c r="O411" s="12">
        <f t="shared" ca="1" si="172"/>
        <v>1.1062748090000001</v>
      </c>
      <c r="P411" s="17">
        <f t="shared" si="173"/>
        <v>0</v>
      </c>
      <c r="Q411" s="14">
        <f t="shared" ca="1" si="174"/>
        <v>531374.04500000004</v>
      </c>
      <c r="R411" s="21">
        <f t="shared" si="178"/>
        <v>0</v>
      </c>
      <c r="S411" s="14">
        <f t="shared" si="175"/>
        <v>0</v>
      </c>
      <c r="T411" s="4" t="str">
        <f t="shared" si="176"/>
        <v>A+J=</v>
      </c>
      <c r="U411" s="33">
        <f t="shared" si="177"/>
        <v>45148</v>
      </c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1">
        <f t="shared" si="179"/>
        <v>45042</v>
      </c>
      <c r="B412" s="112">
        <f t="shared" ca="1" si="163"/>
        <v>5535150.0800000001</v>
      </c>
      <c r="C412" s="7">
        <f t="shared" si="164"/>
        <v>5000000</v>
      </c>
      <c r="D412" s="85">
        <f t="shared" si="181"/>
        <v>45041</v>
      </c>
      <c r="E412" s="83">
        <f ca="1">IF(D412&lt;$B$1,VLOOKUP(D412,[1]DI!$A$4:$B$15000,2,FALSE),0)</f>
        <v>0.13650000000000001</v>
      </c>
      <c r="F412" s="14">
        <f t="shared" ca="1" si="165"/>
        <v>1.00050788</v>
      </c>
      <c r="G412" s="14">
        <f ca="1">(TRUNC(PRODUCT($F$12:$F411),16))</f>
        <v>1.19278301583847</v>
      </c>
      <c r="H412" s="14">
        <f t="shared" ca="1" si="166"/>
        <v>1.1058721897830499</v>
      </c>
      <c r="I412" s="14">
        <f t="shared" ca="1" si="167"/>
        <v>1.0785902999999999</v>
      </c>
      <c r="J412" s="13">
        <f t="shared" si="180"/>
        <v>4.4999999999999998E-2</v>
      </c>
      <c r="K412" s="33">
        <f t="shared" si="168"/>
        <v>44824</v>
      </c>
      <c r="L412" s="2">
        <f t="shared" si="169"/>
        <v>149</v>
      </c>
      <c r="M412" s="17">
        <f t="shared" si="170"/>
        <v>149</v>
      </c>
      <c r="N412" s="12">
        <f t="shared" si="171"/>
        <v>1.0263674869999999</v>
      </c>
      <c r="O412" s="12">
        <f t="shared" ca="1" si="172"/>
        <v>1.107030016</v>
      </c>
      <c r="P412" s="17">
        <f t="shared" si="173"/>
        <v>0</v>
      </c>
      <c r="Q412" s="14">
        <f t="shared" ca="1" si="174"/>
        <v>535150.07999999996</v>
      </c>
      <c r="R412" s="21">
        <f t="shared" si="178"/>
        <v>0</v>
      </c>
      <c r="S412" s="14">
        <f t="shared" si="175"/>
        <v>0</v>
      </c>
      <c r="T412" s="4" t="str">
        <f t="shared" si="176"/>
        <v>A+J=</v>
      </c>
      <c r="U412" s="33">
        <f t="shared" si="177"/>
        <v>45148</v>
      </c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1">
        <f t="shared" si="179"/>
        <v>45043</v>
      </c>
      <c r="B413" s="112">
        <f t="shared" ca="1" si="163"/>
        <v>5538928.6449999996</v>
      </c>
      <c r="C413" s="7">
        <f t="shared" si="164"/>
        <v>5000000</v>
      </c>
      <c r="D413" s="85">
        <f t="shared" si="181"/>
        <v>45042</v>
      </c>
      <c r="E413" s="83">
        <f ca="1">IF(D413&lt;$B$1,VLOOKUP(D413,[1]DI!$A$4:$B$15000,2,FALSE),0)</f>
        <v>0.13650000000000001</v>
      </c>
      <c r="F413" s="14">
        <f t="shared" ca="1" si="165"/>
        <v>1.00050788</v>
      </c>
      <c r="G413" s="14">
        <f ca="1">(TRUNC(PRODUCT($F$12:$F412),16))</f>
        <v>1.1933888064765601</v>
      </c>
      <c r="H413" s="14">
        <f t="shared" ca="1" si="166"/>
        <v>1.1058721897830499</v>
      </c>
      <c r="I413" s="14">
        <f t="shared" ca="1" si="167"/>
        <v>1.07913809</v>
      </c>
      <c r="J413" s="13">
        <f t="shared" si="180"/>
        <v>4.4999999999999998E-2</v>
      </c>
      <c r="K413" s="33">
        <f t="shared" si="168"/>
        <v>44824</v>
      </c>
      <c r="L413" s="2">
        <f t="shared" si="169"/>
        <v>150</v>
      </c>
      <c r="M413" s="17">
        <f t="shared" si="170"/>
        <v>150</v>
      </c>
      <c r="N413" s="12">
        <f t="shared" si="171"/>
        <v>1.0265467779999999</v>
      </c>
      <c r="O413" s="12">
        <f t="shared" ca="1" si="172"/>
        <v>1.1077857289999999</v>
      </c>
      <c r="P413" s="17">
        <f t="shared" si="173"/>
        <v>0</v>
      </c>
      <c r="Q413" s="14">
        <f t="shared" ca="1" si="174"/>
        <v>538928.64500000002</v>
      </c>
      <c r="R413" s="21">
        <f t="shared" si="178"/>
        <v>0</v>
      </c>
      <c r="S413" s="14">
        <f t="shared" si="175"/>
        <v>0</v>
      </c>
      <c r="T413" s="4" t="str">
        <f t="shared" si="176"/>
        <v>A+J=</v>
      </c>
      <c r="U413" s="33">
        <f t="shared" si="177"/>
        <v>45148</v>
      </c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1">
        <f t="shared" si="179"/>
        <v>45044</v>
      </c>
      <c r="B414" s="112">
        <f t="shared" ca="1" si="163"/>
        <v>5542709.8600000003</v>
      </c>
      <c r="C414" s="7">
        <f t="shared" si="164"/>
        <v>5000000</v>
      </c>
      <c r="D414" s="85">
        <f t="shared" si="181"/>
        <v>45043</v>
      </c>
      <c r="E414" s="83">
        <f ca="1">IF(D414&lt;$B$1,VLOOKUP(D414,[1]DI!$A$4:$B$15000,2,FALSE),0)</f>
        <v>0.13650000000000001</v>
      </c>
      <c r="F414" s="14">
        <f t="shared" ca="1" si="165"/>
        <v>1.00050788</v>
      </c>
      <c r="G414" s="14">
        <f ca="1">(TRUNC(PRODUCT($F$12:$F413),16))</f>
        <v>1.19399490478359</v>
      </c>
      <c r="H414" s="14">
        <f t="shared" ca="1" si="166"/>
        <v>1.1058721897830499</v>
      </c>
      <c r="I414" s="14">
        <f t="shared" ca="1" si="167"/>
        <v>1.07968617</v>
      </c>
      <c r="J414" s="13">
        <f t="shared" si="180"/>
        <v>4.4999999999999998E-2</v>
      </c>
      <c r="K414" s="33">
        <f t="shared" si="168"/>
        <v>44824</v>
      </c>
      <c r="L414" s="2">
        <f t="shared" si="169"/>
        <v>151</v>
      </c>
      <c r="M414" s="17">
        <f t="shared" si="170"/>
        <v>151</v>
      </c>
      <c r="N414" s="12">
        <f t="shared" si="171"/>
        <v>1.0267261009999999</v>
      </c>
      <c r="O414" s="12">
        <f t="shared" ca="1" si="172"/>
        <v>1.108541972</v>
      </c>
      <c r="P414" s="17">
        <f t="shared" si="173"/>
        <v>0</v>
      </c>
      <c r="Q414" s="14">
        <f t="shared" ca="1" si="174"/>
        <v>542709.86</v>
      </c>
      <c r="R414" s="21">
        <f t="shared" si="178"/>
        <v>0</v>
      </c>
      <c r="S414" s="14">
        <f t="shared" si="175"/>
        <v>0</v>
      </c>
      <c r="T414" s="4" t="str">
        <f t="shared" si="176"/>
        <v>A+J=</v>
      </c>
      <c r="U414" s="33">
        <f t="shared" si="177"/>
        <v>45148</v>
      </c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1">
        <f t="shared" si="179"/>
        <v>45048</v>
      </c>
      <c r="B415" s="112">
        <f t="shared" ca="1" si="163"/>
        <v>5546493.6050000004</v>
      </c>
      <c r="C415" s="7">
        <f t="shared" si="164"/>
        <v>5000000</v>
      </c>
      <c r="D415" s="85">
        <f t="shared" si="181"/>
        <v>45044</v>
      </c>
      <c r="E415" s="83">
        <f ca="1">IF(D415&lt;$B$1,VLOOKUP(D415,[1]DI!$A$4:$B$15000,2,FALSE),0)</f>
        <v>0.13650000000000001</v>
      </c>
      <c r="F415" s="14">
        <f t="shared" ca="1" si="165"/>
        <v>1.00050788</v>
      </c>
      <c r="G415" s="14">
        <f ca="1">(TRUNC(PRODUCT($F$12:$F414),16))</f>
        <v>1.19460131091583</v>
      </c>
      <c r="H415" s="14">
        <f t="shared" ca="1" si="166"/>
        <v>1.1058721897830499</v>
      </c>
      <c r="I415" s="14">
        <f t="shared" ca="1" si="167"/>
        <v>1.0802345200000001</v>
      </c>
      <c r="J415" s="13">
        <f t="shared" si="180"/>
        <v>4.4999999999999998E-2</v>
      </c>
      <c r="K415" s="33">
        <f t="shared" si="168"/>
        <v>44824</v>
      </c>
      <c r="L415" s="2">
        <f t="shared" si="169"/>
        <v>152</v>
      </c>
      <c r="M415" s="17">
        <f t="shared" si="170"/>
        <v>152</v>
      </c>
      <c r="N415" s="12">
        <f t="shared" si="171"/>
        <v>1.0269054550000001</v>
      </c>
      <c r="O415" s="12">
        <f t="shared" ca="1" si="172"/>
        <v>1.109298721</v>
      </c>
      <c r="P415" s="17">
        <f t="shared" si="173"/>
        <v>0</v>
      </c>
      <c r="Q415" s="14">
        <f t="shared" ca="1" si="174"/>
        <v>546493.60499999998</v>
      </c>
      <c r="R415" s="21">
        <f t="shared" si="178"/>
        <v>0</v>
      </c>
      <c r="S415" s="14">
        <f t="shared" si="175"/>
        <v>0</v>
      </c>
      <c r="T415" s="4" t="str">
        <f t="shared" si="176"/>
        <v>A+J=</v>
      </c>
      <c r="U415" s="33">
        <f t="shared" si="177"/>
        <v>45148</v>
      </c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1">
        <f t="shared" si="179"/>
        <v>45049</v>
      </c>
      <c r="B416" s="112">
        <f t="shared" ca="1" si="163"/>
        <v>5550279.9500000002</v>
      </c>
      <c r="C416" s="7">
        <f t="shared" si="164"/>
        <v>5000000</v>
      </c>
      <c r="D416" s="85">
        <f t="shared" si="181"/>
        <v>45048</v>
      </c>
      <c r="E416" s="83">
        <f ca="1">IF(D416&lt;$B$1,VLOOKUP(D416,[1]DI!$A$4:$B$15000,2,FALSE),0)</f>
        <v>0.13650000000000001</v>
      </c>
      <c r="F416" s="14">
        <f t="shared" ca="1" si="165"/>
        <v>1.00050788</v>
      </c>
      <c r="G416" s="14">
        <f ca="1">(TRUNC(PRODUCT($F$12:$F415),16))</f>
        <v>1.19520802502962</v>
      </c>
      <c r="H416" s="14">
        <f t="shared" ca="1" si="166"/>
        <v>1.1058721897830499</v>
      </c>
      <c r="I416" s="14">
        <f t="shared" ca="1" si="167"/>
        <v>1.08078315</v>
      </c>
      <c r="J416" s="13">
        <f t="shared" si="180"/>
        <v>4.4999999999999998E-2</v>
      </c>
      <c r="K416" s="33">
        <f t="shared" si="168"/>
        <v>44824</v>
      </c>
      <c r="L416" s="2">
        <f t="shared" si="169"/>
        <v>153</v>
      </c>
      <c r="M416" s="17">
        <f t="shared" si="170"/>
        <v>153</v>
      </c>
      <c r="N416" s="12">
        <f t="shared" si="171"/>
        <v>1.027084841</v>
      </c>
      <c r="O416" s="12">
        <f t="shared" ca="1" si="172"/>
        <v>1.11005599</v>
      </c>
      <c r="P416" s="17">
        <f t="shared" si="173"/>
        <v>0</v>
      </c>
      <c r="Q416" s="14">
        <f t="shared" ca="1" si="174"/>
        <v>550279.94999999995</v>
      </c>
      <c r="R416" s="21">
        <f t="shared" si="178"/>
        <v>0</v>
      </c>
      <c r="S416" s="14">
        <f t="shared" si="175"/>
        <v>0</v>
      </c>
      <c r="T416" s="4" t="str">
        <f t="shared" si="176"/>
        <v>A+J=</v>
      </c>
      <c r="U416" s="33">
        <f t="shared" si="177"/>
        <v>45148</v>
      </c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1">
        <f t="shared" si="179"/>
        <v>45050</v>
      </c>
      <c r="B417" s="112">
        <f t="shared" ca="1" si="163"/>
        <v>5554068.8250000002</v>
      </c>
      <c r="C417" s="7">
        <f t="shared" si="164"/>
        <v>5000000</v>
      </c>
      <c r="D417" s="85">
        <f t="shared" si="181"/>
        <v>45049</v>
      </c>
      <c r="E417" s="83">
        <f ca="1">IF(D417&lt;$B$1,VLOOKUP(D417,[1]DI!$A$4:$B$15000,2,FALSE),0)</f>
        <v>0.13650000000000001</v>
      </c>
      <c r="F417" s="14">
        <f t="shared" ca="1" si="165"/>
        <v>1.00050788</v>
      </c>
      <c r="G417" s="14">
        <f ca="1">(TRUNC(PRODUCT($F$12:$F416),16))</f>
        <v>1.19581504728137</v>
      </c>
      <c r="H417" s="14">
        <f t="shared" ca="1" si="166"/>
        <v>1.1058721897830499</v>
      </c>
      <c r="I417" s="14">
        <f t="shared" ca="1" si="167"/>
        <v>1.0813320500000001</v>
      </c>
      <c r="J417" s="13">
        <f t="shared" si="180"/>
        <v>4.4999999999999998E-2</v>
      </c>
      <c r="K417" s="33">
        <f t="shared" si="168"/>
        <v>44824</v>
      </c>
      <c r="L417" s="2">
        <f t="shared" si="169"/>
        <v>154</v>
      </c>
      <c r="M417" s="17">
        <f t="shared" si="170"/>
        <v>154</v>
      </c>
      <c r="N417" s="12">
        <f t="shared" si="171"/>
        <v>1.0272642569999999</v>
      </c>
      <c r="O417" s="12">
        <f t="shared" ca="1" si="172"/>
        <v>1.1108137650000001</v>
      </c>
      <c r="P417" s="17">
        <f t="shared" si="173"/>
        <v>0</v>
      </c>
      <c r="Q417" s="14">
        <f t="shared" ca="1" si="174"/>
        <v>554068.82499999995</v>
      </c>
      <c r="R417" s="21">
        <f t="shared" si="178"/>
        <v>0</v>
      </c>
      <c r="S417" s="14">
        <f t="shared" si="175"/>
        <v>0</v>
      </c>
      <c r="T417" s="4" t="str">
        <f t="shared" si="176"/>
        <v>A+J=</v>
      </c>
      <c r="U417" s="33">
        <f t="shared" si="177"/>
        <v>45148</v>
      </c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1">
        <f t="shared" si="179"/>
        <v>45051</v>
      </c>
      <c r="B418" s="112">
        <f t="shared" ca="1" si="163"/>
        <v>5557860.3499999996</v>
      </c>
      <c r="C418" s="7">
        <f t="shared" si="164"/>
        <v>5000000</v>
      </c>
      <c r="D418" s="85">
        <f t="shared" si="181"/>
        <v>45050</v>
      </c>
      <c r="E418" s="83">
        <f ca="1">IF(D418&lt;$B$1,VLOOKUP(D418,[1]DI!$A$4:$B$15000,2,FALSE),0)</f>
        <v>0.13650000000000001</v>
      </c>
      <c r="F418" s="14">
        <f t="shared" ca="1" si="165"/>
        <v>1.00050788</v>
      </c>
      <c r="G418" s="14">
        <f ca="1">(TRUNC(PRODUCT($F$12:$F417),16))</f>
        <v>1.19642237782758</v>
      </c>
      <c r="H418" s="14">
        <f t="shared" ca="1" si="166"/>
        <v>1.1058721897830499</v>
      </c>
      <c r="I418" s="14">
        <f t="shared" ca="1" si="167"/>
        <v>1.08188124</v>
      </c>
      <c r="J418" s="13">
        <f t="shared" si="180"/>
        <v>4.4999999999999998E-2</v>
      </c>
      <c r="K418" s="33">
        <f t="shared" si="168"/>
        <v>44824</v>
      </c>
      <c r="L418" s="2">
        <f t="shared" si="169"/>
        <v>155</v>
      </c>
      <c r="M418" s="17">
        <f t="shared" si="170"/>
        <v>155</v>
      </c>
      <c r="N418" s="12">
        <f t="shared" si="171"/>
        <v>1.027443705</v>
      </c>
      <c r="O418" s="12">
        <f t="shared" ca="1" si="172"/>
        <v>1.11157207</v>
      </c>
      <c r="P418" s="17">
        <f t="shared" si="173"/>
        <v>0</v>
      </c>
      <c r="Q418" s="14">
        <f t="shared" ca="1" si="174"/>
        <v>557860.35</v>
      </c>
      <c r="R418" s="21">
        <f t="shared" si="178"/>
        <v>0</v>
      </c>
      <c r="S418" s="14">
        <f t="shared" si="175"/>
        <v>0</v>
      </c>
      <c r="T418" s="4" t="str">
        <f t="shared" si="176"/>
        <v>A+J=</v>
      </c>
      <c r="U418" s="33">
        <f t="shared" si="177"/>
        <v>45148</v>
      </c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1">
        <f t="shared" si="179"/>
        <v>45054</v>
      </c>
      <c r="B419" s="112">
        <f t="shared" ca="1" si="163"/>
        <v>5561654.4699999997</v>
      </c>
      <c r="C419" s="7">
        <f t="shared" si="164"/>
        <v>5000000</v>
      </c>
      <c r="D419" s="85">
        <f t="shared" si="181"/>
        <v>45051</v>
      </c>
      <c r="E419" s="83">
        <f ca="1">IF(D419&lt;$B$1,VLOOKUP(D419,[1]DI!$A$4:$B$15000,2,FALSE),0)</f>
        <v>0.13650000000000001</v>
      </c>
      <c r="F419" s="14">
        <f t="shared" ca="1" si="165"/>
        <v>1.00050788</v>
      </c>
      <c r="G419" s="14">
        <f ca="1">(TRUNC(PRODUCT($F$12:$F418),16))</f>
        <v>1.19703001682484</v>
      </c>
      <c r="H419" s="14">
        <f t="shared" ca="1" si="166"/>
        <v>1.1058721897830499</v>
      </c>
      <c r="I419" s="14">
        <f t="shared" ca="1" si="167"/>
        <v>1.0824307099999999</v>
      </c>
      <c r="J419" s="13">
        <f t="shared" si="180"/>
        <v>4.4999999999999998E-2</v>
      </c>
      <c r="K419" s="33">
        <f t="shared" si="168"/>
        <v>44824</v>
      </c>
      <c r="L419" s="2">
        <f t="shared" si="169"/>
        <v>156</v>
      </c>
      <c r="M419" s="17">
        <f t="shared" si="170"/>
        <v>156</v>
      </c>
      <c r="N419" s="12">
        <f t="shared" si="171"/>
        <v>1.0276231849999999</v>
      </c>
      <c r="O419" s="12">
        <f t="shared" ca="1" si="172"/>
        <v>1.1123308940000001</v>
      </c>
      <c r="P419" s="17">
        <f t="shared" si="173"/>
        <v>0</v>
      </c>
      <c r="Q419" s="14">
        <f t="shared" ca="1" si="174"/>
        <v>561654.47</v>
      </c>
      <c r="R419" s="21">
        <f t="shared" si="178"/>
        <v>0</v>
      </c>
      <c r="S419" s="14">
        <f t="shared" si="175"/>
        <v>0</v>
      </c>
      <c r="T419" s="4" t="str">
        <f t="shared" si="176"/>
        <v>A+J=</v>
      </c>
      <c r="U419" s="33">
        <f t="shared" si="177"/>
        <v>45148</v>
      </c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1">
        <f t="shared" si="179"/>
        <v>45055</v>
      </c>
      <c r="B420" s="112">
        <f t="shared" ca="1" si="163"/>
        <v>5565451.1299999999</v>
      </c>
      <c r="C420" s="7">
        <f t="shared" si="164"/>
        <v>5000000</v>
      </c>
      <c r="D420" s="85">
        <f t="shared" si="181"/>
        <v>45054</v>
      </c>
      <c r="E420" s="83">
        <f ca="1">IF(D420&lt;$B$1,VLOOKUP(D420,[1]DI!$A$4:$B$15000,2,FALSE),0)</f>
        <v>0.13650000000000001</v>
      </c>
      <c r="F420" s="14">
        <f t="shared" ca="1" si="165"/>
        <v>1.00050788</v>
      </c>
      <c r="G420" s="14">
        <f ca="1">(TRUNC(PRODUCT($F$12:$F419),16))</f>
        <v>1.1976379644297801</v>
      </c>
      <c r="H420" s="14">
        <f t="shared" ca="1" si="166"/>
        <v>1.1058721897830499</v>
      </c>
      <c r="I420" s="14">
        <f t="shared" ca="1" si="167"/>
        <v>1.08298045</v>
      </c>
      <c r="J420" s="13">
        <f t="shared" si="180"/>
        <v>4.4999999999999998E-2</v>
      </c>
      <c r="K420" s="33">
        <f t="shared" si="168"/>
        <v>44824</v>
      </c>
      <c r="L420" s="2">
        <f t="shared" si="169"/>
        <v>157</v>
      </c>
      <c r="M420" s="17">
        <f t="shared" si="170"/>
        <v>157</v>
      </c>
      <c r="N420" s="12">
        <f t="shared" si="171"/>
        <v>1.027802696</v>
      </c>
      <c r="O420" s="12">
        <f t="shared" ca="1" si="172"/>
        <v>1.113090226</v>
      </c>
      <c r="P420" s="17">
        <f t="shared" si="173"/>
        <v>0</v>
      </c>
      <c r="Q420" s="14">
        <f t="shared" ca="1" si="174"/>
        <v>565451.13</v>
      </c>
      <c r="R420" s="21">
        <f t="shared" si="178"/>
        <v>0</v>
      </c>
      <c r="S420" s="14">
        <f t="shared" si="175"/>
        <v>0</v>
      </c>
      <c r="T420" s="4" t="str">
        <f t="shared" si="176"/>
        <v>A+J=</v>
      </c>
      <c r="U420" s="33">
        <f t="shared" si="177"/>
        <v>45148</v>
      </c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1">
        <f t="shared" si="179"/>
        <v>45056</v>
      </c>
      <c r="B421" s="112">
        <f t="shared" ca="1" si="163"/>
        <v>5569250.4399999995</v>
      </c>
      <c r="C421" s="7">
        <f t="shared" si="164"/>
        <v>5000000</v>
      </c>
      <c r="D421" s="85">
        <f t="shared" si="181"/>
        <v>45055</v>
      </c>
      <c r="E421" s="83">
        <f ca="1">IF(D421&lt;$B$1,VLOOKUP(D421,[1]DI!$A$4:$B$15000,2,FALSE),0)</f>
        <v>0.13650000000000001</v>
      </c>
      <c r="F421" s="14">
        <f t="shared" ca="1" si="165"/>
        <v>1.00050788</v>
      </c>
      <c r="G421" s="14">
        <f ca="1">(TRUNC(PRODUCT($F$12:$F420),16))</f>
        <v>1.19824622079916</v>
      </c>
      <c r="H421" s="14">
        <f t="shared" ca="1" si="166"/>
        <v>1.1058721897830499</v>
      </c>
      <c r="I421" s="14">
        <f t="shared" ca="1" si="167"/>
        <v>1.0835304800000001</v>
      </c>
      <c r="J421" s="13">
        <f t="shared" si="180"/>
        <v>4.4999999999999998E-2</v>
      </c>
      <c r="K421" s="33">
        <f t="shared" si="168"/>
        <v>44824</v>
      </c>
      <c r="L421" s="2">
        <f t="shared" si="169"/>
        <v>158</v>
      </c>
      <c r="M421" s="17">
        <f t="shared" si="170"/>
        <v>158</v>
      </c>
      <c r="N421" s="12">
        <f t="shared" si="171"/>
        <v>1.0279822380000001</v>
      </c>
      <c r="O421" s="12">
        <f t="shared" ca="1" si="172"/>
        <v>1.113850088</v>
      </c>
      <c r="P421" s="17">
        <f t="shared" si="173"/>
        <v>0</v>
      </c>
      <c r="Q421" s="14">
        <f t="shared" ca="1" si="174"/>
        <v>569250.43999999994</v>
      </c>
      <c r="R421" s="21">
        <f t="shared" si="178"/>
        <v>0</v>
      </c>
      <c r="S421" s="14">
        <f t="shared" si="175"/>
        <v>0</v>
      </c>
      <c r="T421" s="4" t="str">
        <f t="shared" si="176"/>
        <v>A+J=</v>
      </c>
      <c r="U421" s="33">
        <f t="shared" si="177"/>
        <v>45148</v>
      </c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1">
        <f t="shared" si="179"/>
        <v>45057</v>
      </c>
      <c r="B422" s="112">
        <f t="shared" ca="1" si="163"/>
        <v>5573052.29</v>
      </c>
      <c r="C422" s="7">
        <f t="shared" si="164"/>
        <v>5000000</v>
      </c>
      <c r="D422" s="85">
        <f t="shared" si="181"/>
        <v>45056</v>
      </c>
      <c r="E422" s="83">
        <f ca="1">IF(D422&lt;$B$1,VLOOKUP(D422,[1]DI!$A$4:$B$15000,2,FALSE),0)</f>
        <v>0.13650000000000001</v>
      </c>
      <c r="F422" s="14">
        <f t="shared" ca="1" si="165"/>
        <v>1.00050788</v>
      </c>
      <c r="G422" s="14">
        <f ca="1">(TRUNC(PRODUCT($F$12:$F421),16))</f>
        <v>1.19885478608977</v>
      </c>
      <c r="H422" s="14">
        <f t="shared" ca="1" si="166"/>
        <v>1.1058721897830499</v>
      </c>
      <c r="I422" s="14">
        <f t="shared" ca="1" si="167"/>
        <v>1.0840807800000001</v>
      </c>
      <c r="J422" s="13">
        <f t="shared" si="180"/>
        <v>4.4999999999999998E-2</v>
      </c>
      <c r="K422" s="33">
        <f t="shared" si="168"/>
        <v>44824</v>
      </c>
      <c r="L422" s="2">
        <f t="shared" si="169"/>
        <v>159</v>
      </c>
      <c r="M422" s="17">
        <f t="shared" si="170"/>
        <v>159</v>
      </c>
      <c r="N422" s="12">
        <f t="shared" si="171"/>
        <v>1.0281618109999999</v>
      </c>
      <c r="O422" s="12">
        <f t="shared" ca="1" si="172"/>
        <v>1.114610458</v>
      </c>
      <c r="P422" s="17">
        <f t="shared" si="173"/>
        <v>0</v>
      </c>
      <c r="Q422" s="14">
        <f t="shared" ca="1" si="174"/>
        <v>573052.29</v>
      </c>
      <c r="R422" s="21">
        <f t="shared" si="178"/>
        <v>0</v>
      </c>
      <c r="S422" s="14">
        <f t="shared" si="175"/>
        <v>0</v>
      </c>
      <c r="T422" s="4" t="str">
        <f t="shared" si="176"/>
        <v>A+J=</v>
      </c>
      <c r="U422" s="33">
        <f t="shared" si="177"/>
        <v>45148</v>
      </c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1">
        <f t="shared" si="179"/>
        <v>45058</v>
      </c>
      <c r="B423" s="112">
        <f t="shared" ca="1" si="163"/>
        <v>5576856.7450000001</v>
      </c>
      <c r="C423" s="7">
        <f t="shared" si="164"/>
        <v>5000000</v>
      </c>
      <c r="D423" s="85">
        <f t="shared" si="181"/>
        <v>45057</v>
      </c>
      <c r="E423" s="83">
        <f ca="1">IF(D423&lt;$B$1,VLOOKUP(D423,[1]DI!$A$4:$B$15000,2,FALSE),0)</f>
        <v>0.13650000000000001</v>
      </c>
      <c r="F423" s="14">
        <f t="shared" ca="1" si="165"/>
        <v>1.00050788</v>
      </c>
      <c r="G423" s="14">
        <f ca="1">(TRUNC(PRODUCT($F$12:$F422),16))</f>
        <v>1.19946366045853</v>
      </c>
      <c r="H423" s="14">
        <f t="shared" ca="1" si="166"/>
        <v>1.1058721897830499</v>
      </c>
      <c r="I423" s="14">
        <f t="shared" ca="1" si="167"/>
        <v>1.0846313599999999</v>
      </c>
      <c r="J423" s="13">
        <f t="shared" si="180"/>
        <v>4.4999999999999998E-2</v>
      </c>
      <c r="K423" s="33">
        <f t="shared" si="168"/>
        <v>44824</v>
      </c>
      <c r="L423" s="2">
        <f t="shared" si="169"/>
        <v>160</v>
      </c>
      <c r="M423" s="17">
        <f t="shared" si="170"/>
        <v>160</v>
      </c>
      <c r="N423" s="12">
        <f t="shared" si="171"/>
        <v>1.028341416</v>
      </c>
      <c r="O423" s="12">
        <f t="shared" ca="1" si="172"/>
        <v>1.1153713489999999</v>
      </c>
      <c r="P423" s="17">
        <f t="shared" si="173"/>
        <v>0</v>
      </c>
      <c r="Q423" s="14">
        <f t="shared" ca="1" si="174"/>
        <v>576856.745</v>
      </c>
      <c r="R423" s="21">
        <f t="shared" si="178"/>
        <v>0</v>
      </c>
      <c r="S423" s="14">
        <f t="shared" si="175"/>
        <v>0</v>
      </c>
      <c r="T423" s="4" t="str">
        <f t="shared" si="176"/>
        <v>A+J=</v>
      </c>
      <c r="U423" s="33">
        <f t="shared" si="177"/>
        <v>45148</v>
      </c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1">
        <f t="shared" si="179"/>
        <v>45061</v>
      </c>
      <c r="B424" s="112">
        <f t="shared" ca="1" si="163"/>
        <v>5580663.8449999997</v>
      </c>
      <c r="C424" s="7">
        <f t="shared" si="164"/>
        <v>5000000</v>
      </c>
      <c r="D424" s="85">
        <f t="shared" si="181"/>
        <v>45058</v>
      </c>
      <c r="E424" s="83">
        <f ca="1">IF(D424&lt;$B$1,VLOOKUP(D424,[1]DI!$A$4:$B$15000,2,FALSE),0)</f>
        <v>0.13650000000000001</v>
      </c>
      <c r="F424" s="14">
        <f t="shared" ca="1" si="165"/>
        <v>1.00050788</v>
      </c>
      <c r="G424" s="14">
        <f ca="1">(TRUNC(PRODUCT($F$12:$F423),16))</f>
        <v>1.20007284406241</v>
      </c>
      <c r="H424" s="14">
        <f t="shared" ca="1" si="166"/>
        <v>1.1058721897830499</v>
      </c>
      <c r="I424" s="14">
        <f t="shared" ca="1" si="167"/>
        <v>1.08518223</v>
      </c>
      <c r="J424" s="13">
        <f t="shared" si="180"/>
        <v>4.4999999999999998E-2</v>
      </c>
      <c r="K424" s="33">
        <f t="shared" si="168"/>
        <v>44824</v>
      </c>
      <c r="L424" s="2">
        <f t="shared" si="169"/>
        <v>161</v>
      </c>
      <c r="M424" s="17">
        <f t="shared" si="170"/>
        <v>161</v>
      </c>
      <c r="N424" s="12">
        <f t="shared" si="171"/>
        <v>1.0285210520000001</v>
      </c>
      <c r="O424" s="12">
        <f t="shared" ca="1" si="172"/>
        <v>1.116132769</v>
      </c>
      <c r="P424" s="17">
        <f t="shared" si="173"/>
        <v>0</v>
      </c>
      <c r="Q424" s="14">
        <f t="shared" ca="1" si="174"/>
        <v>580663.84499999997</v>
      </c>
      <c r="R424" s="21">
        <f t="shared" si="178"/>
        <v>0</v>
      </c>
      <c r="S424" s="14">
        <f t="shared" si="175"/>
        <v>0</v>
      </c>
      <c r="T424" s="4" t="str">
        <f t="shared" si="176"/>
        <v>A+J=</v>
      </c>
      <c r="U424" s="33">
        <f t="shared" si="177"/>
        <v>45148</v>
      </c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1">
        <f t="shared" si="179"/>
        <v>45062</v>
      </c>
      <c r="B425" s="112">
        <f t="shared" ca="1" si="163"/>
        <v>5584473.4950000001</v>
      </c>
      <c r="C425" s="7">
        <f t="shared" si="164"/>
        <v>5000000</v>
      </c>
      <c r="D425" s="85">
        <f t="shared" si="181"/>
        <v>45061</v>
      </c>
      <c r="E425" s="83">
        <f ca="1">IF(D425&lt;$B$1,VLOOKUP(D425,[1]DI!$A$4:$B$15000,2,FALSE),0)</f>
        <v>0.13650000000000001</v>
      </c>
      <c r="F425" s="14">
        <f t="shared" ca="1" si="165"/>
        <v>1.00050788</v>
      </c>
      <c r="G425" s="14">
        <f ca="1">(TRUNC(PRODUCT($F$12:$F424),16))</f>
        <v>1.2006823370584501</v>
      </c>
      <c r="H425" s="14">
        <f t="shared" ca="1" si="166"/>
        <v>1.1058721897830499</v>
      </c>
      <c r="I425" s="14">
        <f t="shared" ca="1" si="167"/>
        <v>1.08573337</v>
      </c>
      <c r="J425" s="13">
        <f t="shared" si="180"/>
        <v>4.4999999999999998E-2</v>
      </c>
      <c r="K425" s="33">
        <f t="shared" si="168"/>
        <v>44824</v>
      </c>
      <c r="L425" s="2">
        <f t="shared" si="169"/>
        <v>162</v>
      </c>
      <c r="M425" s="17">
        <f t="shared" si="170"/>
        <v>162</v>
      </c>
      <c r="N425" s="12">
        <f t="shared" si="171"/>
        <v>1.02870072</v>
      </c>
      <c r="O425" s="12">
        <f t="shared" ca="1" si="172"/>
        <v>1.1168946989999999</v>
      </c>
      <c r="P425" s="17">
        <f t="shared" si="173"/>
        <v>0</v>
      </c>
      <c r="Q425" s="14">
        <f t="shared" ca="1" si="174"/>
        <v>584473.495</v>
      </c>
      <c r="R425" s="21">
        <f t="shared" si="178"/>
        <v>0</v>
      </c>
      <c r="S425" s="14">
        <f t="shared" si="175"/>
        <v>0</v>
      </c>
      <c r="T425" s="4" t="str">
        <f t="shared" si="176"/>
        <v>A+J=</v>
      </c>
      <c r="U425" s="33">
        <f t="shared" si="177"/>
        <v>45148</v>
      </c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1">
        <f t="shared" si="179"/>
        <v>45063</v>
      </c>
      <c r="B426" s="112">
        <f t="shared" ca="1" si="163"/>
        <v>5588285.75</v>
      </c>
      <c r="C426" s="7">
        <f t="shared" si="164"/>
        <v>5000000</v>
      </c>
      <c r="D426" s="85">
        <f t="shared" si="181"/>
        <v>45062</v>
      </c>
      <c r="E426" s="83">
        <f ca="1">IF(D426&lt;$B$1,VLOOKUP(D426,[1]DI!$A$4:$B$15000,2,FALSE),0)</f>
        <v>0.13650000000000001</v>
      </c>
      <c r="F426" s="14">
        <f t="shared" ca="1" si="165"/>
        <v>1.00050788</v>
      </c>
      <c r="G426" s="14">
        <f ca="1">(TRUNC(PRODUCT($F$12:$F425),16))</f>
        <v>1.2012921396038001</v>
      </c>
      <c r="H426" s="14">
        <f t="shared" ca="1" si="166"/>
        <v>1.1058721897830499</v>
      </c>
      <c r="I426" s="14">
        <f t="shared" ca="1" si="167"/>
        <v>1.0862847899999999</v>
      </c>
      <c r="J426" s="13">
        <f t="shared" si="180"/>
        <v>4.4999999999999998E-2</v>
      </c>
      <c r="K426" s="33">
        <f t="shared" si="168"/>
        <v>44824</v>
      </c>
      <c r="L426" s="2">
        <f t="shared" si="169"/>
        <v>163</v>
      </c>
      <c r="M426" s="17">
        <f t="shared" si="170"/>
        <v>163</v>
      </c>
      <c r="N426" s="12">
        <f t="shared" si="171"/>
        <v>1.028880419</v>
      </c>
      <c r="O426" s="12">
        <f t="shared" ca="1" si="172"/>
        <v>1.1176571500000001</v>
      </c>
      <c r="P426" s="17">
        <f t="shared" si="173"/>
        <v>0</v>
      </c>
      <c r="Q426" s="14">
        <f t="shared" ca="1" si="174"/>
        <v>588285.75</v>
      </c>
      <c r="R426" s="21">
        <f t="shared" si="178"/>
        <v>0</v>
      </c>
      <c r="S426" s="14">
        <f t="shared" si="175"/>
        <v>0</v>
      </c>
      <c r="T426" s="4" t="str">
        <f t="shared" si="176"/>
        <v>A+J=</v>
      </c>
      <c r="U426" s="33">
        <f t="shared" si="177"/>
        <v>45148</v>
      </c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1">
        <f t="shared" si="179"/>
        <v>45064</v>
      </c>
      <c r="B427" s="112">
        <f t="shared" ca="1" si="163"/>
        <v>5592100.6050000004</v>
      </c>
      <c r="C427" s="7">
        <f t="shared" si="164"/>
        <v>5000000</v>
      </c>
      <c r="D427" s="85">
        <f t="shared" si="181"/>
        <v>45063</v>
      </c>
      <c r="E427" s="83">
        <f ca="1">IF(D427&lt;$B$1,VLOOKUP(D427,[1]DI!$A$4:$B$15000,2,FALSE),0)</f>
        <v>0.13650000000000001</v>
      </c>
      <c r="F427" s="14">
        <f t="shared" ca="1" si="165"/>
        <v>1.00050788</v>
      </c>
      <c r="G427" s="14">
        <f ca="1">(TRUNC(PRODUCT($F$12:$F426),16))</f>
        <v>1.2019022518556599</v>
      </c>
      <c r="H427" s="14">
        <f t="shared" ca="1" si="166"/>
        <v>1.1058721897830499</v>
      </c>
      <c r="I427" s="14">
        <f t="shared" ca="1" si="167"/>
        <v>1.08683649</v>
      </c>
      <c r="J427" s="13">
        <f t="shared" si="180"/>
        <v>4.4999999999999998E-2</v>
      </c>
      <c r="K427" s="33">
        <f t="shared" si="168"/>
        <v>44824</v>
      </c>
      <c r="L427" s="2">
        <f t="shared" si="169"/>
        <v>164</v>
      </c>
      <c r="M427" s="17">
        <f t="shared" si="170"/>
        <v>164</v>
      </c>
      <c r="N427" s="12">
        <f t="shared" si="171"/>
        <v>1.0290601500000001</v>
      </c>
      <c r="O427" s="12">
        <f t="shared" ca="1" si="172"/>
        <v>1.118420121</v>
      </c>
      <c r="P427" s="17">
        <f t="shared" si="173"/>
        <v>0</v>
      </c>
      <c r="Q427" s="14">
        <f t="shared" ca="1" si="174"/>
        <v>592100.60499999998</v>
      </c>
      <c r="R427" s="21">
        <f t="shared" si="178"/>
        <v>0</v>
      </c>
      <c r="S427" s="14">
        <f t="shared" si="175"/>
        <v>0</v>
      </c>
      <c r="T427" s="4" t="str">
        <f t="shared" si="176"/>
        <v>A+J=</v>
      </c>
      <c r="U427" s="33">
        <f t="shared" si="177"/>
        <v>45148</v>
      </c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1">
        <f t="shared" si="179"/>
        <v>45065</v>
      </c>
      <c r="B428" s="112">
        <f t="shared" ca="1" si="163"/>
        <v>5595918.0600000005</v>
      </c>
      <c r="C428" s="7">
        <f t="shared" si="164"/>
        <v>5000000</v>
      </c>
      <c r="D428" s="85">
        <f t="shared" si="181"/>
        <v>45064</v>
      </c>
      <c r="E428" s="83">
        <f ca="1">IF(D428&lt;$B$1,VLOOKUP(D428,[1]DI!$A$4:$B$15000,2,FALSE),0)</f>
        <v>0.13650000000000001</v>
      </c>
      <c r="F428" s="14">
        <f t="shared" ca="1" si="165"/>
        <v>1.00050788</v>
      </c>
      <c r="G428" s="14">
        <f ca="1">(TRUNC(PRODUCT($F$12:$F427),16))</f>
        <v>1.2025126739713301</v>
      </c>
      <c r="H428" s="14">
        <f t="shared" ca="1" si="166"/>
        <v>1.1058721897830499</v>
      </c>
      <c r="I428" s="14">
        <f t="shared" ca="1" si="167"/>
        <v>1.0873884700000001</v>
      </c>
      <c r="J428" s="13">
        <f t="shared" si="180"/>
        <v>4.4999999999999998E-2</v>
      </c>
      <c r="K428" s="33">
        <f t="shared" si="168"/>
        <v>44824</v>
      </c>
      <c r="L428" s="2">
        <f t="shared" si="169"/>
        <v>165</v>
      </c>
      <c r="M428" s="17">
        <f t="shared" si="170"/>
        <v>165</v>
      </c>
      <c r="N428" s="12">
        <f t="shared" si="171"/>
        <v>1.0292399109999999</v>
      </c>
      <c r="O428" s="12">
        <f t="shared" ca="1" si="172"/>
        <v>1.119183612</v>
      </c>
      <c r="P428" s="17">
        <f t="shared" si="173"/>
        <v>0</v>
      </c>
      <c r="Q428" s="14">
        <f t="shared" ca="1" si="174"/>
        <v>595918.06000000006</v>
      </c>
      <c r="R428" s="21">
        <f t="shared" si="178"/>
        <v>0</v>
      </c>
      <c r="S428" s="14">
        <f t="shared" si="175"/>
        <v>0</v>
      </c>
      <c r="T428" s="4" t="str">
        <f t="shared" si="176"/>
        <v>A+J=</v>
      </c>
      <c r="U428" s="33">
        <f t="shared" si="177"/>
        <v>45148</v>
      </c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1">
        <f t="shared" si="179"/>
        <v>45068</v>
      </c>
      <c r="B429" s="112">
        <f t="shared" ca="1" si="163"/>
        <v>5599738.1799999997</v>
      </c>
      <c r="C429" s="7">
        <f t="shared" si="164"/>
        <v>5000000</v>
      </c>
      <c r="D429" s="85">
        <f t="shared" si="181"/>
        <v>45065</v>
      </c>
      <c r="E429" s="83">
        <f ca="1">IF(D429&lt;$B$1,VLOOKUP(D429,[1]DI!$A$4:$B$15000,2,FALSE),0)</f>
        <v>0.13650000000000001</v>
      </c>
      <c r="F429" s="14">
        <f t="shared" ca="1" si="165"/>
        <v>1.00050788</v>
      </c>
      <c r="G429" s="14">
        <f ca="1">(TRUNC(PRODUCT($F$12:$F428),16))</f>
        <v>1.2031234061081899</v>
      </c>
      <c r="H429" s="14">
        <f t="shared" ca="1" si="166"/>
        <v>1.1058721897830499</v>
      </c>
      <c r="I429" s="14">
        <f t="shared" ca="1" si="167"/>
        <v>1.0879407400000001</v>
      </c>
      <c r="J429" s="13">
        <f t="shared" si="180"/>
        <v>4.4999999999999998E-2</v>
      </c>
      <c r="K429" s="33">
        <f t="shared" si="168"/>
        <v>44824</v>
      </c>
      <c r="L429" s="2">
        <f t="shared" si="169"/>
        <v>166</v>
      </c>
      <c r="M429" s="17">
        <f t="shared" si="170"/>
        <v>166</v>
      </c>
      <c r="N429" s="12">
        <f t="shared" si="171"/>
        <v>1.029419705</v>
      </c>
      <c r="O429" s="12">
        <f t="shared" ca="1" si="172"/>
        <v>1.119947636</v>
      </c>
      <c r="P429" s="17">
        <f t="shared" si="173"/>
        <v>0</v>
      </c>
      <c r="Q429" s="14">
        <f t="shared" ca="1" si="174"/>
        <v>599738.18000000005</v>
      </c>
      <c r="R429" s="21">
        <f t="shared" si="178"/>
        <v>0</v>
      </c>
      <c r="S429" s="14">
        <f t="shared" si="175"/>
        <v>0</v>
      </c>
      <c r="T429" s="4" t="str">
        <f t="shared" si="176"/>
        <v>A+J=</v>
      </c>
      <c r="U429" s="33">
        <f t="shared" si="177"/>
        <v>45148</v>
      </c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1">
        <f t="shared" si="179"/>
        <v>45069</v>
      </c>
      <c r="B430" s="112">
        <f t="shared" ca="1" si="163"/>
        <v>5603560.8399999999</v>
      </c>
      <c r="C430" s="7">
        <f t="shared" si="164"/>
        <v>5000000</v>
      </c>
      <c r="D430" s="85">
        <f t="shared" si="181"/>
        <v>45068</v>
      </c>
      <c r="E430" s="83">
        <f ca="1">IF(D430&lt;$B$1,VLOOKUP(D430,[1]DI!$A$4:$B$15000,2,FALSE),0)</f>
        <v>0.13650000000000001</v>
      </c>
      <c r="F430" s="14">
        <f t="shared" ca="1" si="165"/>
        <v>1.00050788</v>
      </c>
      <c r="G430" s="14">
        <f ca="1">(TRUNC(PRODUCT($F$12:$F429),16))</f>
        <v>1.20373444842368</v>
      </c>
      <c r="H430" s="14">
        <f t="shared" ca="1" si="166"/>
        <v>1.1058721897830499</v>
      </c>
      <c r="I430" s="14">
        <f t="shared" ca="1" si="167"/>
        <v>1.08849328</v>
      </c>
      <c r="J430" s="13">
        <f t="shared" si="180"/>
        <v>4.4999999999999998E-2</v>
      </c>
      <c r="K430" s="33">
        <f t="shared" si="168"/>
        <v>44824</v>
      </c>
      <c r="L430" s="2">
        <f t="shared" si="169"/>
        <v>167</v>
      </c>
      <c r="M430" s="17">
        <f t="shared" si="170"/>
        <v>167</v>
      </c>
      <c r="N430" s="12">
        <f t="shared" si="171"/>
        <v>1.029599529</v>
      </c>
      <c r="O430" s="12">
        <f t="shared" ca="1" si="172"/>
        <v>1.1207121680000001</v>
      </c>
      <c r="P430" s="17">
        <f t="shared" si="173"/>
        <v>0</v>
      </c>
      <c r="Q430" s="14">
        <f t="shared" ca="1" si="174"/>
        <v>603560.84</v>
      </c>
      <c r="R430" s="21">
        <f t="shared" si="178"/>
        <v>0</v>
      </c>
      <c r="S430" s="14">
        <f t="shared" si="175"/>
        <v>0</v>
      </c>
      <c r="T430" s="4" t="str">
        <f t="shared" si="176"/>
        <v>A+J=</v>
      </c>
      <c r="U430" s="33">
        <f t="shared" si="177"/>
        <v>45148</v>
      </c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1">
        <f t="shared" si="179"/>
        <v>45070</v>
      </c>
      <c r="B431" s="112">
        <f t="shared" ca="1" si="163"/>
        <v>5607386.165</v>
      </c>
      <c r="C431" s="7">
        <f t="shared" si="164"/>
        <v>5000000</v>
      </c>
      <c r="D431" s="85">
        <f t="shared" si="181"/>
        <v>45069</v>
      </c>
      <c r="E431" s="83">
        <f ca="1">IF(D431&lt;$B$1,VLOOKUP(D431,[1]DI!$A$4:$B$15000,2,FALSE),0)</f>
        <v>0.13650000000000001</v>
      </c>
      <c r="F431" s="14">
        <f t="shared" ca="1" si="165"/>
        <v>1.00050788</v>
      </c>
      <c r="G431" s="14">
        <f ca="1">(TRUNC(PRODUCT($F$12:$F430),16))</f>
        <v>1.2043458010753501</v>
      </c>
      <c r="H431" s="14">
        <f t="shared" ca="1" si="166"/>
        <v>1.1058721897830499</v>
      </c>
      <c r="I431" s="14">
        <f t="shared" ca="1" si="167"/>
        <v>1.08904611</v>
      </c>
      <c r="J431" s="13">
        <f t="shared" si="180"/>
        <v>4.4999999999999998E-2</v>
      </c>
      <c r="K431" s="33">
        <f t="shared" si="168"/>
        <v>44824</v>
      </c>
      <c r="L431" s="2">
        <f t="shared" si="169"/>
        <v>168</v>
      </c>
      <c r="M431" s="17">
        <f t="shared" si="170"/>
        <v>168</v>
      </c>
      <c r="N431" s="12">
        <f t="shared" si="171"/>
        <v>1.0297793850000001</v>
      </c>
      <c r="O431" s="12">
        <f t="shared" ca="1" si="172"/>
        <v>1.121477233</v>
      </c>
      <c r="P431" s="17">
        <f t="shared" si="173"/>
        <v>0</v>
      </c>
      <c r="Q431" s="14">
        <f t="shared" ca="1" si="174"/>
        <v>607386.16500000004</v>
      </c>
      <c r="R431" s="21">
        <f t="shared" si="178"/>
        <v>0</v>
      </c>
      <c r="S431" s="14">
        <f t="shared" si="175"/>
        <v>0</v>
      </c>
      <c r="T431" s="4" t="str">
        <f t="shared" si="176"/>
        <v>A+J=</v>
      </c>
      <c r="U431" s="33">
        <f t="shared" si="177"/>
        <v>45148</v>
      </c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1">
        <f t="shared" si="179"/>
        <v>45071</v>
      </c>
      <c r="B432" s="112">
        <f t="shared" ca="1" si="163"/>
        <v>5611214.0499999998</v>
      </c>
      <c r="C432" s="7">
        <f t="shared" si="164"/>
        <v>5000000</v>
      </c>
      <c r="D432" s="85">
        <f t="shared" si="181"/>
        <v>45070</v>
      </c>
      <c r="E432" s="83">
        <f ca="1">IF(D432&lt;$B$1,VLOOKUP(D432,[1]DI!$A$4:$B$15000,2,FALSE),0)</f>
        <v>0.13650000000000001</v>
      </c>
      <c r="F432" s="14">
        <f t="shared" ca="1" si="165"/>
        <v>1.00050788</v>
      </c>
      <c r="G432" s="14">
        <f ca="1">(TRUNC(PRODUCT($F$12:$F431),16))</f>
        <v>1.2049574642208001</v>
      </c>
      <c r="H432" s="14">
        <f t="shared" ca="1" si="166"/>
        <v>1.1058721897830499</v>
      </c>
      <c r="I432" s="14">
        <f t="shared" ca="1" si="167"/>
        <v>1.08959921</v>
      </c>
      <c r="J432" s="13">
        <f t="shared" si="180"/>
        <v>4.4999999999999998E-2</v>
      </c>
      <c r="K432" s="33">
        <f t="shared" si="168"/>
        <v>44824</v>
      </c>
      <c r="L432" s="2">
        <f t="shared" si="169"/>
        <v>169</v>
      </c>
      <c r="M432" s="17">
        <f t="shared" si="170"/>
        <v>169</v>
      </c>
      <c r="N432" s="12">
        <f t="shared" si="171"/>
        <v>1.029959273</v>
      </c>
      <c r="O432" s="12">
        <f t="shared" ca="1" si="172"/>
        <v>1.1222428099999999</v>
      </c>
      <c r="P432" s="17">
        <f t="shared" si="173"/>
        <v>0</v>
      </c>
      <c r="Q432" s="14">
        <f t="shared" ca="1" si="174"/>
        <v>611214.05000000005</v>
      </c>
      <c r="R432" s="21">
        <f t="shared" si="178"/>
        <v>0</v>
      </c>
      <c r="S432" s="14">
        <f t="shared" si="175"/>
        <v>0</v>
      </c>
      <c r="T432" s="4" t="str">
        <f t="shared" si="176"/>
        <v>A+J=</v>
      </c>
      <c r="U432" s="33">
        <f t="shared" si="177"/>
        <v>45148</v>
      </c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1">
        <f t="shared" si="179"/>
        <v>45072</v>
      </c>
      <c r="B433" s="112">
        <f t="shared" ca="1" si="163"/>
        <v>5615044.5949999997</v>
      </c>
      <c r="C433" s="7">
        <f t="shared" si="164"/>
        <v>5000000</v>
      </c>
      <c r="D433" s="85">
        <f t="shared" si="181"/>
        <v>45071</v>
      </c>
      <c r="E433" s="83">
        <f ca="1">IF(D433&lt;$B$1,VLOOKUP(D433,[1]DI!$A$4:$B$15000,2,FALSE),0)</f>
        <v>0.13650000000000001</v>
      </c>
      <c r="F433" s="14">
        <f t="shared" ca="1" si="165"/>
        <v>1.00050788</v>
      </c>
      <c r="G433" s="14">
        <f ca="1">(TRUNC(PRODUCT($F$12:$F432),16))</f>
        <v>1.20556943801772</v>
      </c>
      <c r="H433" s="14">
        <f t="shared" ca="1" si="166"/>
        <v>1.1058721897830499</v>
      </c>
      <c r="I433" s="14">
        <f t="shared" ca="1" si="167"/>
        <v>1.0901525999999999</v>
      </c>
      <c r="J433" s="13">
        <f t="shared" si="180"/>
        <v>4.4999999999999998E-2</v>
      </c>
      <c r="K433" s="33">
        <f t="shared" si="168"/>
        <v>44824</v>
      </c>
      <c r="L433" s="2">
        <f t="shared" si="169"/>
        <v>170</v>
      </c>
      <c r="M433" s="17">
        <f t="shared" si="170"/>
        <v>170</v>
      </c>
      <c r="N433" s="12">
        <f t="shared" si="171"/>
        <v>1.030139192</v>
      </c>
      <c r="O433" s="12">
        <f t="shared" ca="1" si="172"/>
        <v>1.1230089190000001</v>
      </c>
      <c r="P433" s="17">
        <f t="shared" si="173"/>
        <v>0</v>
      </c>
      <c r="Q433" s="14">
        <f t="shared" ca="1" si="174"/>
        <v>615044.59499999997</v>
      </c>
      <c r="R433" s="21">
        <f t="shared" si="178"/>
        <v>0</v>
      </c>
      <c r="S433" s="14">
        <f t="shared" si="175"/>
        <v>0</v>
      </c>
      <c r="T433" s="4" t="str">
        <f t="shared" si="176"/>
        <v>A+J=</v>
      </c>
      <c r="U433" s="33">
        <f t="shared" si="177"/>
        <v>45148</v>
      </c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1">
        <f t="shared" si="179"/>
        <v>45075</v>
      </c>
      <c r="B434" s="112">
        <f t="shared" ca="1" si="163"/>
        <v>5618877.6899999995</v>
      </c>
      <c r="C434" s="7">
        <f t="shared" si="164"/>
        <v>5000000</v>
      </c>
      <c r="D434" s="85">
        <f t="shared" si="181"/>
        <v>45072</v>
      </c>
      <c r="E434" s="83">
        <f ca="1">IF(D434&lt;$B$1,VLOOKUP(D434,[1]DI!$A$4:$B$15000,2,FALSE),0)</f>
        <v>0.13650000000000001</v>
      </c>
      <c r="F434" s="14">
        <f t="shared" ca="1" si="165"/>
        <v>1.00050788</v>
      </c>
      <c r="G434" s="14">
        <f ca="1">(TRUNC(PRODUCT($F$12:$F433),16))</f>
        <v>1.20618172262391</v>
      </c>
      <c r="H434" s="14">
        <f t="shared" ca="1" si="166"/>
        <v>1.1058721897830499</v>
      </c>
      <c r="I434" s="14">
        <f t="shared" ca="1" si="167"/>
        <v>1.0907062599999999</v>
      </c>
      <c r="J434" s="13">
        <f t="shared" si="180"/>
        <v>4.4999999999999998E-2</v>
      </c>
      <c r="K434" s="33">
        <f t="shared" si="168"/>
        <v>44824</v>
      </c>
      <c r="L434" s="2">
        <f t="shared" si="169"/>
        <v>171</v>
      </c>
      <c r="M434" s="17">
        <f t="shared" si="170"/>
        <v>171</v>
      </c>
      <c r="N434" s="12">
        <f t="shared" si="171"/>
        <v>1.030319142</v>
      </c>
      <c r="O434" s="12">
        <f t="shared" ca="1" si="172"/>
        <v>1.1237755380000001</v>
      </c>
      <c r="P434" s="17">
        <f t="shared" si="173"/>
        <v>0</v>
      </c>
      <c r="Q434" s="14">
        <f t="shared" ca="1" si="174"/>
        <v>618877.68999999994</v>
      </c>
      <c r="R434" s="21">
        <f t="shared" si="178"/>
        <v>0</v>
      </c>
      <c r="S434" s="14">
        <f t="shared" si="175"/>
        <v>0</v>
      </c>
      <c r="T434" s="4" t="str">
        <f t="shared" si="176"/>
        <v>A+J=</v>
      </c>
      <c r="U434" s="33">
        <f t="shared" si="177"/>
        <v>45148</v>
      </c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1">
        <f t="shared" si="179"/>
        <v>45076</v>
      </c>
      <c r="B435" s="112">
        <f t="shared" ca="1" si="163"/>
        <v>5622713.4500000002</v>
      </c>
      <c r="C435" s="7">
        <f t="shared" si="164"/>
        <v>5000000</v>
      </c>
      <c r="D435" s="85">
        <f t="shared" si="181"/>
        <v>45075</v>
      </c>
      <c r="E435" s="83">
        <f ca="1">IF(D435&lt;$B$1,VLOOKUP(D435,[1]DI!$A$4:$B$15000,2,FALSE),0)</f>
        <v>0.13650000000000001</v>
      </c>
      <c r="F435" s="14">
        <f t="shared" ca="1" si="165"/>
        <v>1.00050788</v>
      </c>
      <c r="G435" s="14">
        <f ca="1">(TRUNC(PRODUCT($F$12:$F434),16))</f>
        <v>1.2067943181971901</v>
      </c>
      <c r="H435" s="14">
        <f t="shared" ca="1" si="166"/>
        <v>1.1058721897830499</v>
      </c>
      <c r="I435" s="14">
        <f t="shared" ca="1" si="167"/>
        <v>1.09126021</v>
      </c>
      <c r="J435" s="13">
        <f t="shared" si="180"/>
        <v>4.4999999999999998E-2</v>
      </c>
      <c r="K435" s="33">
        <f t="shared" si="168"/>
        <v>44824</v>
      </c>
      <c r="L435" s="2">
        <f t="shared" si="169"/>
        <v>172</v>
      </c>
      <c r="M435" s="17">
        <f t="shared" si="170"/>
        <v>172</v>
      </c>
      <c r="N435" s="12">
        <f t="shared" si="171"/>
        <v>1.0304991240000001</v>
      </c>
      <c r="O435" s="12">
        <f t="shared" ca="1" si="172"/>
        <v>1.12454269</v>
      </c>
      <c r="P435" s="17">
        <f t="shared" si="173"/>
        <v>0</v>
      </c>
      <c r="Q435" s="14">
        <f t="shared" ca="1" si="174"/>
        <v>622713.44999999995</v>
      </c>
      <c r="R435" s="21">
        <f t="shared" si="178"/>
        <v>0</v>
      </c>
      <c r="S435" s="14">
        <f t="shared" si="175"/>
        <v>0</v>
      </c>
      <c r="T435" s="4" t="str">
        <f t="shared" si="176"/>
        <v>A+J=</v>
      </c>
      <c r="U435" s="33">
        <f t="shared" si="177"/>
        <v>45148</v>
      </c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1">
        <f t="shared" si="179"/>
        <v>45077</v>
      </c>
      <c r="B436" s="112">
        <f t="shared" ca="1" si="163"/>
        <v>5626551.8250000002</v>
      </c>
      <c r="C436" s="7">
        <f t="shared" si="164"/>
        <v>5000000</v>
      </c>
      <c r="D436" s="85">
        <f t="shared" si="181"/>
        <v>45076</v>
      </c>
      <c r="E436" s="83">
        <f ca="1">IF(D436&lt;$B$1,VLOOKUP(D436,[1]DI!$A$4:$B$15000,2,FALSE),0)</f>
        <v>0.13650000000000001</v>
      </c>
      <c r="F436" s="14">
        <f t="shared" ca="1" si="165"/>
        <v>1.00050788</v>
      </c>
      <c r="G436" s="14">
        <f ca="1">(TRUNC(PRODUCT($F$12:$F435),16))</f>
        <v>1.2074072248955201</v>
      </c>
      <c r="H436" s="14">
        <f t="shared" ca="1" si="166"/>
        <v>1.1058721897830499</v>
      </c>
      <c r="I436" s="14">
        <f t="shared" ca="1" si="167"/>
        <v>1.0918144400000001</v>
      </c>
      <c r="J436" s="13">
        <f t="shared" si="180"/>
        <v>4.4999999999999998E-2</v>
      </c>
      <c r="K436" s="33">
        <f t="shared" si="168"/>
        <v>44824</v>
      </c>
      <c r="L436" s="2">
        <f t="shared" si="169"/>
        <v>173</v>
      </c>
      <c r="M436" s="17">
        <f t="shared" si="170"/>
        <v>173</v>
      </c>
      <c r="N436" s="12">
        <f t="shared" si="171"/>
        <v>1.0306791369999999</v>
      </c>
      <c r="O436" s="12">
        <f t="shared" ca="1" si="172"/>
        <v>1.125310365</v>
      </c>
      <c r="P436" s="17">
        <f t="shared" si="173"/>
        <v>0</v>
      </c>
      <c r="Q436" s="14">
        <f t="shared" ca="1" si="174"/>
        <v>626551.82499999995</v>
      </c>
      <c r="R436" s="21">
        <f t="shared" si="178"/>
        <v>0</v>
      </c>
      <c r="S436" s="14">
        <f t="shared" si="175"/>
        <v>0</v>
      </c>
      <c r="T436" s="4" t="str">
        <f t="shared" si="176"/>
        <v>A+J=</v>
      </c>
      <c r="U436" s="33">
        <f t="shared" si="177"/>
        <v>45148</v>
      </c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1">
        <f t="shared" si="179"/>
        <v>45078</v>
      </c>
      <c r="B437" s="112">
        <f t="shared" ca="1" si="163"/>
        <v>5630392.8100000005</v>
      </c>
      <c r="C437" s="7">
        <f t="shared" si="164"/>
        <v>5000000</v>
      </c>
      <c r="D437" s="85">
        <f t="shared" si="181"/>
        <v>45077</v>
      </c>
      <c r="E437" s="83">
        <f ca="1">IF(D437&lt;$B$1,VLOOKUP(D437,[1]DI!$A$4:$B$15000,2,FALSE),0)</f>
        <v>0.13650000000000001</v>
      </c>
      <c r="F437" s="14">
        <f t="shared" ca="1" si="165"/>
        <v>1.00050788</v>
      </c>
      <c r="G437" s="14">
        <f ca="1">(TRUNC(PRODUCT($F$12:$F436),16))</f>
        <v>1.2080204428768999</v>
      </c>
      <c r="H437" s="14">
        <f t="shared" ca="1" si="166"/>
        <v>1.1058721897830499</v>
      </c>
      <c r="I437" s="14">
        <f t="shared" ca="1" si="167"/>
        <v>1.09236895</v>
      </c>
      <c r="J437" s="13">
        <f t="shared" si="180"/>
        <v>4.4999999999999998E-2</v>
      </c>
      <c r="K437" s="33">
        <f t="shared" si="168"/>
        <v>44824</v>
      </c>
      <c r="L437" s="2">
        <f t="shared" si="169"/>
        <v>174</v>
      </c>
      <c r="M437" s="17">
        <f t="shared" si="170"/>
        <v>174</v>
      </c>
      <c r="N437" s="12">
        <f t="shared" si="171"/>
        <v>1.0308591819999999</v>
      </c>
      <c r="O437" s="12">
        <f t="shared" ca="1" si="172"/>
        <v>1.126078562</v>
      </c>
      <c r="P437" s="17">
        <f t="shared" si="173"/>
        <v>0</v>
      </c>
      <c r="Q437" s="14">
        <f t="shared" ca="1" si="174"/>
        <v>630392.81000000006</v>
      </c>
      <c r="R437" s="21">
        <f t="shared" si="178"/>
        <v>0</v>
      </c>
      <c r="S437" s="14">
        <f t="shared" si="175"/>
        <v>0</v>
      </c>
      <c r="T437" s="4" t="str">
        <f t="shared" si="176"/>
        <v>A+J=</v>
      </c>
      <c r="U437" s="33">
        <f t="shared" si="177"/>
        <v>45148</v>
      </c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1">
        <f t="shared" si="179"/>
        <v>45079</v>
      </c>
      <c r="B438" s="112">
        <f t="shared" ca="1" si="163"/>
        <v>5634236.4100000001</v>
      </c>
      <c r="C438" s="7">
        <f t="shared" si="164"/>
        <v>5000000</v>
      </c>
      <c r="D438" s="85">
        <f t="shared" si="181"/>
        <v>45078</v>
      </c>
      <c r="E438" s="83">
        <f ca="1">IF(D438&lt;$B$1,VLOOKUP(D438,[1]DI!$A$4:$B$15000,2,FALSE),0)</f>
        <v>0.13650000000000001</v>
      </c>
      <c r="F438" s="14">
        <f t="shared" ca="1" si="165"/>
        <v>1.00050788</v>
      </c>
      <c r="G438" s="14">
        <f ca="1">(TRUNC(PRODUCT($F$12:$F437),16))</f>
        <v>1.2086339722994299</v>
      </c>
      <c r="H438" s="14">
        <f t="shared" ca="1" si="166"/>
        <v>1.1058721897830499</v>
      </c>
      <c r="I438" s="14">
        <f t="shared" ca="1" si="167"/>
        <v>1.09292374</v>
      </c>
      <c r="J438" s="13">
        <f t="shared" si="180"/>
        <v>4.4999999999999998E-2</v>
      </c>
      <c r="K438" s="33">
        <f t="shared" si="168"/>
        <v>44824</v>
      </c>
      <c r="L438" s="2">
        <f t="shared" si="169"/>
        <v>175</v>
      </c>
      <c r="M438" s="17">
        <f t="shared" si="170"/>
        <v>175</v>
      </c>
      <c r="N438" s="12">
        <f t="shared" si="171"/>
        <v>1.0310392580000001</v>
      </c>
      <c r="O438" s="12">
        <f t="shared" ca="1" si="172"/>
        <v>1.126847282</v>
      </c>
      <c r="P438" s="17">
        <f t="shared" si="173"/>
        <v>0</v>
      </c>
      <c r="Q438" s="14">
        <f t="shared" ca="1" si="174"/>
        <v>634236.41</v>
      </c>
      <c r="R438" s="21">
        <f t="shared" si="178"/>
        <v>0</v>
      </c>
      <c r="S438" s="14">
        <f t="shared" si="175"/>
        <v>0</v>
      </c>
      <c r="T438" s="4" t="str">
        <f t="shared" si="176"/>
        <v>A+J=</v>
      </c>
      <c r="U438" s="33">
        <f t="shared" si="177"/>
        <v>45148</v>
      </c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1">
        <f t="shared" si="179"/>
        <v>45082</v>
      </c>
      <c r="B439" s="112">
        <f t="shared" ca="1" si="163"/>
        <v>5638082.6699999999</v>
      </c>
      <c r="C439" s="7">
        <f t="shared" si="164"/>
        <v>5000000</v>
      </c>
      <c r="D439" s="85">
        <f t="shared" si="181"/>
        <v>45079</v>
      </c>
      <c r="E439" s="83">
        <f ca="1">IF(D439&lt;$B$1,VLOOKUP(D439,[1]DI!$A$4:$B$15000,2,FALSE),0)</f>
        <v>0.13650000000000001</v>
      </c>
      <c r="F439" s="14">
        <f t="shared" ca="1" si="165"/>
        <v>1.00050788</v>
      </c>
      <c r="G439" s="14">
        <f ca="1">(TRUNC(PRODUCT($F$12:$F438),16))</f>
        <v>1.2092478133212801</v>
      </c>
      <c r="H439" s="14">
        <f t="shared" ca="1" si="166"/>
        <v>1.1058721897830499</v>
      </c>
      <c r="I439" s="14">
        <f t="shared" ca="1" si="167"/>
        <v>1.0934788200000001</v>
      </c>
      <c r="J439" s="13">
        <f t="shared" si="180"/>
        <v>4.4999999999999998E-2</v>
      </c>
      <c r="K439" s="33">
        <f t="shared" si="168"/>
        <v>44824</v>
      </c>
      <c r="L439" s="2">
        <f t="shared" si="169"/>
        <v>176</v>
      </c>
      <c r="M439" s="17">
        <f t="shared" si="170"/>
        <v>176</v>
      </c>
      <c r="N439" s="12">
        <f t="shared" si="171"/>
        <v>1.0312193650000001</v>
      </c>
      <c r="O439" s="12">
        <f t="shared" ca="1" si="172"/>
        <v>1.1276165339999999</v>
      </c>
      <c r="P439" s="17">
        <f t="shared" si="173"/>
        <v>0</v>
      </c>
      <c r="Q439" s="14">
        <f t="shared" ca="1" si="174"/>
        <v>638082.67000000004</v>
      </c>
      <c r="R439" s="21">
        <f t="shared" si="178"/>
        <v>0</v>
      </c>
      <c r="S439" s="14">
        <f t="shared" si="175"/>
        <v>0</v>
      </c>
      <c r="T439" s="4" t="str">
        <f t="shared" si="176"/>
        <v>A+J=</v>
      </c>
      <c r="U439" s="33">
        <f t="shared" si="177"/>
        <v>45148</v>
      </c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1">
        <f t="shared" si="179"/>
        <v>45083</v>
      </c>
      <c r="B440" s="112">
        <f t="shared" ca="1" si="163"/>
        <v>5641931.5</v>
      </c>
      <c r="C440" s="7">
        <f t="shared" si="164"/>
        <v>5000000</v>
      </c>
      <c r="D440" s="85">
        <f t="shared" si="181"/>
        <v>45082</v>
      </c>
      <c r="E440" s="83">
        <f ca="1">IF(D440&lt;$B$1,VLOOKUP(D440,[1]DI!$A$4:$B$15000,2,FALSE),0)</f>
        <v>0.13650000000000001</v>
      </c>
      <c r="F440" s="14">
        <f t="shared" ca="1" si="165"/>
        <v>1.00050788</v>
      </c>
      <c r="G440" s="14">
        <f ca="1">(TRUNC(PRODUCT($F$12:$F439),16))</f>
        <v>1.20986196610071</v>
      </c>
      <c r="H440" s="14">
        <f t="shared" ca="1" si="166"/>
        <v>1.1058721897830499</v>
      </c>
      <c r="I440" s="14">
        <f t="shared" ca="1" si="167"/>
        <v>1.09403417</v>
      </c>
      <c r="J440" s="13">
        <f t="shared" si="180"/>
        <v>4.4999999999999998E-2</v>
      </c>
      <c r="K440" s="33">
        <f t="shared" si="168"/>
        <v>44824</v>
      </c>
      <c r="L440" s="2">
        <f t="shared" si="169"/>
        <v>177</v>
      </c>
      <c r="M440" s="17">
        <f t="shared" si="170"/>
        <v>177</v>
      </c>
      <c r="N440" s="12">
        <f t="shared" si="171"/>
        <v>1.0313995039999999</v>
      </c>
      <c r="O440" s="12">
        <f t="shared" ca="1" si="172"/>
        <v>1.1283863000000001</v>
      </c>
      <c r="P440" s="17">
        <f t="shared" si="173"/>
        <v>0</v>
      </c>
      <c r="Q440" s="14">
        <f t="shared" ca="1" si="174"/>
        <v>641931.5</v>
      </c>
      <c r="R440" s="21">
        <f t="shared" si="178"/>
        <v>0</v>
      </c>
      <c r="S440" s="14">
        <f t="shared" si="175"/>
        <v>0</v>
      </c>
      <c r="T440" s="4" t="str">
        <f t="shared" si="176"/>
        <v>A+J=</v>
      </c>
      <c r="U440" s="33">
        <f t="shared" si="177"/>
        <v>45148</v>
      </c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1">
        <f t="shared" si="179"/>
        <v>45084</v>
      </c>
      <c r="B441" s="112">
        <f t="shared" ca="1" si="163"/>
        <v>5645783</v>
      </c>
      <c r="C441" s="7">
        <f t="shared" si="164"/>
        <v>5000000</v>
      </c>
      <c r="D441" s="85">
        <f t="shared" si="181"/>
        <v>45083</v>
      </c>
      <c r="E441" s="83">
        <f ca="1">IF(D441&lt;$B$1,VLOOKUP(D441,[1]DI!$A$4:$B$15000,2,FALSE),0)</f>
        <v>0.13650000000000001</v>
      </c>
      <c r="F441" s="14">
        <f t="shared" ca="1" si="165"/>
        <v>1.00050788</v>
      </c>
      <c r="G441" s="14">
        <f ca="1">(TRUNC(PRODUCT($F$12:$F440),16))</f>
        <v>1.2104764307960501</v>
      </c>
      <c r="H441" s="14">
        <f t="shared" ca="1" si="166"/>
        <v>1.1058721897830499</v>
      </c>
      <c r="I441" s="14">
        <f t="shared" ca="1" si="167"/>
        <v>1.09458981</v>
      </c>
      <c r="J441" s="13">
        <f t="shared" si="180"/>
        <v>4.4999999999999998E-2</v>
      </c>
      <c r="K441" s="33">
        <f t="shared" si="168"/>
        <v>44824</v>
      </c>
      <c r="L441" s="2">
        <f t="shared" si="169"/>
        <v>178</v>
      </c>
      <c r="M441" s="17">
        <f t="shared" si="170"/>
        <v>178</v>
      </c>
      <c r="N441" s="12">
        <f t="shared" si="171"/>
        <v>1.0315796749999999</v>
      </c>
      <c r="O441" s="12">
        <f t="shared" ca="1" si="172"/>
        <v>1.1291566</v>
      </c>
      <c r="P441" s="17">
        <f t="shared" si="173"/>
        <v>0</v>
      </c>
      <c r="Q441" s="14">
        <f t="shared" ca="1" si="174"/>
        <v>645783</v>
      </c>
      <c r="R441" s="21">
        <f t="shared" si="178"/>
        <v>0</v>
      </c>
      <c r="S441" s="14">
        <f t="shared" si="175"/>
        <v>0</v>
      </c>
      <c r="T441" s="4" t="str">
        <f t="shared" si="176"/>
        <v>A+J=</v>
      </c>
      <c r="U441" s="33">
        <f t="shared" si="177"/>
        <v>45148</v>
      </c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1">
        <f t="shared" si="179"/>
        <v>45086</v>
      </c>
      <c r="B442" s="112">
        <f t="shared" ca="1" si="163"/>
        <v>5649637.1200000001</v>
      </c>
      <c r="C442" s="7">
        <f t="shared" si="164"/>
        <v>5000000</v>
      </c>
      <c r="D442" s="85">
        <f t="shared" si="181"/>
        <v>45084</v>
      </c>
      <c r="E442" s="83">
        <f ca="1">IF(D442&lt;$B$1,VLOOKUP(D442,[1]DI!$A$4:$B$15000,2,FALSE),0)</f>
        <v>0.13650000000000001</v>
      </c>
      <c r="F442" s="14">
        <f t="shared" ca="1" si="165"/>
        <v>1.00050788</v>
      </c>
      <c r="G442" s="14">
        <f ca="1">(TRUNC(PRODUCT($F$12:$F441),16))</f>
        <v>1.2110912075657201</v>
      </c>
      <c r="H442" s="14">
        <f t="shared" ca="1" si="166"/>
        <v>1.1058721897830499</v>
      </c>
      <c r="I442" s="14">
        <f t="shared" ca="1" si="167"/>
        <v>1.09514573</v>
      </c>
      <c r="J442" s="13">
        <f t="shared" si="180"/>
        <v>4.4999999999999998E-2</v>
      </c>
      <c r="K442" s="33">
        <f t="shared" si="168"/>
        <v>44824</v>
      </c>
      <c r="L442" s="2">
        <f t="shared" si="169"/>
        <v>179</v>
      </c>
      <c r="M442" s="17">
        <f t="shared" si="170"/>
        <v>179</v>
      </c>
      <c r="N442" s="12">
        <f t="shared" si="171"/>
        <v>1.031759877</v>
      </c>
      <c r="O442" s="12">
        <f t="shared" ca="1" si="172"/>
        <v>1.1299274239999999</v>
      </c>
      <c r="P442" s="17">
        <f t="shared" si="173"/>
        <v>0</v>
      </c>
      <c r="Q442" s="14">
        <f t="shared" ca="1" si="174"/>
        <v>649637.12</v>
      </c>
      <c r="R442" s="21">
        <f t="shared" si="178"/>
        <v>0</v>
      </c>
      <c r="S442" s="14">
        <f t="shared" si="175"/>
        <v>0</v>
      </c>
      <c r="T442" s="4" t="str">
        <f t="shared" si="176"/>
        <v>A+J=</v>
      </c>
      <c r="U442" s="33">
        <f t="shared" si="177"/>
        <v>45148</v>
      </c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1">
        <f t="shared" si="179"/>
        <v>45089</v>
      </c>
      <c r="B443" s="112">
        <f t="shared" ca="1" si="163"/>
        <v>5653493.8499999996</v>
      </c>
      <c r="C443" s="7">
        <f t="shared" si="164"/>
        <v>5000000</v>
      </c>
      <c r="D443" s="85">
        <f t="shared" si="181"/>
        <v>45086</v>
      </c>
      <c r="E443" s="83">
        <f ca="1">IF(D443&lt;$B$1,VLOOKUP(D443,[1]DI!$A$4:$B$15000,2,FALSE),0)</f>
        <v>0.13650000000000001</v>
      </c>
      <c r="F443" s="14">
        <f t="shared" ca="1" si="165"/>
        <v>1.00050788</v>
      </c>
      <c r="G443" s="14">
        <f ca="1">(TRUNC(PRODUCT($F$12:$F442),16))</f>
        <v>1.2117062965682199</v>
      </c>
      <c r="H443" s="14">
        <f t="shared" ca="1" si="166"/>
        <v>1.1058721897830499</v>
      </c>
      <c r="I443" s="14">
        <f t="shared" ca="1" si="167"/>
        <v>1.0957019299999999</v>
      </c>
      <c r="J443" s="13">
        <f t="shared" si="180"/>
        <v>4.4999999999999998E-2</v>
      </c>
      <c r="K443" s="33">
        <f t="shared" si="168"/>
        <v>44824</v>
      </c>
      <c r="L443" s="2">
        <f t="shared" si="169"/>
        <v>180</v>
      </c>
      <c r="M443" s="17">
        <f t="shared" si="170"/>
        <v>180</v>
      </c>
      <c r="N443" s="12">
        <f t="shared" si="171"/>
        <v>1.0319401100000001</v>
      </c>
      <c r="O443" s="12">
        <f t="shared" ca="1" si="172"/>
        <v>1.13069877</v>
      </c>
      <c r="P443" s="17">
        <f t="shared" si="173"/>
        <v>0</v>
      </c>
      <c r="Q443" s="14">
        <f t="shared" ca="1" si="174"/>
        <v>653493.85</v>
      </c>
      <c r="R443" s="21">
        <f t="shared" si="178"/>
        <v>0</v>
      </c>
      <c r="S443" s="14">
        <f t="shared" si="175"/>
        <v>0</v>
      </c>
      <c r="T443" s="4" t="str">
        <f t="shared" si="176"/>
        <v>A+J=</v>
      </c>
      <c r="U443" s="33">
        <f t="shared" si="177"/>
        <v>45148</v>
      </c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1">
        <f t="shared" si="179"/>
        <v>45090</v>
      </c>
      <c r="B444" s="112">
        <f t="shared" ca="1" si="163"/>
        <v>5657353.2599999998</v>
      </c>
      <c r="C444" s="7">
        <f t="shared" si="164"/>
        <v>5000000</v>
      </c>
      <c r="D444" s="85">
        <f t="shared" si="181"/>
        <v>45089</v>
      </c>
      <c r="E444" s="83">
        <f ca="1">IF(D444&lt;$B$1,VLOOKUP(D444,[1]DI!$A$4:$B$15000,2,FALSE),0)</f>
        <v>0.13650000000000001</v>
      </c>
      <c r="F444" s="14">
        <f t="shared" ca="1" si="165"/>
        <v>1.00050788</v>
      </c>
      <c r="G444" s="14">
        <f ca="1">(TRUNC(PRODUCT($F$12:$F443),16))</f>
        <v>1.2123216979621201</v>
      </c>
      <c r="H444" s="14">
        <f t="shared" ca="1" si="166"/>
        <v>1.1058721897830499</v>
      </c>
      <c r="I444" s="14">
        <f t="shared" ca="1" si="167"/>
        <v>1.0962584200000001</v>
      </c>
      <c r="J444" s="13">
        <f t="shared" si="180"/>
        <v>4.4999999999999998E-2</v>
      </c>
      <c r="K444" s="33">
        <f t="shared" si="168"/>
        <v>44824</v>
      </c>
      <c r="L444" s="2">
        <f t="shared" si="169"/>
        <v>181</v>
      </c>
      <c r="M444" s="17">
        <f t="shared" si="170"/>
        <v>181</v>
      </c>
      <c r="N444" s="12">
        <f t="shared" si="171"/>
        <v>1.0321203750000001</v>
      </c>
      <c r="O444" s="12">
        <f t="shared" ca="1" si="172"/>
        <v>1.131470652</v>
      </c>
      <c r="P444" s="17">
        <f t="shared" si="173"/>
        <v>0</v>
      </c>
      <c r="Q444" s="14">
        <f t="shared" ca="1" si="174"/>
        <v>657353.26</v>
      </c>
      <c r="R444" s="21">
        <f t="shared" si="178"/>
        <v>0</v>
      </c>
      <c r="S444" s="14">
        <f t="shared" si="175"/>
        <v>0</v>
      </c>
      <c r="T444" s="4" t="str">
        <f t="shared" si="176"/>
        <v>A+J=</v>
      </c>
      <c r="U444" s="33">
        <f t="shared" si="177"/>
        <v>45148</v>
      </c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1">
        <f t="shared" si="179"/>
        <v>45091</v>
      </c>
      <c r="B445" s="112">
        <f t="shared" ca="1" si="163"/>
        <v>5661215.2850000001</v>
      </c>
      <c r="C445" s="7">
        <f t="shared" si="164"/>
        <v>5000000</v>
      </c>
      <c r="D445" s="85">
        <f t="shared" si="181"/>
        <v>45090</v>
      </c>
      <c r="E445" s="83">
        <f ca="1">IF(D445&lt;$B$1,VLOOKUP(D445,[1]DI!$A$4:$B$15000,2,FALSE),0)</f>
        <v>0.13650000000000001</v>
      </c>
      <c r="F445" s="14">
        <f t="shared" ca="1" si="165"/>
        <v>1.00050788</v>
      </c>
      <c r="G445" s="14">
        <f ca="1">(TRUNC(PRODUCT($F$12:$F444),16))</f>
        <v>1.2129374119060801</v>
      </c>
      <c r="H445" s="14">
        <f t="shared" ca="1" si="166"/>
        <v>1.1058721897830499</v>
      </c>
      <c r="I445" s="14">
        <f t="shared" ca="1" si="167"/>
        <v>1.0968151900000001</v>
      </c>
      <c r="J445" s="13">
        <f t="shared" si="180"/>
        <v>4.4999999999999998E-2</v>
      </c>
      <c r="K445" s="33">
        <f t="shared" si="168"/>
        <v>44824</v>
      </c>
      <c r="L445" s="2">
        <f t="shared" si="169"/>
        <v>182</v>
      </c>
      <c r="M445" s="17">
        <f t="shared" si="170"/>
        <v>182</v>
      </c>
      <c r="N445" s="12">
        <f t="shared" si="171"/>
        <v>1.032300671</v>
      </c>
      <c r="O445" s="12">
        <f t="shared" ca="1" si="172"/>
        <v>1.1322430569999999</v>
      </c>
      <c r="P445" s="17">
        <f t="shared" si="173"/>
        <v>0</v>
      </c>
      <c r="Q445" s="14">
        <f t="shared" ca="1" si="174"/>
        <v>661215.28500000003</v>
      </c>
      <c r="R445" s="21">
        <f t="shared" si="178"/>
        <v>0</v>
      </c>
      <c r="S445" s="14">
        <f t="shared" si="175"/>
        <v>0</v>
      </c>
      <c r="T445" s="4" t="str">
        <f t="shared" si="176"/>
        <v>A+J=</v>
      </c>
      <c r="U445" s="33">
        <f t="shared" si="177"/>
        <v>45148</v>
      </c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1">
        <f t="shared" si="179"/>
        <v>45092</v>
      </c>
      <c r="B446" s="112">
        <f t="shared" ca="1" si="163"/>
        <v>5665079.9350000005</v>
      </c>
      <c r="C446" s="7">
        <f t="shared" si="164"/>
        <v>5000000</v>
      </c>
      <c r="D446" s="85">
        <f t="shared" si="181"/>
        <v>45091</v>
      </c>
      <c r="E446" s="83">
        <f ca="1">IF(D446&lt;$B$1,VLOOKUP(D446,[1]DI!$A$4:$B$15000,2,FALSE),0)</f>
        <v>0.13650000000000001</v>
      </c>
      <c r="F446" s="14">
        <f t="shared" ca="1" si="165"/>
        <v>1.00050788</v>
      </c>
      <c r="G446" s="14">
        <f ca="1">(TRUNC(PRODUCT($F$12:$F445),16))</f>
        <v>1.21355343855884</v>
      </c>
      <c r="H446" s="14">
        <f t="shared" ca="1" si="166"/>
        <v>1.1058721897830499</v>
      </c>
      <c r="I446" s="14">
        <f t="shared" ca="1" si="167"/>
        <v>1.0973722400000001</v>
      </c>
      <c r="J446" s="13">
        <f t="shared" si="180"/>
        <v>4.4999999999999998E-2</v>
      </c>
      <c r="K446" s="33">
        <f t="shared" si="168"/>
        <v>44824</v>
      </c>
      <c r="L446" s="2">
        <f t="shared" si="169"/>
        <v>183</v>
      </c>
      <c r="M446" s="17">
        <f t="shared" si="170"/>
        <v>183</v>
      </c>
      <c r="N446" s="12">
        <f t="shared" si="171"/>
        <v>1.0324809989999999</v>
      </c>
      <c r="O446" s="12">
        <f t="shared" ca="1" si="172"/>
        <v>1.1330159870000001</v>
      </c>
      <c r="P446" s="17">
        <f t="shared" si="173"/>
        <v>0</v>
      </c>
      <c r="Q446" s="14">
        <f t="shared" ca="1" si="174"/>
        <v>665079.93500000006</v>
      </c>
      <c r="R446" s="21">
        <f t="shared" si="178"/>
        <v>0</v>
      </c>
      <c r="S446" s="14">
        <f t="shared" si="175"/>
        <v>0</v>
      </c>
      <c r="T446" s="4" t="str">
        <f t="shared" si="176"/>
        <v>A+J=</v>
      </c>
      <c r="U446" s="33">
        <f t="shared" si="177"/>
        <v>45148</v>
      </c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1">
        <f t="shared" si="179"/>
        <v>45093</v>
      </c>
      <c r="B447" s="112">
        <f t="shared" ca="1" si="163"/>
        <v>5668947.21</v>
      </c>
      <c r="C447" s="7">
        <f t="shared" si="164"/>
        <v>5000000</v>
      </c>
      <c r="D447" s="85">
        <f t="shared" si="181"/>
        <v>45092</v>
      </c>
      <c r="E447" s="83">
        <f ca="1">IF(D447&lt;$B$1,VLOOKUP(D447,[1]DI!$A$4:$B$15000,2,FALSE),0)</f>
        <v>0.13650000000000001</v>
      </c>
      <c r="F447" s="14">
        <f t="shared" ca="1" si="165"/>
        <v>1.00050788</v>
      </c>
      <c r="G447" s="14">
        <f ca="1">(TRUNC(PRODUCT($F$12:$F446),16))</f>
        <v>1.21416977807922</v>
      </c>
      <c r="H447" s="14">
        <f t="shared" ca="1" si="166"/>
        <v>1.1058721897830499</v>
      </c>
      <c r="I447" s="14">
        <f t="shared" ca="1" si="167"/>
        <v>1.09792957</v>
      </c>
      <c r="J447" s="13">
        <f t="shared" si="180"/>
        <v>4.4999999999999998E-2</v>
      </c>
      <c r="K447" s="33">
        <f t="shared" si="168"/>
        <v>44824</v>
      </c>
      <c r="L447" s="2">
        <f t="shared" si="169"/>
        <v>184</v>
      </c>
      <c r="M447" s="17">
        <f t="shared" si="170"/>
        <v>184</v>
      </c>
      <c r="N447" s="12">
        <f t="shared" si="171"/>
        <v>1.032661359</v>
      </c>
      <c r="O447" s="12">
        <f t="shared" ca="1" si="172"/>
        <v>1.1337894420000001</v>
      </c>
      <c r="P447" s="17">
        <f t="shared" si="173"/>
        <v>0</v>
      </c>
      <c r="Q447" s="14">
        <f t="shared" ca="1" si="174"/>
        <v>668947.21</v>
      </c>
      <c r="R447" s="21">
        <f t="shared" si="178"/>
        <v>0</v>
      </c>
      <c r="S447" s="14">
        <f t="shared" si="175"/>
        <v>0</v>
      </c>
      <c r="T447" s="4" t="str">
        <f t="shared" si="176"/>
        <v>A+J=</v>
      </c>
      <c r="U447" s="33">
        <f t="shared" si="177"/>
        <v>45148</v>
      </c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1">
        <f t="shared" si="179"/>
        <v>45096</v>
      </c>
      <c r="B448" s="112">
        <f t="shared" ca="1" si="163"/>
        <v>5672817.1600000001</v>
      </c>
      <c r="C448" s="7">
        <f t="shared" si="164"/>
        <v>5000000</v>
      </c>
      <c r="D448" s="85">
        <f t="shared" si="181"/>
        <v>45093</v>
      </c>
      <c r="E448" s="83">
        <f ca="1">IF(D448&lt;$B$1,VLOOKUP(D448,[1]DI!$A$4:$B$15000,2,FALSE),0)</f>
        <v>0.13650000000000001</v>
      </c>
      <c r="F448" s="14">
        <f t="shared" ca="1" si="165"/>
        <v>1.00050788</v>
      </c>
      <c r="G448" s="14">
        <f ca="1">(TRUNC(PRODUCT($F$12:$F447),16))</f>
        <v>1.21478643062611</v>
      </c>
      <c r="H448" s="14">
        <f t="shared" ca="1" si="166"/>
        <v>1.1058721897830499</v>
      </c>
      <c r="I448" s="14">
        <f t="shared" ca="1" si="167"/>
        <v>1.0984871899999999</v>
      </c>
      <c r="J448" s="13">
        <f t="shared" si="180"/>
        <v>4.4999999999999998E-2</v>
      </c>
      <c r="K448" s="33">
        <f t="shared" si="168"/>
        <v>44824</v>
      </c>
      <c r="L448" s="2">
        <f t="shared" si="169"/>
        <v>185</v>
      </c>
      <c r="M448" s="17">
        <f t="shared" si="170"/>
        <v>185</v>
      </c>
      <c r="N448" s="12">
        <f t="shared" si="171"/>
        <v>1.03284175</v>
      </c>
      <c r="O448" s="12">
        <f t="shared" ca="1" si="172"/>
        <v>1.134563432</v>
      </c>
      <c r="P448" s="17">
        <f t="shared" si="173"/>
        <v>0</v>
      </c>
      <c r="Q448" s="14">
        <f t="shared" ca="1" si="174"/>
        <v>672817.16</v>
      </c>
      <c r="R448" s="21">
        <f t="shared" si="178"/>
        <v>0</v>
      </c>
      <c r="S448" s="14">
        <f t="shared" si="175"/>
        <v>0</v>
      </c>
      <c r="T448" s="4" t="str">
        <f t="shared" si="176"/>
        <v>A+J=</v>
      </c>
      <c r="U448" s="33">
        <f t="shared" si="177"/>
        <v>45148</v>
      </c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1">
        <f t="shared" si="179"/>
        <v>45097</v>
      </c>
      <c r="B449" s="112">
        <f t="shared" ca="1" si="163"/>
        <v>5676689.7300000004</v>
      </c>
      <c r="C449" s="7">
        <f t="shared" si="164"/>
        <v>5000000</v>
      </c>
      <c r="D449" s="85">
        <f t="shared" si="181"/>
        <v>45096</v>
      </c>
      <c r="E449" s="83">
        <f ca="1">IF(D449&lt;$B$1,VLOOKUP(D449,[1]DI!$A$4:$B$15000,2,FALSE),0)</f>
        <v>0.13650000000000001</v>
      </c>
      <c r="F449" s="14">
        <f t="shared" ca="1" si="165"/>
        <v>1.00050788</v>
      </c>
      <c r="G449" s="14">
        <f ca="1">(TRUNC(PRODUCT($F$12:$F448),16))</f>
        <v>1.2154033963585</v>
      </c>
      <c r="H449" s="14">
        <f t="shared" ca="1" si="166"/>
        <v>1.1058721897830499</v>
      </c>
      <c r="I449" s="14">
        <f t="shared" ca="1" si="167"/>
        <v>1.0990450899999999</v>
      </c>
      <c r="J449" s="13">
        <f t="shared" si="180"/>
        <v>4.4999999999999998E-2</v>
      </c>
      <c r="K449" s="33">
        <f t="shared" si="168"/>
        <v>44824</v>
      </c>
      <c r="L449" s="2">
        <f t="shared" si="169"/>
        <v>186</v>
      </c>
      <c r="M449" s="17">
        <f t="shared" si="170"/>
        <v>186</v>
      </c>
      <c r="N449" s="12">
        <f t="shared" si="171"/>
        <v>1.0330221719999999</v>
      </c>
      <c r="O449" s="12">
        <f t="shared" ca="1" si="172"/>
        <v>1.1353379459999999</v>
      </c>
      <c r="P449" s="17">
        <f t="shared" si="173"/>
        <v>0</v>
      </c>
      <c r="Q449" s="14">
        <f t="shared" ca="1" si="174"/>
        <v>676689.73</v>
      </c>
      <c r="R449" s="21">
        <f t="shared" si="178"/>
        <v>0</v>
      </c>
      <c r="S449" s="14">
        <f t="shared" si="175"/>
        <v>0</v>
      </c>
      <c r="T449" s="4" t="str">
        <f t="shared" si="176"/>
        <v>A+J=</v>
      </c>
      <c r="U449" s="33">
        <f t="shared" si="177"/>
        <v>45148</v>
      </c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1">
        <f t="shared" si="179"/>
        <v>45098</v>
      </c>
      <c r="B450" s="112">
        <f t="shared" ca="1" si="163"/>
        <v>5680564.9299999997</v>
      </c>
      <c r="C450" s="7">
        <f t="shared" si="164"/>
        <v>5000000</v>
      </c>
      <c r="D450" s="85">
        <f t="shared" si="181"/>
        <v>45097</v>
      </c>
      <c r="E450" s="83">
        <f ca="1">IF(D450&lt;$B$1,VLOOKUP(D450,[1]DI!$A$4:$B$15000,2,FALSE),0)</f>
        <v>0.13650000000000001</v>
      </c>
      <c r="F450" s="14">
        <f t="shared" ca="1" si="165"/>
        <v>1.00050788</v>
      </c>
      <c r="G450" s="14">
        <f ca="1">(TRUNC(PRODUCT($F$12:$F449),16))</f>
        <v>1.2160206754354399</v>
      </c>
      <c r="H450" s="14">
        <f t="shared" ca="1" si="166"/>
        <v>1.1058721897830499</v>
      </c>
      <c r="I450" s="14">
        <f t="shared" ca="1" si="167"/>
        <v>1.09960327</v>
      </c>
      <c r="J450" s="13">
        <f t="shared" si="180"/>
        <v>4.4999999999999998E-2</v>
      </c>
      <c r="K450" s="33">
        <f t="shared" si="168"/>
        <v>44824</v>
      </c>
      <c r="L450" s="2">
        <f t="shared" si="169"/>
        <v>187</v>
      </c>
      <c r="M450" s="17">
        <f t="shared" si="170"/>
        <v>187</v>
      </c>
      <c r="N450" s="12">
        <f t="shared" si="171"/>
        <v>1.033202626</v>
      </c>
      <c r="O450" s="12">
        <f t="shared" ca="1" si="172"/>
        <v>1.1361129860000001</v>
      </c>
      <c r="P450" s="17">
        <f t="shared" si="173"/>
        <v>0</v>
      </c>
      <c r="Q450" s="14">
        <f t="shared" ca="1" si="174"/>
        <v>680564.93</v>
      </c>
      <c r="R450" s="21">
        <f t="shared" si="178"/>
        <v>0</v>
      </c>
      <c r="S450" s="14">
        <f t="shared" si="175"/>
        <v>0</v>
      </c>
      <c r="T450" s="4" t="str">
        <f t="shared" si="176"/>
        <v>A+J=</v>
      </c>
      <c r="U450" s="33">
        <f t="shared" si="177"/>
        <v>45148</v>
      </c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1">
        <f t="shared" si="179"/>
        <v>45099</v>
      </c>
      <c r="B451" s="112">
        <f t="shared" ca="1" si="163"/>
        <v>5684442.8049999997</v>
      </c>
      <c r="C451" s="7">
        <f t="shared" si="164"/>
        <v>5000000</v>
      </c>
      <c r="D451" s="85">
        <f t="shared" si="181"/>
        <v>45098</v>
      </c>
      <c r="E451" s="83">
        <f ca="1">IF(D451&lt;$B$1,VLOOKUP(D451,[1]DI!$A$4:$B$15000,2,FALSE),0)</f>
        <v>0.13650000000000001</v>
      </c>
      <c r="F451" s="14">
        <f t="shared" ca="1" si="165"/>
        <v>1.00050788</v>
      </c>
      <c r="G451" s="14">
        <f ca="1">(TRUNC(PRODUCT($F$12:$F450),16))</f>
        <v>1.2166382680160801</v>
      </c>
      <c r="H451" s="14">
        <f t="shared" ca="1" si="166"/>
        <v>1.1058721897830499</v>
      </c>
      <c r="I451" s="14">
        <f t="shared" ca="1" si="167"/>
        <v>1.1001617400000001</v>
      </c>
      <c r="J451" s="13">
        <f t="shared" si="180"/>
        <v>4.4999999999999998E-2</v>
      </c>
      <c r="K451" s="33">
        <f t="shared" si="168"/>
        <v>44824</v>
      </c>
      <c r="L451" s="2">
        <f t="shared" si="169"/>
        <v>188</v>
      </c>
      <c r="M451" s="17">
        <f t="shared" si="170"/>
        <v>188</v>
      </c>
      <c r="N451" s="12">
        <f t="shared" si="171"/>
        <v>1.033383111</v>
      </c>
      <c r="O451" s="12">
        <f t="shared" ca="1" si="172"/>
        <v>1.1368885609999999</v>
      </c>
      <c r="P451" s="17">
        <f t="shared" si="173"/>
        <v>0</v>
      </c>
      <c r="Q451" s="14">
        <f t="shared" ca="1" si="174"/>
        <v>684442.80500000005</v>
      </c>
      <c r="R451" s="21">
        <f t="shared" si="178"/>
        <v>0</v>
      </c>
      <c r="S451" s="14">
        <f t="shared" si="175"/>
        <v>0</v>
      </c>
      <c r="T451" s="4" t="str">
        <f t="shared" si="176"/>
        <v>A+J=</v>
      </c>
      <c r="U451" s="33">
        <f t="shared" si="177"/>
        <v>45148</v>
      </c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1">
        <f t="shared" si="179"/>
        <v>45100</v>
      </c>
      <c r="B452" s="112">
        <f t="shared" ca="1" si="163"/>
        <v>5688323.3149999995</v>
      </c>
      <c r="C452" s="7">
        <f t="shared" si="164"/>
        <v>5000000</v>
      </c>
      <c r="D452" s="85">
        <f t="shared" si="181"/>
        <v>45099</v>
      </c>
      <c r="E452" s="83">
        <f ca="1">IF(D452&lt;$B$1,VLOOKUP(D452,[1]DI!$A$4:$B$15000,2,FALSE),0)</f>
        <v>0.13650000000000001</v>
      </c>
      <c r="F452" s="14">
        <f t="shared" ca="1" si="165"/>
        <v>1.00050788</v>
      </c>
      <c r="G452" s="14">
        <f ca="1">(TRUNC(PRODUCT($F$12:$F451),16))</f>
        <v>1.2172561742596399</v>
      </c>
      <c r="H452" s="14">
        <f t="shared" ca="1" si="166"/>
        <v>1.1058721897830499</v>
      </c>
      <c r="I452" s="14">
        <f t="shared" ca="1" si="167"/>
        <v>1.1007204900000001</v>
      </c>
      <c r="J452" s="13">
        <f t="shared" si="180"/>
        <v>4.4999999999999998E-2</v>
      </c>
      <c r="K452" s="33">
        <f t="shared" si="168"/>
        <v>44824</v>
      </c>
      <c r="L452" s="2">
        <f t="shared" si="169"/>
        <v>189</v>
      </c>
      <c r="M452" s="17">
        <f t="shared" si="170"/>
        <v>189</v>
      </c>
      <c r="N452" s="12">
        <f t="shared" si="171"/>
        <v>1.033563628</v>
      </c>
      <c r="O452" s="12">
        <f t="shared" ca="1" si="172"/>
        <v>1.137664663</v>
      </c>
      <c r="P452" s="17">
        <f t="shared" si="173"/>
        <v>0</v>
      </c>
      <c r="Q452" s="14">
        <f t="shared" ca="1" si="174"/>
        <v>688323.31499999994</v>
      </c>
      <c r="R452" s="21">
        <f t="shared" si="178"/>
        <v>0</v>
      </c>
      <c r="S452" s="14">
        <f t="shared" si="175"/>
        <v>0</v>
      </c>
      <c r="T452" s="4" t="str">
        <f t="shared" si="176"/>
        <v>A+J=</v>
      </c>
      <c r="U452" s="33">
        <f t="shared" si="177"/>
        <v>45148</v>
      </c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1">
        <f t="shared" si="179"/>
        <v>45103</v>
      </c>
      <c r="B453" s="112">
        <f t="shared" ca="1" si="163"/>
        <v>5692206.4550000001</v>
      </c>
      <c r="C453" s="7">
        <f t="shared" si="164"/>
        <v>5000000</v>
      </c>
      <c r="D453" s="85">
        <f t="shared" si="181"/>
        <v>45100</v>
      </c>
      <c r="E453" s="83">
        <f ca="1">IF(D453&lt;$B$1,VLOOKUP(D453,[1]DI!$A$4:$B$15000,2,FALSE),0)</f>
        <v>0.13650000000000001</v>
      </c>
      <c r="F453" s="14">
        <f t="shared" ca="1" si="165"/>
        <v>1.00050788</v>
      </c>
      <c r="G453" s="14">
        <f ca="1">(TRUNC(PRODUCT($F$12:$F452),16))</f>
        <v>1.21787439432542</v>
      </c>
      <c r="H453" s="14">
        <f t="shared" ca="1" si="166"/>
        <v>1.1058721897830499</v>
      </c>
      <c r="I453" s="14">
        <f t="shared" ca="1" si="167"/>
        <v>1.1012795200000001</v>
      </c>
      <c r="J453" s="13">
        <f t="shared" si="180"/>
        <v>4.4999999999999998E-2</v>
      </c>
      <c r="K453" s="33">
        <f t="shared" si="168"/>
        <v>44824</v>
      </c>
      <c r="L453" s="2">
        <f t="shared" si="169"/>
        <v>190</v>
      </c>
      <c r="M453" s="17">
        <f t="shared" si="170"/>
        <v>190</v>
      </c>
      <c r="N453" s="12">
        <f t="shared" si="171"/>
        <v>1.033744177</v>
      </c>
      <c r="O453" s="12">
        <f t="shared" ca="1" si="172"/>
        <v>1.1384412909999999</v>
      </c>
      <c r="P453" s="17">
        <f t="shared" si="173"/>
        <v>0</v>
      </c>
      <c r="Q453" s="14">
        <f t="shared" ca="1" si="174"/>
        <v>692206.45499999996</v>
      </c>
      <c r="R453" s="21">
        <f t="shared" si="178"/>
        <v>0</v>
      </c>
      <c r="S453" s="14">
        <f t="shared" si="175"/>
        <v>0</v>
      </c>
      <c r="T453" s="4" t="str">
        <f t="shared" si="176"/>
        <v>A+J=</v>
      </c>
      <c r="U453" s="33">
        <f t="shared" si="177"/>
        <v>45148</v>
      </c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1">
        <f t="shared" si="179"/>
        <v>45104</v>
      </c>
      <c r="B454" s="112">
        <f t="shared" ca="1" si="163"/>
        <v>5696092.2750000004</v>
      </c>
      <c r="C454" s="7">
        <f t="shared" si="164"/>
        <v>5000000</v>
      </c>
      <c r="D454" s="85">
        <f t="shared" si="181"/>
        <v>45103</v>
      </c>
      <c r="E454" s="83">
        <f ca="1">IF(D454&lt;$B$1,VLOOKUP(D454,[1]DI!$A$4:$B$15000,2,FALSE),0)</f>
        <v>0.13650000000000001</v>
      </c>
      <c r="F454" s="14">
        <f t="shared" ca="1" si="165"/>
        <v>1.00050788</v>
      </c>
      <c r="G454" s="14">
        <f ca="1">(TRUNC(PRODUCT($F$12:$F453),16))</f>
        <v>1.2184929283728101</v>
      </c>
      <c r="H454" s="14">
        <f t="shared" ca="1" si="166"/>
        <v>1.1058721897830499</v>
      </c>
      <c r="I454" s="14">
        <f t="shared" ca="1" si="167"/>
        <v>1.1018388400000001</v>
      </c>
      <c r="J454" s="13">
        <f t="shared" si="180"/>
        <v>4.4999999999999998E-2</v>
      </c>
      <c r="K454" s="33">
        <f t="shared" si="168"/>
        <v>44824</v>
      </c>
      <c r="L454" s="2">
        <f t="shared" si="169"/>
        <v>191</v>
      </c>
      <c r="M454" s="17">
        <f t="shared" si="170"/>
        <v>191</v>
      </c>
      <c r="N454" s="12">
        <f t="shared" si="171"/>
        <v>1.0339247570000001</v>
      </c>
      <c r="O454" s="12">
        <f t="shared" ca="1" si="172"/>
        <v>1.139218455</v>
      </c>
      <c r="P454" s="17">
        <f t="shared" si="173"/>
        <v>0</v>
      </c>
      <c r="Q454" s="14">
        <f t="shared" ca="1" si="174"/>
        <v>696092.27500000002</v>
      </c>
      <c r="R454" s="21">
        <f t="shared" si="178"/>
        <v>0</v>
      </c>
      <c r="S454" s="14">
        <f t="shared" si="175"/>
        <v>0</v>
      </c>
      <c r="T454" s="4" t="str">
        <f t="shared" si="176"/>
        <v>A+J=</v>
      </c>
      <c r="U454" s="33">
        <f t="shared" si="177"/>
        <v>45148</v>
      </c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1">
        <f t="shared" si="179"/>
        <v>45105</v>
      </c>
      <c r="B455" s="112">
        <f t="shared" ca="1" si="163"/>
        <v>5699980.7199999997</v>
      </c>
      <c r="C455" s="7">
        <f t="shared" si="164"/>
        <v>5000000</v>
      </c>
      <c r="D455" s="85">
        <f t="shared" si="181"/>
        <v>45104</v>
      </c>
      <c r="E455" s="83">
        <f ca="1">IF(D455&lt;$B$1,VLOOKUP(D455,[1]DI!$A$4:$B$15000,2,FALSE),0)</f>
        <v>0.13650000000000001</v>
      </c>
      <c r="F455" s="14">
        <f t="shared" ca="1" si="165"/>
        <v>1.00050788</v>
      </c>
      <c r="G455" s="14">
        <f ca="1">(TRUNC(PRODUCT($F$12:$F454),16))</f>
        <v>1.21911177656127</v>
      </c>
      <c r="H455" s="14">
        <f t="shared" ca="1" si="166"/>
        <v>1.1058721897830499</v>
      </c>
      <c r="I455" s="14">
        <f t="shared" ca="1" si="167"/>
        <v>1.10239844</v>
      </c>
      <c r="J455" s="13">
        <f t="shared" si="180"/>
        <v>4.4999999999999998E-2</v>
      </c>
      <c r="K455" s="33">
        <f t="shared" si="168"/>
        <v>44824</v>
      </c>
      <c r="L455" s="2">
        <f t="shared" si="169"/>
        <v>192</v>
      </c>
      <c r="M455" s="17">
        <f t="shared" si="170"/>
        <v>192</v>
      </c>
      <c r="N455" s="12">
        <f t="shared" si="171"/>
        <v>1.0341053680000001</v>
      </c>
      <c r="O455" s="12">
        <f t="shared" ca="1" si="172"/>
        <v>1.1399961439999999</v>
      </c>
      <c r="P455" s="17">
        <f t="shared" si="173"/>
        <v>0</v>
      </c>
      <c r="Q455" s="14">
        <f t="shared" ca="1" si="174"/>
        <v>699980.72</v>
      </c>
      <c r="R455" s="21">
        <f t="shared" si="178"/>
        <v>0</v>
      </c>
      <c r="S455" s="14">
        <f t="shared" si="175"/>
        <v>0</v>
      </c>
      <c r="T455" s="4" t="str">
        <f t="shared" si="176"/>
        <v>A+J=</v>
      </c>
      <c r="U455" s="33">
        <f t="shared" si="177"/>
        <v>45148</v>
      </c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1">
        <f t="shared" si="179"/>
        <v>45106</v>
      </c>
      <c r="B456" s="112">
        <f t="shared" ref="B456:B514" ca="1" si="182">IF(A456&lt;=TODAY(),C456+Q456,IF(AND(A456&gt;TODAY(),A456&lt;=$B$1),IF(VLOOKUP(TODAY(),$A$10:$E$5000,4,FALSE)=0,"n.d",C456+Q456),"n.d"))</f>
        <v>5703871.8650000002</v>
      </c>
      <c r="C456" s="7">
        <f t="shared" ref="C456:C514" si="183">(C455-S455)</f>
        <v>5000000</v>
      </c>
      <c r="D456" s="85">
        <f t="shared" si="181"/>
        <v>45105</v>
      </c>
      <c r="E456" s="83">
        <f ca="1">IF(D456&lt;$B$1,VLOOKUP(D456,[1]DI!$A$4:$B$15000,2,FALSE),0)</f>
        <v>0.13650000000000001</v>
      </c>
      <c r="F456" s="14">
        <f t="shared" ref="F456:F514" ca="1" si="184">ROUND(((1+E456)^(1/252)),8)</f>
        <v>1.00050788</v>
      </c>
      <c r="G456" s="14">
        <f ca="1">(TRUNC(PRODUCT($F$12:$F455),16))</f>
        <v>1.2197309390503499</v>
      </c>
      <c r="H456" s="14">
        <f t="shared" ref="H456:H514" ca="1" si="185">IF(P455&gt;0,G455,H455)</f>
        <v>1.1058721897830499</v>
      </c>
      <c r="I456" s="14">
        <f t="shared" ref="I456:I514" ca="1" si="186">ROUND(G456/H456,8)</f>
        <v>1.1029583300000001</v>
      </c>
      <c r="J456" s="13">
        <f t="shared" si="180"/>
        <v>4.4999999999999998E-2</v>
      </c>
      <c r="K456" s="33">
        <f t="shared" ref="K456:K514" si="187">IF(P455&gt;0,VLOOKUP(P455,W$12:AG$150,2),K455)</f>
        <v>44824</v>
      </c>
      <c r="L456" s="2">
        <f t="shared" ref="L456:L514" si="188">IF(A456&gt;K456,IF(NETWORKDAYS(K456,A456,$W$160:$W$544)-1=0,1,NETWORKDAYS(K456,A456,$W$160:$W$544)-1),0)</f>
        <v>193</v>
      </c>
      <c r="M456" s="17">
        <f t="shared" ref="M456:M514" si="189">IF(AND(L456=1,L455=1),1,IF(L456&gt;0,IF(L456=L455,L456+1,L456),0))</f>
        <v>193</v>
      </c>
      <c r="N456" s="12">
        <f t="shared" ref="N456:N514" si="190">ROUND((J456+1)^(M456/252),9)</f>
        <v>1.0342860119999999</v>
      </c>
      <c r="O456" s="12">
        <f t="shared" ref="O456:O514" ca="1" si="191">ROUND(I456*N456,9)</f>
        <v>1.140774373</v>
      </c>
      <c r="P456" s="17">
        <f t="shared" ref="P456:P514" si="192">IF(VLOOKUP(A456,X$12:AE$150,8)=VLOOKUP(A455,X$12:AE$150,8),0,VLOOKUP(A456,X$12:AE$150,8))</f>
        <v>0</v>
      </c>
      <c r="Q456" s="14">
        <f t="shared" ref="Q456:Q514" ca="1" si="193">TRUNC(((O456-1)*C456),8)</f>
        <v>703871.86499999999</v>
      </c>
      <c r="R456" s="21">
        <f t="shared" si="178"/>
        <v>0</v>
      </c>
      <c r="S456" s="14">
        <f t="shared" ref="S456:S514" si="194">IF(R456&gt;0,TRUNC(R456*C456,8),0)</f>
        <v>0</v>
      </c>
      <c r="T456" s="4" t="str">
        <f t="shared" ref="T456:T514" si="195">IF(P455&gt;0,VLOOKUP(P455,W$12:AG$150,10),T455)</f>
        <v>A+J=</v>
      </c>
      <c r="U456" s="33">
        <f t="shared" ref="U456:U514" si="196">IF(P455&gt;0,VLOOKUP(P455,W$12:AG$150,11),U455)</f>
        <v>45148</v>
      </c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1">
        <f t="shared" si="179"/>
        <v>45107</v>
      </c>
      <c r="B457" s="112">
        <f t="shared" ca="1" si="182"/>
        <v>5707765.6299999999</v>
      </c>
      <c r="C457" s="7">
        <f t="shared" si="183"/>
        <v>5000000</v>
      </c>
      <c r="D457" s="85">
        <f t="shared" si="181"/>
        <v>45106</v>
      </c>
      <c r="E457" s="83">
        <f ca="1">IF(D457&lt;$B$1,VLOOKUP(D457,[1]DI!$A$4:$B$15000,2,FALSE),0)</f>
        <v>0.13650000000000001</v>
      </c>
      <c r="F457" s="14">
        <f t="shared" ca="1" si="184"/>
        <v>1.00050788</v>
      </c>
      <c r="G457" s="14">
        <f ca="1">(TRUNC(PRODUCT($F$12:$F456),16))</f>
        <v>1.2203504159996801</v>
      </c>
      <c r="H457" s="14">
        <f t="shared" ca="1" si="185"/>
        <v>1.1058721897830499</v>
      </c>
      <c r="I457" s="14">
        <f t="shared" ca="1" si="186"/>
        <v>1.1035185000000001</v>
      </c>
      <c r="J457" s="13">
        <f t="shared" si="180"/>
        <v>4.4999999999999998E-2</v>
      </c>
      <c r="K457" s="33">
        <f t="shared" si="187"/>
        <v>44824</v>
      </c>
      <c r="L457" s="2">
        <f t="shared" si="188"/>
        <v>194</v>
      </c>
      <c r="M457" s="17">
        <f t="shared" si="189"/>
        <v>194</v>
      </c>
      <c r="N457" s="12">
        <f t="shared" si="190"/>
        <v>1.034466686</v>
      </c>
      <c r="O457" s="12">
        <f t="shared" ca="1" si="191"/>
        <v>1.141553126</v>
      </c>
      <c r="P457" s="17">
        <f t="shared" si="192"/>
        <v>0</v>
      </c>
      <c r="Q457" s="14">
        <f t="shared" ca="1" si="193"/>
        <v>707765.63</v>
      </c>
      <c r="R457" s="21">
        <f t="shared" si="178"/>
        <v>0</v>
      </c>
      <c r="S457" s="14">
        <f t="shared" si="194"/>
        <v>0</v>
      </c>
      <c r="T457" s="4" t="str">
        <f t="shared" si="195"/>
        <v>A+J=</v>
      </c>
      <c r="U457" s="33">
        <f t="shared" si="196"/>
        <v>45148</v>
      </c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1">
        <f t="shared" si="179"/>
        <v>45110</v>
      </c>
      <c r="B458" s="112">
        <f t="shared" ca="1" si="182"/>
        <v>5711662.0350000001</v>
      </c>
      <c r="C458" s="7">
        <f t="shared" si="183"/>
        <v>5000000</v>
      </c>
      <c r="D458" s="85">
        <f t="shared" si="181"/>
        <v>45107</v>
      </c>
      <c r="E458" s="83">
        <f ca="1">IF(D458&lt;$B$1,VLOOKUP(D458,[1]DI!$A$4:$B$15000,2,FALSE),0)</f>
        <v>0.13650000000000001</v>
      </c>
      <c r="F458" s="14">
        <f t="shared" ca="1" si="184"/>
        <v>1.00050788</v>
      </c>
      <c r="G458" s="14">
        <f ca="1">(TRUNC(PRODUCT($F$12:$F457),16))</f>
        <v>1.2209702075689599</v>
      </c>
      <c r="H458" s="14">
        <f t="shared" ca="1" si="185"/>
        <v>1.1058721897830499</v>
      </c>
      <c r="I458" s="14">
        <f t="shared" ca="1" si="186"/>
        <v>1.1040789499999999</v>
      </c>
      <c r="J458" s="13">
        <f t="shared" si="180"/>
        <v>4.4999999999999998E-2</v>
      </c>
      <c r="K458" s="33">
        <f t="shared" si="187"/>
        <v>44824</v>
      </c>
      <c r="L458" s="2">
        <f t="shared" si="188"/>
        <v>195</v>
      </c>
      <c r="M458" s="17">
        <f t="shared" si="189"/>
        <v>195</v>
      </c>
      <c r="N458" s="12">
        <f t="shared" si="190"/>
        <v>1.034647393</v>
      </c>
      <c r="O458" s="12">
        <f t="shared" ca="1" si="191"/>
        <v>1.142332407</v>
      </c>
      <c r="P458" s="17">
        <f t="shared" si="192"/>
        <v>0</v>
      </c>
      <c r="Q458" s="14">
        <f t="shared" ca="1" si="193"/>
        <v>711662.03500000003</v>
      </c>
      <c r="R458" s="21">
        <f t="shared" si="178"/>
        <v>0</v>
      </c>
      <c r="S458" s="14">
        <f t="shared" si="194"/>
        <v>0</v>
      </c>
      <c r="T458" s="4" t="str">
        <f t="shared" si="195"/>
        <v>A+J=</v>
      </c>
      <c r="U458" s="33">
        <f t="shared" si="196"/>
        <v>45148</v>
      </c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1">
        <f t="shared" si="179"/>
        <v>45111</v>
      </c>
      <c r="B459" s="112">
        <f t="shared" ca="1" si="182"/>
        <v>5715561.125</v>
      </c>
      <c r="C459" s="7">
        <f t="shared" si="183"/>
        <v>5000000</v>
      </c>
      <c r="D459" s="85">
        <f t="shared" si="181"/>
        <v>45110</v>
      </c>
      <c r="E459" s="83">
        <f ca="1">IF(D459&lt;$B$1,VLOOKUP(D459,[1]DI!$A$4:$B$15000,2,FALSE),0)</f>
        <v>0.13650000000000001</v>
      </c>
      <c r="F459" s="14">
        <f t="shared" ca="1" si="184"/>
        <v>1.00050788</v>
      </c>
      <c r="G459" s="14">
        <f ca="1">(TRUNC(PRODUCT($F$12:$F458),16))</f>
        <v>1.22159031391798</v>
      </c>
      <c r="H459" s="14">
        <f t="shared" ca="1" si="185"/>
        <v>1.1058721897830499</v>
      </c>
      <c r="I459" s="14">
        <f t="shared" ca="1" si="186"/>
        <v>1.10463969</v>
      </c>
      <c r="J459" s="13">
        <f t="shared" si="180"/>
        <v>4.4999999999999998E-2</v>
      </c>
      <c r="K459" s="33">
        <f t="shared" si="187"/>
        <v>44824</v>
      </c>
      <c r="L459" s="2">
        <f t="shared" si="188"/>
        <v>196</v>
      </c>
      <c r="M459" s="17">
        <f t="shared" si="189"/>
        <v>196</v>
      </c>
      <c r="N459" s="12">
        <f t="shared" si="190"/>
        <v>1.03482813</v>
      </c>
      <c r="O459" s="12">
        <f t="shared" ca="1" si="191"/>
        <v>1.1431122250000001</v>
      </c>
      <c r="P459" s="17">
        <f t="shared" si="192"/>
        <v>0</v>
      </c>
      <c r="Q459" s="14">
        <f t="shared" ca="1" si="193"/>
        <v>715561.125</v>
      </c>
      <c r="R459" s="21">
        <f t="shared" si="178"/>
        <v>0</v>
      </c>
      <c r="S459" s="14">
        <f t="shared" si="194"/>
        <v>0</v>
      </c>
      <c r="T459" s="4" t="str">
        <f t="shared" si="195"/>
        <v>A+J=</v>
      </c>
      <c r="U459" s="33">
        <f t="shared" si="196"/>
        <v>45148</v>
      </c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1">
        <f t="shared" si="179"/>
        <v>45112</v>
      </c>
      <c r="B460" s="112">
        <f t="shared" ca="1" si="182"/>
        <v>5719462.9050000003</v>
      </c>
      <c r="C460" s="7">
        <f t="shared" si="183"/>
        <v>5000000</v>
      </c>
      <c r="D460" s="85">
        <f t="shared" si="181"/>
        <v>45111</v>
      </c>
      <c r="E460" s="83">
        <f ca="1">IF(D460&lt;$B$1,VLOOKUP(D460,[1]DI!$A$4:$B$15000,2,FALSE),0)</f>
        <v>0.13650000000000001</v>
      </c>
      <c r="F460" s="14">
        <f t="shared" ca="1" si="184"/>
        <v>1.00050788</v>
      </c>
      <c r="G460" s="14">
        <f ca="1">(TRUNC(PRODUCT($F$12:$F459),16))</f>
        <v>1.2222107352066101</v>
      </c>
      <c r="H460" s="14">
        <f t="shared" ca="1" si="185"/>
        <v>1.1058721897830499</v>
      </c>
      <c r="I460" s="14">
        <f t="shared" ca="1" si="186"/>
        <v>1.10520072</v>
      </c>
      <c r="J460" s="13">
        <f t="shared" si="180"/>
        <v>4.4999999999999998E-2</v>
      </c>
      <c r="K460" s="33">
        <f t="shared" si="187"/>
        <v>44824</v>
      </c>
      <c r="L460" s="2">
        <f t="shared" si="188"/>
        <v>197</v>
      </c>
      <c r="M460" s="17">
        <f t="shared" si="189"/>
        <v>197</v>
      </c>
      <c r="N460" s="12">
        <f t="shared" si="190"/>
        <v>1.0350089</v>
      </c>
      <c r="O460" s="12">
        <f t="shared" ca="1" si="191"/>
        <v>1.143892581</v>
      </c>
      <c r="P460" s="17">
        <f t="shared" si="192"/>
        <v>0</v>
      </c>
      <c r="Q460" s="14">
        <f t="shared" ca="1" si="193"/>
        <v>719462.90500000003</v>
      </c>
      <c r="R460" s="21">
        <f t="shared" ref="R460:R514" si="197">IF($P460&gt;0,VLOOKUP($P460,$W$12:$AC$150,7),0)</f>
        <v>0</v>
      </c>
      <c r="S460" s="14">
        <f t="shared" si="194"/>
        <v>0</v>
      </c>
      <c r="T460" s="4" t="str">
        <f t="shared" si="195"/>
        <v>A+J=</v>
      </c>
      <c r="U460" s="33">
        <f t="shared" si="196"/>
        <v>45148</v>
      </c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1">
        <f t="shared" ref="A461:A514" si="198">WORKDAY($A460,1,$W$166:$W$544)</f>
        <v>45113</v>
      </c>
      <c r="B461" s="112">
        <f t="shared" ca="1" si="182"/>
        <v>5723367.2750000004</v>
      </c>
      <c r="C461" s="7">
        <f t="shared" si="183"/>
        <v>5000000</v>
      </c>
      <c r="D461" s="85">
        <f t="shared" si="181"/>
        <v>45112</v>
      </c>
      <c r="E461" s="83">
        <f ca="1">IF(D461&lt;$B$1,VLOOKUP(D461,[1]DI!$A$4:$B$15000,2,FALSE),0)</f>
        <v>0.13650000000000001</v>
      </c>
      <c r="F461" s="14">
        <f t="shared" ca="1" si="184"/>
        <v>1.00050788</v>
      </c>
      <c r="G461" s="14">
        <f ca="1">(TRUNC(PRODUCT($F$12:$F460),16))</f>
        <v>1.2228314715948001</v>
      </c>
      <c r="H461" s="14">
        <f t="shared" ca="1" si="185"/>
        <v>1.1058721897830499</v>
      </c>
      <c r="I461" s="14">
        <f t="shared" ca="1" si="186"/>
        <v>1.10576202</v>
      </c>
      <c r="J461" s="13">
        <f t="shared" ref="J461:J514" si="199">J460</f>
        <v>4.4999999999999998E-2</v>
      </c>
      <c r="K461" s="33">
        <f t="shared" si="187"/>
        <v>44824</v>
      </c>
      <c r="L461" s="2">
        <f t="shared" si="188"/>
        <v>198</v>
      </c>
      <c r="M461" s="17">
        <f t="shared" si="189"/>
        <v>198</v>
      </c>
      <c r="N461" s="12">
        <f t="shared" si="190"/>
        <v>1.035189701</v>
      </c>
      <c r="O461" s="12">
        <f t="shared" ca="1" si="191"/>
        <v>1.144673455</v>
      </c>
      <c r="P461" s="17">
        <f t="shared" si="192"/>
        <v>0</v>
      </c>
      <c r="Q461" s="14">
        <f t="shared" ca="1" si="193"/>
        <v>723367.27500000002</v>
      </c>
      <c r="R461" s="21">
        <f t="shared" si="197"/>
        <v>0</v>
      </c>
      <c r="S461" s="14">
        <f t="shared" si="194"/>
        <v>0</v>
      </c>
      <c r="T461" s="4" t="str">
        <f t="shared" si="195"/>
        <v>A+J=</v>
      </c>
      <c r="U461" s="33">
        <f t="shared" si="196"/>
        <v>45148</v>
      </c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1">
        <f t="shared" si="198"/>
        <v>45114</v>
      </c>
      <c r="B462" s="112">
        <f t="shared" ca="1" si="182"/>
        <v>5727274.3799999999</v>
      </c>
      <c r="C462" s="7">
        <f t="shared" si="183"/>
        <v>5000000</v>
      </c>
      <c r="D462" s="85">
        <f t="shared" si="181"/>
        <v>45113</v>
      </c>
      <c r="E462" s="83">
        <f ca="1">IF(D462&lt;$B$1,VLOOKUP(D462,[1]DI!$A$4:$B$15000,2,FALSE),0)</f>
        <v>0.13650000000000001</v>
      </c>
      <c r="F462" s="14">
        <f t="shared" ca="1" si="184"/>
        <v>1.00050788</v>
      </c>
      <c r="G462" s="14">
        <f ca="1">(TRUNC(PRODUCT($F$12:$F461),16))</f>
        <v>1.2234525232425999</v>
      </c>
      <c r="H462" s="14">
        <f t="shared" ca="1" si="185"/>
        <v>1.1058721897830499</v>
      </c>
      <c r="I462" s="14">
        <f t="shared" ca="1" si="186"/>
        <v>1.10632362</v>
      </c>
      <c r="J462" s="13">
        <f t="shared" si="199"/>
        <v>4.4999999999999998E-2</v>
      </c>
      <c r="K462" s="33">
        <f t="shared" si="187"/>
        <v>44824</v>
      </c>
      <c r="L462" s="2">
        <f t="shared" si="188"/>
        <v>199</v>
      </c>
      <c r="M462" s="17">
        <f t="shared" si="189"/>
        <v>199</v>
      </c>
      <c r="N462" s="12">
        <f t="shared" si="190"/>
        <v>1.035370533</v>
      </c>
      <c r="O462" s="12">
        <f t="shared" ca="1" si="191"/>
        <v>1.1454548760000001</v>
      </c>
      <c r="P462" s="17">
        <f t="shared" si="192"/>
        <v>0</v>
      </c>
      <c r="Q462" s="14">
        <f t="shared" ca="1" si="193"/>
        <v>727274.38</v>
      </c>
      <c r="R462" s="21">
        <f t="shared" si="197"/>
        <v>0</v>
      </c>
      <c r="S462" s="14">
        <f t="shared" si="194"/>
        <v>0</v>
      </c>
      <c r="T462" s="4" t="str">
        <f t="shared" si="195"/>
        <v>A+J=</v>
      </c>
      <c r="U462" s="33">
        <f t="shared" si="196"/>
        <v>45148</v>
      </c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1">
        <f t="shared" si="198"/>
        <v>45117</v>
      </c>
      <c r="B463" s="112">
        <f t="shared" ca="1" si="182"/>
        <v>5731184.1299999999</v>
      </c>
      <c r="C463" s="7">
        <f t="shared" si="183"/>
        <v>5000000</v>
      </c>
      <c r="D463" s="85">
        <f t="shared" ref="D463:D514" si="200">WORKDAY($A463,-1,$W$160:$W$544)</f>
        <v>45114</v>
      </c>
      <c r="E463" s="83">
        <f ca="1">IF(D463&lt;$B$1,VLOOKUP(D463,[1]DI!$A$4:$B$15000,2,FALSE),0)</f>
        <v>0.13650000000000001</v>
      </c>
      <c r="F463" s="14">
        <f t="shared" ca="1" si="184"/>
        <v>1.00050788</v>
      </c>
      <c r="G463" s="14">
        <f ca="1">(TRUNC(PRODUCT($F$12:$F462),16))</f>
        <v>1.2240738903101001</v>
      </c>
      <c r="H463" s="14">
        <f t="shared" ca="1" si="185"/>
        <v>1.1058721897830499</v>
      </c>
      <c r="I463" s="14">
        <f t="shared" ca="1" si="186"/>
        <v>1.1068855</v>
      </c>
      <c r="J463" s="13">
        <f t="shared" si="199"/>
        <v>4.4999999999999998E-2</v>
      </c>
      <c r="K463" s="33">
        <f t="shared" si="187"/>
        <v>44824</v>
      </c>
      <c r="L463" s="2">
        <f t="shared" si="188"/>
        <v>200</v>
      </c>
      <c r="M463" s="17">
        <f t="shared" si="189"/>
        <v>200</v>
      </c>
      <c r="N463" s="12">
        <f t="shared" si="190"/>
        <v>1.0355513970000001</v>
      </c>
      <c r="O463" s="12">
        <f t="shared" ca="1" si="191"/>
        <v>1.146236826</v>
      </c>
      <c r="P463" s="17">
        <f t="shared" si="192"/>
        <v>0</v>
      </c>
      <c r="Q463" s="14">
        <f t="shared" ca="1" si="193"/>
        <v>731184.13</v>
      </c>
      <c r="R463" s="21">
        <f t="shared" si="197"/>
        <v>0</v>
      </c>
      <c r="S463" s="14">
        <f t="shared" si="194"/>
        <v>0</v>
      </c>
      <c r="T463" s="4" t="str">
        <f t="shared" si="195"/>
        <v>A+J=</v>
      </c>
      <c r="U463" s="33">
        <f t="shared" si="196"/>
        <v>45148</v>
      </c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1">
        <f t="shared" si="198"/>
        <v>45118</v>
      </c>
      <c r="B464" s="112">
        <f t="shared" ca="1" si="182"/>
        <v>5735096.5199999996</v>
      </c>
      <c r="C464" s="7">
        <f t="shared" si="183"/>
        <v>5000000</v>
      </c>
      <c r="D464" s="85">
        <f t="shared" si="200"/>
        <v>45117</v>
      </c>
      <c r="E464" s="83">
        <f ca="1">IF(D464&lt;$B$1,VLOOKUP(D464,[1]DI!$A$4:$B$15000,2,FALSE),0)</f>
        <v>0.13650000000000001</v>
      </c>
      <c r="F464" s="14">
        <f t="shared" ca="1" si="184"/>
        <v>1.00050788</v>
      </c>
      <c r="G464" s="14">
        <f ca="1">(TRUNC(PRODUCT($F$12:$F463),16))</f>
        <v>1.22469557295751</v>
      </c>
      <c r="H464" s="14">
        <f t="shared" ca="1" si="185"/>
        <v>1.1058721897830499</v>
      </c>
      <c r="I464" s="14">
        <f t="shared" ca="1" si="186"/>
        <v>1.1074476600000001</v>
      </c>
      <c r="J464" s="13">
        <f t="shared" si="199"/>
        <v>4.4999999999999998E-2</v>
      </c>
      <c r="K464" s="33">
        <f t="shared" si="187"/>
        <v>44824</v>
      </c>
      <c r="L464" s="2">
        <f t="shared" si="188"/>
        <v>201</v>
      </c>
      <c r="M464" s="17">
        <f t="shared" si="189"/>
        <v>201</v>
      </c>
      <c r="N464" s="12">
        <f t="shared" si="190"/>
        <v>1.0357322929999999</v>
      </c>
      <c r="O464" s="12">
        <f t="shared" ca="1" si="191"/>
        <v>1.1470193040000001</v>
      </c>
      <c r="P464" s="17">
        <f t="shared" si="192"/>
        <v>0</v>
      </c>
      <c r="Q464" s="14">
        <f t="shared" ca="1" si="193"/>
        <v>735096.52</v>
      </c>
      <c r="R464" s="21">
        <f t="shared" si="197"/>
        <v>0</v>
      </c>
      <c r="S464" s="14">
        <f t="shared" si="194"/>
        <v>0</v>
      </c>
      <c r="T464" s="4" t="str">
        <f t="shared" si="195"/>
        <v>A+J=</v>
      </c>
      <c r="U464" s="33">
        <f t="shared" si="196"/>
        <v>45148</v>
      </c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1">
        <f t="shared" si="198"/>
        <v>45119</v>
      </c>
      <c r="B465" s="112">
        <f t="shared" ca="1" si="182"/>
        <v>5739011.6100000003</v>
      </c>
      <c r="C465" s="7">
        <f t="shared" si="183"/>
        <v>5000000</v>
      </c>
      <c r="D465" s="85">
        <f t="shared" si="200"/>
        <v>45118</v>
      </c>
      <c r="E465" s="83">
        <f ca="1">IF(D465&lt;$B$1,VLOOKUP(D465,[1]DI!$A$4:$B$15000,2,FALSE),0)</f>
        <v>0.13650000000000001</v>
      </c>
      <c r="F465" s="14">
        <f t="shared" ca="1" si="184"/>
        <v>1.00050788</v>
      </c>
      <c r="G465" s="14">
        <f ca="1">(TRUNC(PRODUCT($F$12:$F464),16))</f>
        <v>1.2253175713451101</v>
      </c>
      <c r="H465" s="14">
        <f t="shared" ca="1" si="185"/>
        <v>1.1058721897830499</v>
      </c>
      <c r="I465" s="14">
        <f t="shared" ca="1" si="186"/>
        <v>1.1080101099999999</v>
      </c>
      <c r="J465" s="13">
        <f t="shared" si="199"/>
        <v>4.4999999999999998E-2</v>
      </c>
      <c r="K465" s="33">
        <f t="shared" si="187"/>
        <v>44824</v>
      </c>
      <c r="L465" s="2">
        <f t="shared" si="188"/>
        <v>202</v>
      </c>
      <c r="M465" s="17">
        <f t="shared" si="189"/>
        <v>202</v>
      </c>
      <c r="N465" s="12">
        <f t="shared" si="190"/>
        <v>1.0359132209999999</v>
      </c>
      <c r="O465" s="12">
        <f t="shared" ca="1" si="191"/>
        <v>1.147802322</v>
      </c>
      <c r="P465" s="17">
        <f t="shared" si="192"/>
        <v>0</v>
      </c>
      <c r="Q465" s="14">
        <f t="shared" ca="1" si="193"/>
        <v>739011.61</v>
      </c>
      <c r="R465" s="21">
        <f t="shared" si="197"/>
        <v>0</v>
      </c>
      <c r="S465" s="14">
        <f t="shared" si="194"/>
        <v>0</v>
      </c>
      <c r="T465" s="4" t="str">
        <f t="shared" si="195"/>
        <v>A+J=</v>
      </c>
      <c r="U465" s="33">
        <f t="shared" si="196"/>
        <v>45148</v>
      </c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1">
        <f t="shared" si="198"/>
        <v>45120</v>
      </c>
      <c r="B466" s="112">
        <f t="shared" ca="1" si="182"/>
        <v>5742929.3899999997</v>
      </c>
      <c r="C466" s="7">
        <f t="shared" si="183"/>
        <v>5000000</v>
      </c>
      <c r="D466" s="85">
        <f t="shared" si="200"/>
        <v>45119</v>
      </c>
      <c r="E466" s="83">
        <f ca="1">IF(D466&lt;$B$1,VLOOKUP(D466,[1]DI!$A$4:$B$15000,2,FALSE),0)</f>
        <v>0.13650000000000001</v>
      </c>
      <c r="F466" s="14">
        <f t="shared" ca="1" si="184"/>
        <v>1.00050788</v>
      </c>
      <c r="G466" s="14">
        <f ca="1">(TRUNC(PRODUCT($F$12:$F465),16))</f>
        <v>1.22593988563324</v>
      </c>
      <c r="H466" s="14">
        <f t="shared" ca="1" si="185"/>
        <v>1.1058721897830499</v>
      </c>
      <c r="I466" s="14">
        <f t="shared" ca="1" si="186"/>
        <v>1.1085728500000001</v>
      </c>
      <c r="J466" s="13">
        <f t="shared" si="199"/>
        <v>4.4999999999999998E-2</v>
      </c>
      <c r="K466" s="33">
        <f t="shared" si="187"/>
        <v>44824</v>
      </c>
      <c r="L466" s="2">
        <f t="shared" si="188"/>
        <v>203</v>
      </c>
      <c r="M466" s="17">
        <f t="shared" si="189"/>
        <v>203</v>
      </c>
      <c r="N466" s="12">
        <f t="shared" si="190"/>
        <v>1.0360941800000001</v>
      </c>
      <c r="O466" s="12">
        <f t="shared" ca="1" si="191"/>
        <v>1.148585878</v>
      </c>
      <c r="P466" s="17">
        <f t="shared" si="192"/>
        <v>0</v>
      </c>
      <c r="Q466" s="14">
        <f t="shared" ca="1" si="193"/>
        <v>742929.39</v>
      </c>
      <c r="R466" s="21">
        <f t="shared" si="197"/>
        <v>0</v>
      </c>
      <c r="S466" s="14">
        <f t="shared" si="194"/>
        <v>0</v>
      </c>
      <c r="T466" s="4" t="str">
        <f t="shared" si="195"/>
        <v>A+J=</v>
      </c>
      <c r="U466" s="33">
        <f t="shared" si="196"/>
        <v>45148</v>
      </c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1">
        <f t="shared" si="198"/>
        <v>45121</v>
      </c>
      <c r="B467" s="112">
        <f t="shared" ca="1" si="182"/>
        <v>5746849.8100000005</v>
      </c>
      <c r="C467" s="7">
        <f t="shared" si="183"/>
        <v>5000000</v>
      </c>
      <c r="D467" s="85">
        <f t="shared" si="200"/>
        <v>45120</v>
      </c>
      <c r="E467" s="83">
        <f ca="1">IF(D467&lt;$B$1,VLOOKUP(D467,[1]DI!$A$4:$B$15000,2,FALSE),0)</f>
        <v>0.13650000000000001</v>
      </c>
      <c r="F467" s="14">
        <f t="shared" ca="1" si="184"/>
        <v>1.00050788</v>
      </c>
      <c r="G467" s="14">
        <f ca="1">(TRUNC(PRODUCT($F$12:$F466),16))</f>
        <v>1.2265625159823601</v>
      </c>
      <c r="H467" s="14">
        <f t="shared" ca="1" si="185"/>
        <v>1.1058721897830499</v>
      </c>
      <c r="I467" s="14">
        <f t="shared" ca="1" si="186"/>
        <v>1.10913587</v>
      </c>
      <c r="J467" s="13">
        <f t="shared" si="199"/>
        <v>4.4999999999999998E-2</v>
      </c>
      <c r="K467" s="33">
        <f t="shared" si="187"/>
        <v>44824</v>
      </c>
      <c r="L467" s="2">
        <f t="shared" si="188"/>
        <v>204</v>
      </c>
      <c r="M467" s="17">
        <f t="shared" si="189"/>
        <v>204</v>
      </c>
      <c r="N467" s="12">
        <f t="shared" si="190"/>
        <v>1.0362751699999999</v>
      </c>
      <c r="O467" s="12">
        <f t="shared" ca="1" si="191"/>
        <v>1.149369962</v>
      </c>
      <c r="P467" s="17">
        <f t="shared" si="192"/>
        <v>0</v>
      </c>
      <c r="Q467" s="14">
        <f t="shared" ca="1" si="193"/>
        <v>746849.81</v>
      </c>
      <c r="R467" s="21">
        <f t="shared" si="197"/>
        <v>0</v>
      </c>
      <c r="S467" s="14">
        <f t="shared" si="194"/>
        <v>0</v>
      </c>
      <c r="T467" s="4" t="str">
        <f t="shared" si="195"/>
        <v>A+J=</v>
      </c>
      <c r="U467" s="33">
        <f t="shared" si="196"/>
        <v>45148</v>
      </c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1">
        <f t="shared" si="198"/>
        <v>45124</v>
      </c>
      <c r="B468" s="112">
        <f t="shared" ca="1" si="182"/>
        <v>5750772.9299999997</v>
      </c>
      <c r="C468" s="7">
        <f t="shared" si="183"/>
        <v>5000000</v>
      </c>
      <c r="D468" s="85">
        <f t="shared" si="200"/>
        <v>45121</v>
      </c>
      <c r="E468" s="83">
        <f ca="1">IF(D468&lt;$B$1,VLOOKUP(D468,[1]DI!$A$4:$B$15000,2,FALSE),0)</f>
        <v>0.13650000000000001</v>
      </c>
      <c r="F468" s="14">
        <f t="shared" ca="1" si="184"/>
        <v>1.00050788</v>
      </c>
      <c r="G468" s="14">
        <f ca="1">(TRUNC(PRODUCT($F$12:$F467),16))</f>
        <v>1.2271854625529699</v>
      </c>
      <c r="H468" s="14">
        <f t="shared" ca="1" si="185"/>
        <v>1.1058721897830499</v>
      </c>
      <c r="I468" s="14">
        <f t="shared" ca="1" si="186"/>
        <v>1.10969918</v>
      </c>
      <c r="J468" s="13">
        <f t="shared" si="199"/>
        <v>4.4999999999999998E-2</v>
      </c>
      <c r="K468" s="33">
        <f t="shared" si="187"/>
        <v>44824</v>
      </c>
      <c r="L468" s="2">
        <f t="shared" si="188"/>
        <v>205</v>
      </c>
      <c r="M468" s="17">
        <f t="shared" si="189"/>
        <v>205</v>
      </c>
      <c r="N468" s="12">
        <f t="shared" si="190"/>
        <v>1.0364561919999999</v>
      </c>
      <c r="O468" s="12">
        <f t="shared" ca="1" si="191"/>
        <v>1.150154586</v>
      </c>
      <c r="P468" s="17">
        <f t="shared" si="192"/>
        <v>0</v>
      </c>
      <c r="Q468" s="14">
        <f t="shared" ca="1" si="193"/>
        <v>750772.93</v>
      </c>
      <c r="R468" s="21">
        <f t="shared" si="197"/>
        <v>0</v>
      </c>
      <c r="S468" s="14">
        <f t="shared" si="194"/>
        <v>0</v>
      </c>
      <c r="T468" s="4" t="str">
        <f t="shared" si="195"/>
        <v>A+J=</v>
      </c>
      <c r="U468" s="33">
        <f t="shared" si="196"/>
        <v>45148</v>
      </c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1">
        <f t="shared" si="198"/>
        <v>45125</v>
      </c>
      <c r="B469" s="112">
        <f t="shared" ca="1" si="182"/>
        <v>5754698.7000000002</v>
      </c>
      <c r="C469" s="7">
        <f t="shared" si="183"/>
        <v>5000000</v>
      </c>
      <c r="D469" s="85">
        <f t="shared" si="200"/>
        <v>45124</v>
      </c>
      <c r="E469" s="83">
        <f ca="1">IF(D469&lt;$B$1,VLOOKUP(D469,[1]DI!$A$4:$B$15000,2,FALSE),0)</f>
        <v>0.13650000000000001</v>
      </c>
      <c r="F469" s="14">
        <f t="shared" ca="1" si="184"/>
        <v>1.00050788</v>
      </c>
      <c r="G469" s="14">
        <f ca="1">(TRUNC(PRODUCT($F$12:$F468),16))</f>
        <v>1.2278087255057</v>
      </c>
      <c r="H469" s="14">
        <f t="shared" ca="1" si="185"/>
        <v>1.1058721897830499</v>
      </c>
      <c r="I469" s="14">
        <f t="shared" ca="1" si="186"/>
        <v>1.1102627700000001</v>
      </c>
      <c r="J469" s="13">
        <f t="shared" si="199"/>
        <v>4.4999999999999998E-2</v>
      </c>
      <c r="K469" s="33">
        <f t="shared" si="187"/>
        <v>44824</v>
      </c>
      <c r="L469" s="2">
        <f t="shared" si="188"/>
        <v>206</v>
      </c>
      <c r="M469" s="17">
        <f t="shared" si="189"/>
        <v>206</v>
      </c>
      <c r="N469" s="12">
        <f t="shared" si="190"/>
        <v>1.036637246</v>
      </c>
      <c r="O469" s="12">
        <f t="shared" ca="1" si="191"/>
        <v>1.1509397400000001</v>
      </c>
      <c r="P469" s="17">
        <f t="shared" si="192"/>
        <v>0</v>
      </c>
      <c r="Q469" s="14">
        <f t="shared" ca="1" si="193"/>
        <v>754698.7</v>
      </c>
      <c r="R469" s="21">
        <f t="shared" si="197"/>
        <v>0</v>
      </c>
      <c r="S469" s="14">
        <f t="shared" si="194"/>
        <v>0</v>
      </c>
      <c r="T469" s="4" t="str">
        <f t="shared" si="195"/>
        <v>A+J=</v>
      </c>
      <c r="U469" s="33">
        <f t="shared" si="196"/>
        <v>45148</v>
      </c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1">
        <f t="shared" si="198"/>
        <v>45126</v>
      </c>
      <c r="B470" s="112">
        <f t="shared" ca="1" si="182"/>
        <v>5758627.1699999999</v>
      </c>
      <c r="C470" s="7">
        <f t="shared" si="183"/>
        <v>5000000</v>
      </c>
      <c r="D470" s="85">
        <f t="shared" si="200"/>
        <v>45125</v>
      </c>
      <c r="E470" s="83">
        <f ca="1">IF(D470&lt;$B$1,VLOOKUP(D470,[1]DI!$A$4:$B$15000,2,FALSE),0)</f>
        <v>0.13650000000000001</v>
      </c>
      <c r="F470" s="14">
        <f t="shared" ca="1" si="184"/>
        <v>1.00050788</v>
      </c>
      <c r="G470" s="14">
        <f ca="1">(TRUNC(PRODUCT($F$12:$F469),16))</f>
        <v>1.22843230500121</v>
      </c>
      <c r="H470" s="14">
        <f t="shared" ca="1" si="185"/>
        <v>1.1058721897830499</v>
      </c>
      <c r="I470" s="14">
        <f t="shared" ca="1" si="186"/>
        <v>1.1108266499999999</v>
      </c>
      <c r="J470" s="13">
        <f t="shared" si="199"/>
        <v>4.4999999999999998E-2</v>
      </c>
      <c r="K470" s="33">
        <f t="shared" si="187"/>
        <v>44824</v>
      </c>
      <c r="L470" s="2">
        <f t="shared" si="188"/>
        <v>207</v>
      </c>
      <c r="M470" s="17">
        <f t="shared" si="189"/>
        <v>207</v>
      </c>
      <c r="N470" s="12">
        <f t="shared" si="190"/>
        <v>1.036818332</v>
      </c>
      <c r="O470" s="12">
        <f t="shared" ca="1" si="191"/>
        <v>1.151725434</v>
      </c>
      <c r="P470" s="17">
        <f t="shared" si="192"/>
        <v>0</v>
      </c>
      <c r="Q470" s="14">
        <f t="shared" ca="1" si="193"/>
        <v>758627.17</v>
      </c>
      <c r="R470" s="21">
        <f t="shared" si="197"/>
        <v>0</v>
      </c>
      <c r="S470" s="14">
        <f t="shared" si="194"/>
        <v>0</v>
      </c>
      <c r="T470" s="4" t="str">
        <f t="shared" si="195"/>
        <v>A+J=</v>
      </c>
      <c r="U470" s="33">
        <f t="shared" si="196"/>
        <v>45148</v>
      </c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1">
        <f t="shared" si="198"/>
        <v>45127</v>
      </c>
      <c r="B471" s="112">
        <f t="shared" ca="1" si="182"/>
        <v>5762558.3399999999</v>
      </c>
      <c r="C471" s="7">
        <f t="shared" si="183"/>
        <v>5000000</v>
      </c>
      <c r="D471" s="85">
        <f t="shared" si="200"/>
        <v>45126</v>
      </c>
      <c r="E471" s="83">
        <f ca="1">IF(D471&lt;$B$1,VLOOKUP(D471,[1]DI!$A$4:$B$15000,2,FALSE),0)</f>
        <v>0.13650000000000001</v>
      </c>
      <c r="F471" s="14">
        <f t="shared" ca="1" si="184"/>
        <v>1.00050788</v>
      </c>
      <c r="G471" s="14">
        <f ca="1">(TRUNC(PRODUCT($F$12:$F470),16))</f>
        <v>1.2290562012002699</v>
      </c>
      <c r="H471" s="14">
        <f t="shared" ca="1" si="185"/>
        <v>1.1058721897830499</v>
      </c>
      <c r="I471" s="14">
        <f t="shared" ca="1" si="186"/>
        <v>1.11139082</v>
      </c>
      <c r="J471" s="13">
        <f t="shared" si="199"/>
        <v>4.4999999999999998E-2</v>
      </c>
      <c r="K471" s="33">
        <f t="shared" si="187"/>
        <v>44824</v>
      </c>
      <c r="L471" s="2">
        <f t="shared" si="188"/>
        <v>208</v>
      </c>
      <c r="M471" s="17">
        <f t="shared" si="189"/>
        <v>208</v>
      </c>
      <c r="N471" s="12">
        <f t="shared" si="190"/>
        <v>1.0369994490000001</v>
      </c>
      <c r="O471" s="12">
        <f t="shared" ca="1" si="191"/>
        <v>1.152511668</v>
      </c>
      <c r="P471" s="17">
        <f t="shared" si="192"/>
        <v>0</v>
      </c>
      <c r="Q471" s="14">
        <f t="shared" ca="1" si="193"/>
        <v>762558.34</v>
      </c>
      <c r="R471" s="21">
        <f t="shared" si="197"/>
        <v>0</v>
      </c>
      <c r="S471" s="14">
        <f t="shared" si="194"/>
        <v>0</v>
      </c>
      <c r="T471" s="4" t="str">
        <f t="shared" si="195"/>
        <v>A+J=</v>
      </c>
      <c r="U471" s="33">
        <f t="shared" si="196"/>
        <v>45148</v>
      </c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1">
        <f t="shared" si="198"/>
        <v>45128</v>
      </c>
      <c r="B472" s="112">
        <f t="shared" ca="1" si="182"/>
        <v>5766492.1550000003</v>
      </c>
      <c r="C472" s="7">
        <f t="shared" si="183"/>
        <v>5000000</v>
      </c>
      <c r="D472" s="85">
        <f t="shared" si="200"/>
        <v>45127</v>
      </c>
      <c r="E472" s="83">
        <f ca="1">IF(D472&lt;$B$1,VLOOKUP(D472,[1]DI!$A$4:$B$15000,2,FALSE),0)</f>
        <v>0.13650000000000001</v>
      </c>
      <c r="F472" s="14">
        <f t="shared" ca="1" si="184"/>
        <v>1.00050788</v>
      </c>
      <c r="G472" s="14">
        <f ca="1">(TRUNC(PRODUCT($F$12:$F471),16))</f>
        <v>1.2296804142637401</v>
      </c>
      <c r="H472" s="14">
        <f t="shared" ca="1" si="185"/>
        <v>1.1058721897830499</v>
      </c>
      <c r="I472" s="14">
        <f t="shared" ca="1" si="186"/>
        <v>1.1119552699999999</v>
      </c>
      <c r="J472" s="13">
        <f t="shared" si="199"/>
        <v>4.4999999999999998E-2</v>
      </c>
      <c r="K472" s="33">
        <f t="shared" si="187"/>
        <v>44824</v>
      </c>
      <c r="L472" s="2">
        <f t="shared" si="188"/>
        <v>209</v>
      </c>
      <c r="M472" s="17">
        <f t="shared" si="189"/>
        <v>209</v>
      </c>
      <c r="N472" s="12">
        <f t="shared" si="190"/>
        <v>1.0371805970000001</v>
      </c>
      <c r="O472" s="12">
        <f t="shared" ca="1" si="191"/>
        <v>1.1532984310000001</v>
      </c>
      <c r="P472" s="17">
        <f t="shared" si="192"/>
        <v>0</v>
      </c>
      <c r="Q472" s="14">
        <f t="shared" ca="1" si="193"/>
        <v>766492.15500000003</v>
      </c>
      <c r="R472" s="21">
        <f t="shared" si="197"/>
        <v>0</v>
      </c>
      <c r="S472" s="14">
        <f t="shared" si="194"/>
        <v>0</v>
      </c>
      <c r="T472" s="4" t="str">
        <f t="shared" si="195"/>
        <v>A+J=</v>
      </c>
      <c r="U472" s="33">
        <f t="shared" si="196"/>
        <v>45148</v>
      </c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1">
        <f t="shared" si="198"/>
        <v>45131</v>
      </c>
      <c r="B473" s="112">
        <f t="shared" ca="1" si="182"/>
        <v>5770428.6799999997</v>
      </c>
      <c r="C473" s="7">
        <f t="shared" si="183"/>
        <v>5000000</v>
      </c>
      <c r="D473" s="85">
        <f t="shared" si="200"/>
        <v>45128</v>
      </c>
      <c r="E473" s="83">
        <f ca="1">IF(D473&lt;$B$1,VLOOKUP(D473,[1]DI!$A$4:$B$15000,2,FALSE),0)</f>
        <v>0.13650000000000001</v>
      </c>
      <c r="F473" s="14">
        <f t="shared" ca="1" si="184"/>
        <v>1.00050788</v>
      </c>
      <c r="G473" s="14">
        <f ca="1">(TRUNC(PRODUCT($F$12:$F472),16))</f>
        <v>1.23030494435253</v>
      </c>
      <c r="H473" s="14">
        <f t="shared" ca="1" si="185"/>
        <v>1.1058721897830499</v>
      </c>
      <c r="I473" s="14">
        <f t="shared" ca="1" si="186"/>
        <v>1.1125200099999999</v>
      </c>
      <c r="J473" s="13">
        <f t="shared" si="199"/>
        <v>4.4999999999999998E-2</v>
      </c>
      <c r="K473" s="33">
        <f t="shared" si="187"/>
        <v>44824</v>
      </c>
      <c r="L473" s="2">
        <f t="shared" si="188"/>
        <v>210</v>
      </c>
      <c r="M473" s="17">
        <f t="shared" si="189"/>
        <v>210</v>
      </c>
      <c r="N473" s="12">
        <f t="shared" si="190"/>
        <v>1.037361778</v>
      </c>
      <c r="O473" s="12">
        <f t="shared" ca="1" si="191"/>
        <v>1.1540857360000001</v>
      </c>
      <c r="P473" s="17">
        <f t="shared" si="192"/>
        <v>0</v>
      </c>
      <c r="Q473" s="14">
        <f t="shared" ca="1" si="193"/>
        <v>770428.68</v>
      </c>
      <c r="R473" s="21">
        <f t="shared" si="197"/>
        <v>0</v>
      </c>
      <c r="S473" s="14">
        <f t="shared" si="194"/>
        <v>0</v>
      </c>
      <c r="T473" s="4" t="str">
        <f t="shared" si="195"/>
        <v>A+J=</v>
      </c>
      <c r="U473" s="33">
        <f t="shared" si="196"/>
        <v>45148</v>
      </c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1">
        <f t="shared" si="198"/>
        <v>45132</v>
      </c>
      <c r="B474" s="112">
        <f t="shared" ca="1" si="182"/>
        <v>5774367.9050000003</v>
      </c>
      <c r="C474" s="7">
        <f t="shared" si="183"/>
        <v>5000000</v>
      </c>
      <c r="D474" s="85">
        <f t="shared" si="200"/>
        <v>45131</v>
      </c>
      <c r="E474" s="83">
        <f ca="1">IF(D474&lt;$B$1,VLOOKUP(D474,[1]DI!$A$4:$B$15000,2,FALSE),0)</f>
        <v>0.13650000000000001</v>
      </c>
      <c r="F474" s="14">
        <f t="shared" ca="1" si="184"/>
        <v>1.00050788</v>
      </c>
      <c r="G474" s="14">
        <f ca="1">(TRUNC(PRODUCT($F$12:$F473),16))</f>
        <v>1.23092979162767</v>
      </c>
      <c r="H474" s="14">
        <f t="shared" ca="1" si="185"/>
        <v>1.1058721897830499</v>
      </c>
      <c r="I474" s="14">
        <f t="shared" ca="1" si="186"/>
        <v>1.1130850400000001</v>
      </c>
      <c r="J474" s="13">
        <f t="shared" si="199"/>
        <v>4.4999999999999998E-2</v>
      </c>
      <c r="K474" s="33">
        <f t="shared" si="187"/>
        <v>44824</v>
      </c>
      <c r="L474" s="2">
        <f t="shared" si="188"/>
        <v>211</v>
      </c>
      <c r="M474" s="17">
        <f t="shared" si="189"/>
        <v>211</v>
      </c>
      <c r="N474" s="12">
        <f t="shared" si="190"/>
        <v>1.0375429899999999</v>
      </c>
      <c r="O474" s="12">
        <f t="shared" ca="1" si="191"/>
        <v>1.1548735809999999</v>
      </c>
      <c r="P474" s="17">
        <f t="shared" si="192"/>
        <v>0</v>
      </c>
      <c r="Q474" s="14">
        <f t="shared" ca="1" si="193"/>
        <v>774367.90500000003</v>
      </c>
      <c r="R474" s="21">
        <f t="shared" si="197"/>
        <v>0</v>
      </c>
      <c r="S474" s="14">
        <f t="shared" si="194"/>
        <v>0</v>
      </c>
      <c r="T474" s="4" t="str">
        <f t="shared" si="195"/>
        <v>A+J=</v>
      </c>
      <c r="U474" s="33">
        <f t="shared" si="196"/>
        <v>45148</v>
      </c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1">
        <f t="shared" si="198"/>
        <v>45133</v>
      </c>
      <c r="B475" s="112">
        <f t="shared" ca="1" si="182"/>
        <v>5778309.7750000004</v>
      </c>
      <c r="C475" s="7">
        <f t="shared" si="183"/>
        <v>5000000</v>
      </c>
      <c r="D475" s="85">
        <f t="shared" si="200"/>
        <v>45132</v>
      </c>
      <c r="E475" s="83">
        <f ca="1">IF(D475&lt;$B$1,VLOOKUP(D475,[1]DI!$A$4:$B$15000,2,FALSE),0)</f>
        <v>0.13650000000000001</v>
      </c>
      <c r="F475" s="14">
        <f t="shared" ca="1" si="184"/>
        <v>1.00050788</v>
      </c>
      <c r="G475" s="14">
        <f ca="1">(TRUNC(PRODUCT($F$12:$F474),16))</f>
        <v>1.2315549562502399</v>
      </c>
      <c r="H475" s="14">
        <f t="shared" ca="1" si="185"/>
        <v>1.1058721897830499</v>
      </c>
      <c r="I475" s="14">
        <f t="shared" ca="1" si="186"/>
        <v>1.1136503499999999</v>
      </c>
      <c r="J475" s="13">
        <f t="shared" si="199"/>
        <v>4.4999999999999998E-2</v>
      </c>
      <c r="K475" s="33">
        <f t="shared" si="187"/>
        <v>44824</v>
      </c>
      <c r="L475" s="2">
        <f t="shared" si="188"/>
        <v>212</v>
      </c>
      <c r="M475" s="17">
        <f t="shared" si="189"/>
        <v>212</v>
      </c>
      <c r="N475" s="12">
        <f t="shared" si="190"/>
        <v>1.0377242330000001</v>
      </c>
      <c r="O475" s="12">
        <f t="shared" ca="1" si="191"/>
        <v>1.155661955</v>
      </c>
      <c r="P475" s="17">
        <f t="shared" si="192"/>
        <v>0</v>
      </c>
      <c r="Q475" s="14">
        <f t="shared" ca="1" si="193"/>
        <v>778309.77500000002</v>
      </c>
      <c r="R475" s="21">
        <f t="shared" si="197"/>
        <v>0</v>
      </c>
      <c r="S475" s="14">
        <f t="shared" si="194"/>
        <v>0</v>
      </c>
      <c r="T475" s="4" t="str">
        <f t="shared" si="195"/>
        <v>A+J=</v>
      </c>
      <c r="U475" s="33">
        <f t="shared" si="196"/>
        <v>45148</v>
      </c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1">
        <f t="shared" si="198"/>
        <v>45134</v>
      </c>
      <c r="B476" s="112">
        <f t="shared" ca="1" si="182"/>
        <v>5782254.415</v>
      </c>
      <c r="C476" s="7">
        <f t="shared" si="183"/>
        <v>5000000</v>
      </c>
      <c r="D476" s="85">
        <f t="shared" si="200"/>
        <v>45133</v>
      </c>
      <c r="E476" s="83">
        <f ca="1">IF(D476&lt;$B$1,VLOOKUP(D476,[1]DI!$A$4:$B$15000,2,FALSE),0)</f>
        <v>0.13650000000000001</v>
      </c>
      <c r="F476" s="14">
        <f t="shared" ca="1" si="184"/>
        <v>1.00050788</v>
      </c>
      <c r="G476" s="14">
        <f ca="1">(TRUNC(PRODUCT($F$12:$F475),16))</f>
        <v>1.2321804383814201</v>
      </c>
      <c r="H476" s="14">
        <f t="shared" ca="1" si="185"/>
        <v>1.1058721897830499</v>
      </c>
      <c r="I476" s="14">
        <f t="shared" ca="1" si="186"/>
        <v>1.1142159599999999</v>
      </c>
      <c r="J476" s="13">
        <f t="shared" si="199"/>
        <v>4.4999999999999998E-2</v>
      </c>
      <c r="K476" s="33">
        <f t="shared" si="187"/>
        <v>44824</v>
      </c>
      <c r="L476" s="2">
        <f t="shared" si="188"/>
        <v>213</v>
      </c>
      <c r="M476" s="17">
        <f t="shared" si="189"/>
        <v>213</v>
      </c>
      <c r="N476" s="12">
        <f t="shared" si="190"/>
        <v>1.037905509</v>
      </c>
      <c r="O476" s="12">
        <f t="shared" ca="1" si="191"/>
        <v>1.156450883</v>
      </c>
      <c r="P476" s="17">
        <f t="shared" si="192"/>
        <v>0</v>
      </c>
      <c r="Q476" s="14">
        <f t="shared" ca="1" si="193"/>
        <v>782254.41500000004</v>
      </c>
      <c r="R476" s="21">
        <f t="shared" si="197"/>
        <v>0</v>
      </c>
      <c r="S476" s="14">
        <f t="shared" si="194"/>
        <v>0</v>
      </c>
      <c r="T476" s="4" t="str">
        <f t="shared" si="195"/>
        <v>A+J=</v>
      </c>
      <c r="U476" s="33">
        <f t="shared" si="196"/>
        <v>45148</v>
      </c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1">
        <f t="shared" si="198"/>
        <v>45135</v>
      </c>
      <c r="B477" s="112">
        <f t="shared" ca="1" si="182"/>
        <v>5786201.65499999</v>
      </c>
      <c r="C477" s="7">
        <f t="shared" si="183"/>
        <v>5000000</v>
      </c>
      <c r="D477" s="85">
        <f t="shared" si="200"/>
        <v>45134</v>
      </c>
      <c r="E477" s="83">
        <f ca="1">IF(D477&lt;$B$1,VLOOKUP(D477,[1]DI!$A$4:$B$15000,2,FALSE),0)</f>
        <v>0.13650000000000001</v>
      </c>
      <c r="F477" s="14">
        <f t="shared" ca="1" si="184"/>
        <v>1.00050788</v>
      </c>
      <c r="G477" s="14">
        <f ca="1">(TRUNC(PRODUCT($F$12:$F476),16))</f>
        <v>1.23280623818247</v>
      </c>
      <c r="H477" s="14">
        <f t="shared" ca="1" si="185"/>
        <v>1.1058721897830499</v>
      </c>
      <c r="I477" s="14">
        <f t="shared" ca="1" si="186"/>
        <v>1.11478184</v>
      </c>
      <c r="J477" s="13">
        <f t="shared" si="199"/>
        <v>4.4999999999999998E-2</v>
      </c>
      <c r="K477" s="33">
        <f t="shared" si="187"/>
        <v>44824</v>
      </c>
      <c r="L477" s="2">
        <f t="shared" si="188"/>
        <v>214</v>
      </c>
      <c r="M477" s="17">
        <f t="shared" si="189"/>
        <v>214</v>
      </c>
      <c r="N477" s="12">
        <f t="shared" si="190"/>
        <v>1.0380868160000001</v>
      </c>
      <c r="O477" s="12">
        <f t="shared" ca="1" si="191"/>
        <v>1.1572403309999999</v>
      </c>
      <c r="P477" s="17">
        <f t="shared" si="192"/>
        <v>0</v>
      </c>
      <c r="Q477" s="14">
        <f t="shared" ca="1" si="193"/>
        <v>786201.65499999002</v>
      </c>
      <c r="R477" s="21">
        <f t="shared" si="197"/>
        <v>0</v>
      </c>
      <c r="S477" s="14">
        <f t="shared" si="194"/>
        <v>0</v>
      </c>
      <c r="T477" s="4" t="str">
        <f t="shared" si="195"/>
        <v>A+J=</v>
      </c>
      <c r="U477" s="33">
        <f t="shared" si="196"/>
        <v>45148</v>
      </c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1">
        <f t="shared" si="198"/>
        <v>45138</v>
      </c>
      <c r="B478" s="112">
        <f t="shared" ca="1" si="182"/>
        <v>5790151.6500000004</v>
      </c>
      <c r="C478" s="7">
        <f t="shared" si="183"/>
        <v>5000000</v>
      </c>
      <c r="D478" s="85">
        <f t="shared" si="200"/>
        <v>45135</v>
      </c>
      <c r="E478" s="83">
        <f ca="1">IF(D478&lt;$B$1,VLOOKUP(D478,[1]DI!$A$4:$B$15000,2,FALSE),0)</f>
        <v>0.13650000000000001</v>
      </c>
      <c r="F478" s="14">
        <f t="shared" ca="1" si="184"/>
        <v>1.00050788</v>
      </c>
      <c r="G478" s="14">
        <f ca="1">(TRUNC(PRODUCT($F$12:$F477),16))</f>
        <v>1.23343235581472</v>
      </c>
      <c r="H478" s="14">
        <f t="shared" ca="1" si="185"/>
        <v>1.1058721897830499</v>
      </c>
      <c r="I478" s="14">
        <f t="shared" ca="1" si="186"/>
        <v>1.1153480200000001</v>
      </c>
      <c r="J478" s="13">
        <f t="shared" si="199"/>
        <v>4.4999999999999998E-2</v>
      </c>
      <c r="K478" s="33">
        <f t="shared" si="187"/>
        <v>44824</v>
      </c>
      <c r="L478" s="2">
        <f t="shared" si="188"/>
        <v>215</v>
      </c>
      <c r="M478" s="17">
        <f t="shared" si="189"/>
        <v>215</v>
      </c>
      <c r="N478" s="12">
        <f t="shared" si="190"/>
        <v>1.0382681540000001</v>
      </c>
      <c r="O478" s="12">
        <f t="shared" ca="1" si="191"/>
        <v>1.1580303300000001</v>
      </c>
      <c r="P478" s="17">
        <f t="shared" si="192"/>
        <v>0</v>
      </c>
      <c r="Q478" s="14">
        <f t="shared" ca="1" si="193"/>
        <v>790151.65</v>
      </c>
      <c r="R478" s="21">
        <f t="shared" si="197"/>
        <v>0</v>
      </c>
      <c r="S478" s="14">
        <f t="shared" si="194"/>
        <v>0</v>
      </c>
      <c r="T478" s="4" t="str">
        <f t="shared" si="195"/>
        <v>A+J=</v>
      </c>
      <c r="U478" s="33">
        <f t="shared" si="196"/>
        <v>45148</v>
      </c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1">
        <f t="shared" si="198"/>
        <v>45139</v>
      </c>
      <c r="B479" s="112">
        <f t="shared" ca="1" si="182"/>
        <v>5794104.3100000005</v>
      </c>
      <c r="C479" s="7">
        <f t="shared" si="183"/>
        <v>5000000</v>
      </c>
      <c r="D479" s="85">
        <f t="shared" si="200"/>
        <v>45138</v>
      </c>
      <c r="E479" s="83">
        <f ca="1">IF(D479&lt;$B$1,VLOOKUP(D479,[1]DI!$A$4:$B$15000,2,FALSE),0)</f>
        <v>0.13650000000000001</v>
      </c>
      <c r="F479" s="14">
        <f t="shared" ca="1" si="184"/>
        <v>1.00050788</v>
      </c>
      <c r="G479" s="14">
        <f ca="1">(TRUNC(PRODUCT($F$12:$F478),16))</f>
        <v>1.23405879143959</v>
      </c>
      <c r="H479" s="14">
        <f t="shared" ca="1" si="185"/>
        <v>1.1058721897830499</v>
      </c>
      <c r="I479" s="14">
        <f t="shared" ca="1" si="186"/>
        <v>1.11591448</v>
      </c>
      <c r="J479" s="13">
        <f t="shared" si="199"/>
        <v>4.4999999999999998E-2</v>
      </c>
      <c r="K479" s="33">
        <f t="shared" si="187"/>
        <v>44824</v>
      </c>
      <c r="L479" s="2">
        <f t="shared" si="188"/>
        <v>216</v>
      </c>
      <c r="M479" s="17">
        <f t="shared" si="189"/>
        <v>216</v>
      </c>
      <c r="N479" s="12">
        <f t="shared" si="190"/>
        <v>1.0384495250000001</v>
      </c>
      <c r="O479" s="12">
        <f t="shared" ca="1" si="191"/>
        <v>1.158820862</v>
      </c>
      <c r="P479" s="17">
        <f t="shared" si="192"/>
        <v>0</v>
      </c>
      <c r="Q479" s="14">
        <f t="shared" ca="1" si="193"/>
        <v>794104.31</v>
      </c>
      <c r="R479" s="21">
        <f t="shared" si="197"/>
        <v>0</v>
      </c>
      <c r="S479" s="14">
        <f t="shared" si="194"/>
        <v>0</v>
      </c>
      <c r="T479" s="4" t="str">
        <f t="shared" si="195"/>
        <v>A+J=</v>
      </c>
      <c r="U479" s="33">
        <f t="shared" si="196"/>
        <v>45148</v>
      </c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1">
        <f t="shared" si="198"/>
        <v>45140</v>
      </c>
      <c r="B480" s="112">
        <f t="shared" ca="1" si="182"/>
        <v>5798059.6749999998</v>
      </c>
      <c r="C480" s="7">
        <f t="shared" si="183"/>
        <v>5000000</v>
      </c>
      <c r="D480" s="85">
        <f t="shared" si="200"/>
        <v>45139</v>
      </c>
      <c r="E480" s="83">
        <f ca="1">IF(D480&lt;$B$1,VLOOKUP(D480,[1]DI!$A$4:$B$15000,2,FALSE),0)</f>
        <v>0.13650000000000001</v>
      </c>
      <c r="F480" s="14">
        <f t="shared" ca="1" si="184"/>
        <v>1.00050788</v>
      </c>
      <c r="G480" s="14">
        <f ca="1">(TRUNC(PRODUCT($F$12:$F479),16))</f>
        <v>1.2346855452185801</v>
      </c>
      <c r="H480" s="14">
        <f t="shared" ca="1" si="185"/>
        <v>1.1058721897830499</v>
      </c>
      <c r="I480" s="14">
        <f t="shared" ca="1" si="186"/>
        <v>1.11648123</v>
      </c>
      <c r="J480" s="13">
        <f t="shared" si="199"/>
        <v>4.4999999999999998E-2</v>
      </c>
      <c r="K480" s="33">
        <f t="shared" si="187"/>
        <v>44824</v>
      </c>
      <c r="L480" s="2">
        <f t="shared" si="188"/>
        <v>217</v>
      </c>
      <c r="M480" s="17">
        <f t="shared" si="189"/>
        <v>217</v>
      </c>
      <c r="N480" s="12">
        <f t="shared" si="190"/>
        <v>1.038630927</v>
      </c>
      <c r="O480" s="12">
        <f t="shared" ca="1" si="191"/>
        <v>1.159611935</v>
      </c>
      <c r="P480" s="17">
        <f t="shared" si="192"/>
        <v>0</v>
      </c>
      <c r="Q480" s="14">
        <f t="shared" ca="1" si="193"/>
        <v>798059.67500000005</v>
      </c>
      <c r="R480" s="21">
        <f t="shared" si="197"/>
        <v>0</v>
      </c>
      <c r="S480" s="14">
        <f t="shared" si="194"/>
        <v>0</v>
      </c>
      <c r="T480" s="4" t="str">
        <f t="shared" si="195"/>
        <v>A+J=</v>
      </c>
      <c r="U480" s="33">
        <f t="shared" si="196"/>
        <v>45148</v>
      </c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1">
        <f t="shared" si="198"/>
        <v>45141</v>
      </c>
      <c r="B481" s="112">
        <f t="shared" ca="1" si="182"/>
        <v>5802017.75</v>
      </c>
      <c r="C481" s="7">
        <f t="shared" si="183"/>
        <v>5000000</v>
      </c>
      <c r="D481" s="85">
        <f t="shared" si="200"/>
        <v>45140</v>
      </c>
      <c r="E481" s="83">
        <f ca="1">IF(D481&lt;$B$1,VLOOKUP(D481,[1]DI!$A$4:$B$15000,2,FALSE),0)</f>
        <v>0.13650000000000001</v>
      </c>
      <c r="F481" s="14">
        <f t="shared" ca="1" si="184"/>
        <v>1.00050788</v>
      </c>
      <c r="G481" s="14">
        <f ca="1">(TRUNC(PRODUCT($F$12:$F480),16))</f>
        <v>1.23531261731329</v>
      </c>
      <c r="H481" s="14">
        <f t="shared" ca="1" si="185"/>
        <v>1.1058721897830499</v>
      </c>
      <c r="I481" s="14">
        <f t="shared" ca="1" si="186"/>
        <v>1.11704827</v>
      </c>
      <c r="J481" s="13">
        <f t="shared" si="199"/>
        <v>4.4999999999999998E-2</v>
      </c>
      <c r="K481" s="33">
        <f t="shared" si="187"/>
        <v>44824</v>
      </c>
      <c r="L481" s="2">
        <f t="shared" si="188"/>
        <v>218</v>
      </c>
      <c r="M481" s="17">
        <f t="shared" si="189"/>
        <v>218</v>
      </c>
      <c r="N481" s="12">
        <f t="shared" si="190"/>
        <v>1.0388123600000001</v>
      </c>
      <c r="O481" s="12">
        <f t="shared" ca="1" si="191"/>
        <v>1.1604035500000001</v>
      </c>
      <c r="P481" s="17">
        <f t="shared" si="192"/>
        <v>0</v>
      </c>
      <c r="Q481" s="14">
        <f t="shared" ca="1" si="193"/>
        <v>802017.75</v>
      </c>
      <c r="R481" s="21">
        <f t="shared" si="197"/>
        <v>0</v>
      </c>
      <c r="S481" s="14">
        <f t="shared" si="194"/>
        <v>0</v>
      </c>
      <c r="T481" s="4" t="str">
        <f t="shared" si="195"/>
        <v>A+J=</v>
      </c>
      <c r="U481" s="33">
        <f t="shared" si="196"/>
        <v>45148</v>
      </c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1">
        <f t="shared" si="198"/>
        <v>45142</v>
      </c>
      <c r="B482" s="112">
        <f t="shared" ca="1" si="182"/>
        <v>5805978.54</v>
      </c>
      <c r="C482" s="7">
        <f t="shared" si="183"/>
        <v>5000000</v>
      </c>
      <c r="D482" s="85">
        <f t="shared" si="200"/>
        <v>45141</v>
      </c>
      <c r="E482" s="83">
        <f ca="1">IF(D482&lt;$B$1,VLOOKUP(D482,[1]DI!$A$4:$B$15000,2,FALSE),0)</f>
        <v>0.13150000000000001</v>
      </c>
      <c r="F482" s="14">
        <f t="shared" ca="1" si="184"/>
        <v>1.0004903700000001</v>
      </c>
      <c r="G482" s="14">
        <f ca="1">(TRUNC(PRODUCT($F$12:$F481),16))</f>
        <v>1.23594000788537</v>
      </c>
      <c r="H482" s="14">
        <f t="shared" ca="1" si="185"/>
        <v>1.1058721897830499</v>
      </c>
      <c r="I482" s="14">
        <f t="shared" ca="1" si="186"/>
        <v>1.1176155999999999</v>
      </c>
      <c r="J482" s="13">
        <f t="shared" si="199"/>
        <v>4.4999999999999998E-2</v>
      </c>
      <c r="K482" s="33">
        <f t="shared" si="187"/>
        <v>44824</v>
      </c>
      <c r="L482" s="2">
        <f t="shared" si="188"/>
        <v>219</v>
      </c>
      <c r="M482" s="17">
        <f t="shared" si="189"/>
        <v>219</v>
      </c>
      <c r="N482" s="12">
        <f t="shared" si="190"/>
        <v>1.038993826</v>
      </c>
      <c r="O482" s="12">
        <f t="shared" ca="1" si="191"/>
        <v>1.1611957079999999</v>
      </c>
      <c r="P482" s="17">
        <f t="shared" si="192"/>
        <v>0</v>
      </c>
      <c r="Q482" s="14">
        <f t="shared" ca="1" si="193"/>
        <v>805978.54</v>
      </c>
      <c r="R482" s="21">
        <f t="shared" si="197"/>
        <v>0</v>
      </c>
      <c r="S482" s="14">
        <f t="shared" si="194"/>
        <v>0</v>
      </c>
      <c r="T482" s="4" t="str">
        <f t="shared" si="195"/>
        <v>A+J=</v>
      </c>
      <c r="U482" s="33">
        <f t="shared" si="196"/>
        <v>45148</v>
      </c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1">
        <f t="shared" si="198"/>
        <v>45145</v>
      </c>
      <c r="B483" s="112">
        <f t="shared" ca="1" si="182"/>
        <v>5809840.3100000005</v>
      </c>
      <c r="C483" s="7">
        <f t="shared" si="183"/>
        <v>5000000</v>
      </c>
      <c r="D483" s="85">
        <f t="shared" si="200"/>
        <v>45142</v>
      </c>
      <c r="E483" s="83">
        <f ca="1">IF(D483&lt;$B$1,VLOOKUP(D483,[1]DI!$A$4:$B$15000,2,FALSE),0)</f>
        <v>0.13150000000000001</v>
      </c>
      <c r="F483" s="14">
        <f t="shared" ca="1" si="184"/>
        <v>1.0004903700000001</v>
      </c>
      <c r="G483" s="14">
        <f ca="1">(TRUNC(PRODUCT($F$12:$F482),16))</f>
        <v>1.2365460757870399</v>
      </c>
      <c r="H483" s="14">
        <f t="shared" ca="1" si="185"/>
        <v>1.1058721897830499</v>
      </c>
      <c r="I483" s="14">
        <f t="shared" ca="1" si="186"/>
        <v>1.1181636399999999</v>
      </c>
      <c r="J483" s="13">
        <f t="shared" si="199"/>
        <v>4.4999999999999998E-2</v>
      </c>
      <c r="K483" s="33">
        <f t="shared" si="187"/>
        <v>44824</v>
      </c>
      <c r="L483" s="2">
        <f t="shared" si="188"/>
        <v>220</v>
      </c>
      <c r="M483" s="17">
        <f t="shared" si="189"/>
        <v>220</v>
      </c>
      <c r="N483" s="12">
        <f t="shared" si="190"/>
        <v>1.039175323</v>
      </c>
      <c r="O483" s="12">
        <f t="shared" ca="1" si="191"/>
        <v>1.1619680619999999</v>
      </c>
      <c r="P483" s="17">
        <f t="shared" si="192"/>
        <v>0</v>
      </c>
      <c r="Q483" s="14">
        <f t="shared" ca="1" si="193"/>
        <v>809840.31</v>
      </c>
      <c r="R483" s="21">
        <f t="shared" si="197"/>
        <v>0</v>
      </c>
      <c r="S483" s="14">
        <f t="shared" si="194"/>
        <v>0</v>
      </c>
      <c r="T483" s="4" t="str">
        <f t="shared" si="195"/>
        <v>A+J=</v>
      </c>
      <c r="U483" s="33">
        <f t="shared" si="196"/>
        <v>45148</v>
      </c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1">
        <f t="shared" si="198"/>
        <v>45146</v>
      </c>
      <c r="B484" s="112">
        <f t="shared" ca="1" si="182"/>
        <v>5813704.7000000002</v>
      </c>
      <c r="C484" s="7">
        <f t="shared" si="183"/>
        <v>5000000</v>
      </c>
      <c r="D484" s="85">
        <f t="shared" si="200"/>
        <v>45145</v>
      </c>
      <c r="E484" s="83">
        <f ca="1">IF(D484&lt;$B$1,VLOOKUP(D484,[1]DI!$A$4:$B$15000,2,FALSE),0)</f>
        <v>0.13150000000000001</v>
      </c>
      <c r="F484" s="14">
        <f t="shared" ca="1" si="184"/>
        <v>1.0004903700000001</v>
      </c>
      <c r="G484" s="14">
        <f ca="1">(TRUNC(PRODUCT($F$12:$F483),16))</f>
        <v>1.23715244088622</v>
      </c>
      <c r="H484" s="14">
        <f t="shared" ca="1" si="185"/>
        <v>1.1058721897830499</v>
      </c>
      <c r="I484" s="14">
        <f t="shared" ca="1" si="186"/>
        <v>1.1187119599999999</v>
      </c>
      <c r="J484" s="13">
        <f t="shared" si="199"/>
        <v>4.4999999999999998E-2</v>
      </c>
      <c r="K484" s="33">
        <f t="shared" si="187"/>
        <v>44824</v>
      </c>
      <c r="L484" s="2">
        <f t="shared" si="188"/>
        <v>221</v>
      </c>
      <c r="M484" s="17">
        <f t="shared" si="189"/>
        <v>221</v>
      </c>
      <c r="N484" s="12">
        <f t="shared" si="190"/>
        <v>1.039356851</v>
      </c>
      <c r="O484" s="12">
        <f t="shared" ca="1" si="191"/>
        <v>1.1627409399999999</v>
      </c>
      <c r="P484" s="17">
        <f t="shared" si="192"/>
        <v>0</v>
      </c>
      <c r="Q484" s="14">
        <f t="shared" ca="1" si="193"/>
        <v>813704.7</v>
      </c>
      <c r="R484" s="21">
        <f t="shared" si="197"/>
        <v>0</v>
      </c>
      <c r="S484" s="14">
        <f t="shared" si="194"/>
        <v>0</v>
      </c>
      <c r="T484" s="4" t="str">
        <f t="shared" si="195"/>
        <v>A+J=</v>
      </c>
      <c r="U484" s="33">
        <f t="shared" si="196"/>
        <v>45148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1">
        <f t="shared" si="198"/>
        <v>45147</v>
      </c>
      <c r="B485" s="112">
        <f t="shared" ca="1" si="182"/>
        <v>5817571.6200000001</v>
      </c>
      <c r="C485" s="7">
        <f t="shared" si="183"/>
        <v>5000000</v>
      </c>
      <c r="D485" s="85">
        <f t="shared" si="200"/>
        <v>45146</v>
      </c>
      <c r="E485" s="83">
        <f ca="1">IF(D485&lt;$B$1,VLOOKUP(D485,[1]DI!$A$4:$B$15000,2,FALSE),0)</f>
        <v>0.13150000000000001</v>
      </c>
      <c r="F485" s="14">
        <f t="shared" ca="1" si="184"/>
        <v>1.0004903700000001</v>
      </c>
      <c r="G485" s="14">
        <f ca="1">(TRUNC(PRODUCT($F$12:$F484),16))</f>
        <v>1.2377591033286599</v>
      </c>
      <c r="H485" s="14">
        <f t="shared" ca="1" si="185"/>
        <v>1.1058721897830499</v>
      </c>
      <c r="I485" s="14">
        <f t="shared" ca="1" si="186"/>
        <v>1.11926054</v>
      </c>
      <c r="J485" s="13">
        <f t="shared" si="199"/>
        <v>4.4999999999999998E-2</v>
      </c>
      <c r="K485" s="33">
        <f t="shared" si="187"/>
        <v>44824</v>
      </c>
      <c r="L485" s="2">
        <f t="shared" si="188"/>
        <v>222</v>
      </c>
      <c r="M485" s="17">
        <f t="shared" si="189"/>
        <v>222</v>
      </c>
      <c r="N485" s="12">
        <f t="shared" si="190"/>
        <v>1.039538412</v>
      </c>
      <c r="O485" s="12">
        <f t="shared" ca="1" si="191"/>
        <v>1.1635143240000001</v>
      </c>
      <c r="P485" s="17">
        <f t="shared" si="192"/>
        <v>0</v>
      </c>
      <c r="Q485" s="14">
        <f t="shared" ca="1" si="193"/>
        <v>817571.62</v>
      </c>
      <c r="R485" s="21">
        <f t="shared" si="197"/>
        <v>0</v>
      </c>
      <c r="S485" s="14">
        <f t="shared" si="194"/>
        <v>0</v>
      </c>
      <c r="T485" s="4" t="str">
        <f t="shared" si="195"/>
        <v>A+J=</v>
      </c>
      <c r="U485" s="33">
        <f t="shared" si="196"/>
        <v>45148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1">
        <f t="shared" si="198"/>
        <v>45148</v>
      </c>
      <c r="B486" s="112">
        <f t="shared" ca="1" si="182"/>
        <v>5821441.1150000002</v>
      </c>
      <c r="C486" s="7">
        <f t="shared" si="183"/>
        <v>5000000</v>
      </c>
      <c r="D486" s="85">
        <f t="shared" si="200"/>
        <v>45147</v>
      </c>
      <c r="E486" s="83">
        <f ca="1">IF(D486&lt;$B$1,VLOOKUP(D486,[1]DI!$A$4:$B$15000,2,FALSE),0)</f>
        <v>0.13150000000000001</v>
      </c>
      <c r="F486" s="14">
        <f t="shared" ca="1" si="184"/>
        <v>1.0004903700000001</v>
      </c>
      <c r="G486" s="14">
        <f ca="1">(TRUNC(PRODUCT($F$12:$F485),16))</f>
        <v>1.2383660632601601</v>
      </c>
      <c r="H486" s="14">
        <f t="shared" ca="1" si="185"/>
        <v>1.1058721897830499</v>
      </c>
      <c r="I486" s="14">
        <f t="shared" ca="1" si="186"/>
        <v>1.1198093899999999</v>
      </c>
      <c r="J486" s="13">
        <f t="shared" si="199"/>
        <v>4.4999999999999998E-2</v>
      </c>
      <c r="K486" s="33">
        <f t="shared" si="187"/>
        <v>44824</v>
      </c>
      <c r="L486" s="2">
        <f t="shared" si="188"/>
        <v>223</v>
      </c>
      <c r="M486" s="17">
        <f t="shared" si="189"/>
        <v>223</v>
      </c>
      <c r="N486" s="12">
        <f t="shared" si="190"/>
        <v>1.0397200040000001</v>
      </c>
      <c r="O486" s="12">
        <f t="shared" ca="1" si="191"/>
        <v>1.164288223</v>
      </c>
      <c r="P486" s="17">
        <f t="shared" si="192"/>
        <v>2</v>
      </c>
      <c r="Q486" s="14">
        <f t="shared" ca="1" si="193"/>
        <v>821441.11499999999</v>
      </c>
      <c r="R486" s="21">
        <f t="shared" si="197"/>
        <v>1</v>
      </c>
      <c r="S486" s="14">
        <f t="shared" si="194"/>
        <v>5000000</v>
      </c>
      <c r="T486" s="4" t="str">
        <f t="shared" si="195"/>
        <v>A+J=</v>
      </c>
      <c r="U486" s="33">
        <f t="shared" si="196"/>
        <v>45148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1">
        <f t="shared" si="198"/>
        <v>45149</v>
      </c>
      <c r="B487" s="112">
        <f t="shared" ca="1" si="182"/>
        <v>0</v>
      </c>
      <c r="C487" s="7">
        <f t="shared" si="183"/>
        <v>0</v>
      </c>
      <c r="D487" s="85">
        <f t="shared" si="200"/>
        <v>45148</v>
      </c>
      <c r="E487" s="83">
        <f ca="1">IF(D487&lt;$B$1,VLOOKUP(D487,[1]DI!$A$4:$B$15000,2,FALSE),0)</f>
        <v>0.13150000000000001</v>
      </c>
      <c r="F487" s="14">
        <f t="shared" ca="1" si="184"/>
        <v>1.0004903700000001</v>
      </c>
      <c r="G487" s="14">
        <f ca="1">(TRUNC(PRODUCT($F$12:$F486),16))</f>
        <v>1.2389733208266001</v>
      </c>
      <c r="H487" s="14">
        <f t="shared" ca="1" si="185"/>
        <v>1.2383660632601601</v>
      </c>
      <c r="I487" s="14">
        <f t="shared" ca="1" si="186"/>
        <v>1.0004903700000001</v>
      </c>
      <c r="J487" s="13">
        <f t="shared" si="199"/>
        <v>4.4999999999999998E-2</v>
      </c>
      <c r="K487" s="33">
        <f t="shared" si="187"/>
        <v>45148</v>
      </c>
      <c r="L487" s="2">
        <f t="shared" si="188"/>
        <v>1</v>
      </c>
      <c r="M487" s="17">
        <f t="shared" si="189"/>
        <v>1</v>
      </c>
      <c r="N487" s="12">
        <f t="shared" si="190"/>
        <v>1.000174685</v>
      </c>
      <c r="O487" s="12">
        <f t="shared" ca="1" si="191"/>
        <v>1.000665141</v>
      </c>
      <c r="P487" s="17">
        <f t="shared" si="192"/>
        <v>0</v>
      </c>
      <c r="Q487" s="14">
        <f t="shared" ca="1" si="193"/>
        <v>0</v>
      </c>
      <c r="R487" s="21">
        <f t="shared" si="197"/>
        <v>0</v>
      </c>
      <c r="S487" s="14">
        <f t="shared" si="194"/>
        <v>0</v>
      </c>
      <c r="T487" s="4">
        <f t="shared" si="195"/>
        <v>0</v>
      </c>
      <c r="U487" s="33">
        <f t="shared" si="196"/>
        <v>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1">
        <f t="shared" si="198"/>
        <v>45152</v>
      </c>
      <c r="B488" s="112">
        <f t="shared" ca="1" si="182"/>
        <v>0</v>
      </c>
      <c r="C488" s="7">
        <f t="shared" si="183"/>
        <v>0</v>
      </c>
      <c r="D488" s="85">
        <f t="shared" si="200"/>
        <v>45149</v>
      </c>
      <c r="E488" s="83">
        <f ca="1">IF(D488&lt;$B$1,VLOOKUP(D488,[1]DI!$A$4:$B$15000,2,FALSE),0)</f>
        <v>0.13150000000000001</v>
      </c>
      <c r="F488" s="14">
        <f t="shared" ca="1" si="184"/>
        <v>1.0004903700000001</v>
      </c>
      <c r="G488" s="14">
        <f ca="1">(TRUNC(PRODUCT($F$12:$F487),16))</f>
        <v>1.23958087617393</v>
      </c>
      <c r="H488" s="14">
        <f t="shared" ca="1" si="185"/>
        <v>1.2383660632601601</v>
      </c>
      <c r="I488" s="14">
        <f t="shared" ca="1" si="186"/>
        <v>1.00098098</v>
      </c>
      <c r="J488" s="13">
        <f t="shared" si="199"/>
        <v>4.4999999999999998E-2</v>
      </c>
      <c r="K488" s="33">
        <f t="shared" si="187"/>
        <v>45148</v>
      </c>
      <c r="L488" s="2">
        <f t="shared" si="188"/>
        <v>2</v>
      </c>
      <c r="M488" s="17">
        <f t="shared" si="189"/>
        <v>2</v>
      </c>
      <c r="N488" s="12">
        <f t="shared" si="190"/>
        <v>1.000349401</v>
      </c>
      <c r="O488" s="12">
        <f t="shared" ca="1" si="191"/>
        <v>1.001330724</v>
      </c>
      <c r="P488" s="17">
        <f t="shared" si="192"/>
        <v>0</v>
      </c>
      <c r="Q488" s="14">
        <f t="shared" ca="1" si="193"/>
        <v>0</v>
      </c>
      <c r="R488" s="21">
        <f t="shared" si="197"/>
        <v>0</v>
      </c>
      <c r="S488" s="14">
        <f t="shared" si="194"/>
        <v>0</v>
      </c>
      <c r="T488" s="4">
        <f t="shared" si="195"/>
        <v>0</v>
      </c>
      <c r="U488" s="33">
        <f t="shared" si="196"/>
        <v>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1">
        <f t="shared" si="198"/>
        <v>45153</v>
      </c>
      <c r="B489" s="112">
        <f t="shared" ca="1" si="182"/>
        <v>0</v>
      </c>
      <c r="C489" s="7">
        <f t="shared" si="183"/>
        <v>0</v>
      </c>
      <c r="D489" s="85">
        <f t="shared" si="200"/>
        <v>45152</v>
      </c>
      <c r="E489" s="83">
        <f ca="1">IF(D489&lt;$B$1,VLOOKUP(D489,[1]DI!$A$4:$B$15000,2,FALSE),0)</f>
        <v>0.13150000000000001</v>
      </c>
      <c r="F489" s="14">
        <f t="shared" ca="1" si="184"/>
        <v>1.0004903700000001</v>
      </c>
      <c r="G489" s="14">
        <f ca="1">(TRUNC(PRODUCT($F$12:$F488),16))</f>
        <v>1.2401887294481799</v>
      </c>
      <c r="H489" s="14">
        <f t="shared" ca="1" si="185"/>
        <v>1.2383660632601601</v>
      </c>
      <c r="I489" s="14">
        <f t="shared" ca="1" si="186"/>
        <v>1.0014718300000001</v>
      </c>
      <c r="J489" s="13">
        <f t="shared" si="199"/>
        <v>4.4999999999999998E-2</v>
      </c>
      <c r="K489" s="33">
        <f t="shared" si="187"/>
        <v>45148</v>
      </c>
      <c r="L489" s="2">
        <f t="shared" si="188"/>
        <v>3</v>
      </c>
      <c r="M489" s="17">
        <f t="shared" si="189"/>
        <v>3</v>
      </c>
      <c r="N489" s="12">
        <f t="shared" si="190"/>
        <v>1.000524148</v>
      </c>
      <c r="O489" s="12">
        <f t="shared" ca="1" si="191"/>
        <v>1.0019967489999999</v>
      </c>
      <c r="P489" s="17">
        <f t="shared" si="192"/>
        <v>0</v>
      </c>
      <c r="Q489" s="14">
        <f t="shared" ca="1" si="193"/>
        <v>0</v>
      </c>
      <c r="R489" s="21">
        <f t="shared" si="197"/>
        <v>0</v>
      </c>
      <c r="S489" s="14">
        <f t="shared" si="194"/>
        <v>0</v>
      </c>
      <c r="T489" s="4">
        <f t="shared" si="195"/>
        <v>0</v>
      </c>
      <c r="U489" s="33">
        <f t="shared" si="196"/>
        <v>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1">
        <f t="shared" si="198"/>
        <v>45154</v>
      </c>
      <c r="B490" s="112">
        <f t="shared" ca="1" si="182"/>
        <v>0</v>
      </c>
      <c r="C490" s="7">
        <f t="shared" si="183"/>
        <v>0</v>
      </c>
      <c r="D490" s="85">
        <f t="shared" si="200"/>
        <v>45153</v>
      </c>
      <c r="E490" s="83">
        <f ca="1">IF(D490&lt;$B$1,VLOOKUP(D490,[1]DI!$A$4:$B$15000,2,FALSE),0)</f>
        <v>0.13150000000000001</v>
      </c>
      <c r="F490" s="14">
        <f t="shared" ca="1" si="184"/>
        <v>1.0004903700000001</v>
      </c>
      <c r="G490" s="14">
        <f ca="1">(TRUNC(PRODUCT($F$12:$F489),16))</f>
        <v>1.2407968807954399</v>
      </c>
      <c r="H490" s="14">
        <f t="shared" ca="1" si="185"/>
        <v>1.2383660632601601</v>
      </c>
      <c r="I490" s="14">
        <f t="shared" ca="1" si="186"/>
        <v>1.00196292</v>
      </c>
      <c r="J490" s="13">
        <f t="shared" si="199"/>
        <v>4.4999999999999998E-2</v>
      </c>
      <c r="K490" s="33">
        <f t="shared" si="187"/>
        <v>45148</v>
      </c>
      <c r="L490" s="2">
        <f t="shared" si="188"/>
        <v>4</v>
      </c>
      <c r="M490" s="17">
        <f t="shared" si="189"/>
        <v>4</v>
      </c>
      <c r="N490" s="12">
        <f t="shared" si="190"/>
        <v>1.000698925</v>
      </c>
      <c r="O490" s="12">
        <f t="shared" ca="1" si="191"/>
        <v>1.0026632170000001</v>
      </c>
      <c r="P490" s="17">
        <f t="shared" si="192"/>
        <v>0</v>
      </c>
      <c r="Q490" s="14">
        <f t="shared" ca="1" si="193"/>
        <v>0</v>
      </c>
      <c r="R490" s="21">
        <f t="shared" si="197"/>
        <v>0</v>
      </c>
      <c r="S490" s="14">
        <f t="shared" si="194"/>
        <v>0</v>
      </c>
      <c r="T490" s="4">
        <f t="shared" si="195"/>
        <v>0</v>
      </c>
      <c r="U490" s="33">
        <f t="shared" si="196"/>
        <v>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1">
        <f t="shared" si="198"/>
        <v>45155</v>
      </c>
      <c r="B491" s="112">
        <f t="shared" ca="1" si="182"/>
        <v>0</v>
      </c>
      <c r="C491" s="7">
        <f t="shared" si="183"/>
        <v>0</v>
      </c>
      <c r="D491" s="85">
        <f t="shared" si="200"/>
        <v>45154</v>
      </c>
      <c r="E491" s="83">
        <f ca="1">IF(D491&lt;$B$1,VLOOKUP(D491,[1]DI!$A$4:$B$15000,2,FALSE),0)</f>
        <v>0.13150000000000001</v>
      </c>
      <c r="F491" s="14">
        <f t="shared" ca="1" si="184"/>
        <v>1.0004903700000001</v>
      </c>
      <c r="G491" s="14">
        <f ca="1">(TRUNC(PRODUCT($F$12:$F490),16))</f>
        <v>1.2414053303618799</v>
      </c>
      <c r="H491" s="14">
        <f t="shared" ca="1" si="185"/>
        <v>1.2383660632601601</v>
      </c>
      <c r="I491" s="14">
        <f t="shared" ca="1" si="186"/>
        <v>1.0024542599999999</v>
      </c>
      <c r="J491" s="13">
        <f t="shared" si="199"/>
        <v>4.4999999999999998E-2</v>
      </c>
      <c r="K491" s="33">
        <f t="shared" si="187"/>
        <v>45148</v>
      </c>
      <c r="L491" s="2">
        <f t="shared" si="188"/>
        <v>5</v>
      </c>
      <c r="M491" s="17">
        <f t="shared" si="189"/>
        <v>5</v>
      </c>
      <c r="N491" s="12">
        <f t="shared" si="190"/>
        <v>1.0008737320000001</v>
      </c>
      <c r="O491" s="12">
        <f t="shared" ca="1" si="191"/>
        <v>1.003330136</v>
      </c>
      <c r="P491" s="17">
        <f t="shared" si="192"/>
        <v>0</v>
      </c>
      <c r="Q491" s="14">
        <f t="shared" ca="1" si="193"/>
        <v>0</v>
      </c>
      <c r="R491" s="21">
        <f t="shared" si="197"/>
        <v>0</v>
      </c>
      <c r="S491" s="14">
        <f t="shared" si="194"/>
        <v>0</v>
      </c>
      <c r="T491" s="4">
        <f t="shared" si="195"/>
        <v>0</v>
      </c>
      <c r="U491" s="33">
        <f t="shared" si="196"/>
        <v>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1">
        <f t="shared" si="198"/>
        <v>45156</v>
      </c>
      <c r="B492" s="112">
        <f t="shared" ca="1" si="182"/>
        <v>0</v>
      </c>
      <c r="C492" s="7">
        <f t="shared" si="183"/>
        <v>0</v>
      </c>
      <c r="D492" s="85">
        <f t="shared" si="200"/>
        <v>45155</v>
      </c>
      <c r="E492" s="83">
        <f ca="1">IF(D492&lt;$B$1,VLOOKUP(D492,[1]DI!$A$4:$B$15000,2,FALSE),0)</f>
        <v>0.13150000000000001</v>
      </c>
      <c r="F492" s="14">
        <f t="shared" ca="1" si="184"/>
        <v>1.0004903700000001</v>
      </c>
      <c r="G492" s="14">
        <f ca="1">(TRUNC(PRODUCT($F$12:$F491),16))</f>
        <v>1.2420140782937299</v>
      </c>
      <c r="H492" s="14">
        <f t="shared" ca="1" si="185"/>
        <v>1.2383660632601601</v>
      </c>
      <c r="I492" s="14">
        <f t="shared" ca="1" si="186"/>
        <v>1.00294583</v>
      </c>
      <c r="J492" s="13">
        <f t="shared" si="199"/>
        <v>4.4999999999999998E-2</v>
      </c>
      <c r="K492" s="33">
        <f t="shared" si="187"/>
        <v>45148</v>
      </c>
      <c r="L492" s="2">
        <f t="shared" si="188"/>
        <v>6</v>
      </c>
      <c r="M492" s="17">
        <f t="shared" si="189"/>
        <v>6</v>
      </c>
      <c r="N492" s="12">
        <f t="shared" si="190"/>
        <v>1.00104857</v>
      </c>
      <c r="O492" s="12">
        <f t="shared" ca="1" si="191"/>
        <v>1.0039974890000001</v>
      </c>
      <c r="P492" s="17">
        <f t="shared" si="192"/>
        <v>0</v>
      </c>
      <c r="Q492" s="14">
        <f t="shared" ca="1" si="193"/>
        <v>0</v>
      </c>
      <c r="R492" s="21">
        <f t="shared" si="197"/>
        <v>0</v>
      </c>
      <c r="S492" s="14">
        <f t="shared" si="194"/>
        <v>0</v>
      </c>
      <c r="T492" s="4">
        <f t="shared" si="195"/>
        <v>0</v>
      </c>
      <c r="U492" s="33">
        <f t="shared" si="196"/>
        <v>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1">
        <f t="shared" si="198"/>
        <v>45159</v>
      </c>
      <c r="B493" s="112">
        <f t="shared" ca="1" si="182"/>
        <v>0</v>
      </c>
      <c r="C493" s="7">
        <f t="shared" si="183"/>
        <v>0</v>
      </c>
      <c r="D493" s="85">
        <f t="shared" si="200"/>
        <v>45156</v>
      </c>
      <c r="E493" s="83">
        <f ca="1">IF(D493&lt;$B$1,VLOOKUP(D493,[1]DI!$A$4:$B$15000,2,FALSE),0)</f>
        <v>0.13150000000000001</v>
      </c>
      <c r="F493" s="14">
        <f t="shared" ca="1" si="184"/>
        <v>1.0004903700000001</v>
      </c>
      <c r="G493" s="14">
        <f ca="1">(TRUNC(PRODUCT($F$12:$F492),16))</f>
        <v>1.2426231247373001</v>
      </c>
      <c r="H493" s="14">
        <f t="shared" ca="1" si="185"/>
        <v>1.2383660632601601</v>
      </c>
      <c r="I493" s="14">
        <f t="shared" ca="1" si="186"/>
        <v>1.00343764</v>
      </c>
      <c r="J493" s="13">
        <f t="shared" si="199"/>
        <v>4.4999999999999998E-2</v>
      </c>
      <c r="K493" s="33">
        <f t="shared" si="187"/>
        <v>45148</v>
      </c>
      <c r="L493" s="2">
        <f t="shared" si="188"/>
        <v>7</v>
      </c>
      <c r="M493" s="17">
        <f t="shared" si="189"/>
        <v>7</v>
      </c>
      <c r="N493" s="12">
        <f t="shared" si="190"/>
        <v>1.0012234390000001</v>
      </c>
      <c r="O493" s="12">
        <f t="shared" ca="1" si="191"/>
        <v>1.004665285</v>
      </c>
      <c r="P493" s="17">
        <f t="shared" si="192"/>
        <v>0</v>
      </c>
      <c r="Q493" s="14">
        <f t="shared" ca="1" si="193"/>
        <v>0</v>
      </c>
      <c r="R493" s="21">
        <f t="shared" si="197"/>
        <v>0</v>
      </c>
      <c r="S493" s="14">
        <f t="shared" si="194"/>
        <v>0</v>
      </c>
      <c r="T493" s="4">
        <f t="shared" si="195"/>
        <v>0</v>
      </c>
      <c r="U493" s="33">
        <f t="shared" si="196"/>
        <v>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1">
        <f t="shared" si="198"/>
        <v>45160</v>
      </c>
      <c r="B494" s="112">
        <f t="shared" ca="1" si="182"/>
        <v>0</v>
      </c>
      <c r="C494" s="7">
        <f t="shared" si="183"/>
        <v>0</v>
      </c>
      <c r="D494" s="85">
        <f t="shared" si="200"/>
        <v>45159</v>
      </c>
      <c r="E494" s="83">
        <f ca="1">IF(D494&lt;$B$1,VLOOKUP(D494,[1]DI!$A$4:$B$15000,2,FALSE),0)</f>
        <v>0.13150000000000001</v>
      </c>
      <c r="F494" s="14">
        <f t="shared" ca="1" si="184"/>
        <v>1.0004903700000001</v>
      </c>
      <c r="G494" s="14">
        <f ca="1">(TRUNC(PRODUCT($F$12:$F493),16))</f>
        <v>1.2432324698389801</v>
      </c>
      <c r="H494" s="14">
        <f t="shared" ca="1" si="185"/>
        <v>1.2383660632601601</v>
      </c>
      <c r="I494" s="14">
        <f t="shared" ca="1" si="186"/>
        <v>1.0039297</v>
      </c>
      <c r="J494" s="13">
        <f t="shared" si="199"/>
        <v>4.4999999999999998E-2</v>
      </c>
      <c r="K494" s="33">
        <f t="shared" si="187"/>
        <v>45148</v>
      </c>
      <c r="L494" s="2">
        <f t="shared" si="188"/>
        <v>8</v>
      </c>
      <c r="M494" s="17">
        <f t="shared" si="189"/>
        <v>8</v>
      </c>
      <c r="N494" s="12">
        <f t="shared" si="190"/>
        <v>1.001398338</v>
      </c>
      <c r="O494" s="12">
        <f t="shared" ca="1" si="191"/>
        <v>1.0053335329999999</v>
      </c>
      <c r="P494" s="17">
        <f t="shared" si="192"/>
        <v>0</v>
      </c>
      <c r="Q494" s="14">
        <f t="shared" ca="1" si="193"/>
        <v>0</v>
      </c>
      <c r="R494" s="21">
        <f t="shared" si="197"/>
        <v>0</v>
      </c>
      <c r="S494" s="14">
        <f t="shared" si="194"/>
        <v>0</v>
      </c>
      <c r="T494" s="4">
        <f t="shared" si="195"/>
        <v>0</v>
      </c>
      <c r="U494" s="33">
        <f t="shared" si="196"/>
        <v>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1">
        <f t="shared" si="198"/>
        <v>45161</v>
      </c>
      <c r="B495" s="112">
        <f t="shared" ca="1" si="182"/>
        <v>0</v>
      </c>
      <c r="C495" s="7">
        <f t="shared" si="183"/>
        <v>0</v>
      </c>
      <c r="D495" s="85">
        <f t="shared" si="200"/>
        <v>45160</v>
      </c>
      <c r="E495" s="83">
        <f ca="1">IF(D495&lt;$B$1,VLOOKUP(D495,[1]DI!$A$4:$B$15000,2,FALSE),0)</f>
        <v>0.13150000000000001</v>
      </c>
      <c r="F495" s="14">
        <f t="shared" ca="1" si="184"/>
        <v>1.0004903700000001</v>
      </c>
      <c r="G495" s="14">
        <f ca="1">(TRUNC(PRODUCT($F$12:$F494),16))</f>
        <v>1.24384211374521</v>
      </c>
      <c r="H495" s="14">
        <f t="shared" ca="1" si="185"/>
        <v>1.2383660632601601</v>
      </c>
      <c r="I495" s="14">
        <f t="shared" ca="1" si="186"/>
        <v>1.0044219999999999</v>
      </c>
      <c r="J495" s="13">
        <f t="shared" si="199"/>
        <v>4.4999999999999998E-2</v>
      </c>
      <c r="K495" s="33">
        <f t="shared" si="187"/>
        <v>45148</v>
      </c>
      <c r="L495" s="2">
        <f t="shared" si="188"/>
        <v>9</v>
      </c>
      <c r="M495" s="17">
        <f t="shared" si="189"/>
        <v>9</v>
      </c>
      <c r="N495" s="12">
        <f t="shared" si="190"/>
        <v>1.001573268</v>
      </c>
      <c r="O495" s="12">
        <f t="shared" ca="1" si="191"/>
        <v>1.006002225</v>
      </c>
      <c r="P495" s="17">
        <f t="shared" si="192"/>
        <v>0</v>
      </c>
      <c r="Q495" s="14">
        <f t="shared" ca="1" si="193"/>
        <v>0</v>
      </c>
      <c r="R495" s="21">
        <f t="shared" si="197"/>
        <v>0</v>
      </c>
      <c r="S495" s="14">
        <f t="shared" si="194"/>
        <v>0</v>
      </c>
      <c r="T495" s="4">
        <f t="shared" si="195"/>
        <v>0</v>
      </c>
      <c r="U495" s="33">
        <f t="shared" si="196"/>
        <v>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1">
        <f t="shared" si="198"/>
        <v>45162</v>
      </c>
      <c r="B496" s="112">
        <f t="shared" ca="1" si="182"/>
        <v>0</v>
      </c>
      <c r="C496" s="7">
        <f t="shared" si="183"/>
        <v>0</v>
      </c>
      <c r="D496" s="85">
        <f t="shared" si="200"/>
        <v>45161</v>
      </c>
      <c r="E496" s="83">
        <f ca="1">IF(D496&lt;$B$1,VLOOKUP(D496,[1]DI!$A$4:$B$15000,2,FALSE),0)</f>
        <v>0.13150000000000001</v>
      </c>
      <c r="F496" s="14">
        <f t="shared" ca="1" si="184"/>
        <v>1.0004903700000001</v>
      </c>
      <c r="G496" s="14">
        <f ca="1">(TRUNC(PRODUCT($F$12:$F495),16))</f>
        <v>1.2444520566025301</v>
      </c>
      <c r="H496" s="14">
        <f t="shared" ca="1" si="185"/>
        <v>1.2383660632601601</v>
      </c>
      <c r="I496" s="14">
        <f t="shared" ca="1" si="186"/>
        <v>1.00491453</v>
      </c>
      <c r="J496" s="13">
        <f t="shared" si="199"/>
        <v>4.4999999999999998E-2</v>
      </c>
      <c r="K496" s="33">
        <f t="shared" si="187"/>
        <v>45148</v>
      </c>
      <c r="L496" s="2">
        <f t="shared" si="188"/>
        <v>10</v>
      </c>
      <c r="M496" s="17">
        <f t="shared" si="189"/>
        <v>10</v>
      </c>
      <c r="N496" s="12">
        <f t="shared" si="190"/>
        <v>1.0017482280000001</v>
      </c>
      <c r="O496" s="12">
        <f t="shared" ca="1" si="191"/>
        <v>1.00667135</v>
      </c>
      <c r="P496" s="17">
        <f t="shared" si="192"/>
        <v>0</v>
      </c>
      <c r="Q496" s="14">
        <f t="shared" ca="1" si="193"/>
        <v>0</v>
      </c>
      <c r="R496" s="21">
        <f t="shared" si="197"/>
        <v>0</v>
      </c>
      <c r="S496" s="14">
        <f t="shared" si="194"/>
        <v>0</v>
      </c>
      <c r="T496" s="4">
        <f t="shared" si="195"/>
        <v>0</v>
      </c>
      <c r="U496" s="33">
        <f t="shared" si="196"/>
        <v>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1">
        <f t="shared" si="198"/>
        <v>45163</v>
      </c>
      <c r="B497" s="112">
        <f t="shared" ca="1" si="182"/>
        <v>0</v>
      </c>
      <c r="C497" s="7">
        <f t="shared" si="183"/>
        <v>0</v>
      </c>
      <c r="D497" s="85">
        <f t="shared" si="200"/>
        <v>45162</v>
      </c>
      <c r="E497" s="83">
        <f ca="1">IF(D497&lt;$B$1,VLOOKUP(D497,[1]DI!$A$4:$B$15000,2,FALSE),0)</f>
        <v>0.13150000000000001</v>
      </c>
      <c r="F497" s="14">
        <f t="shared" ca="1" si="184"/>
        <v>1.0004903700000001</v>
      </c>
      <c r="G497" s="14">
        <f ca="1">(TRUNC(PRODUCT($F$12:$F496),16))</f>
        <v>1.2450622985575299</v>
      </c>
      <c r="H497" s="14">
        <f t="shared" ca="1" si="185"/>
        <v>1.2383660632601601</v>
      </c>
      <c r="I497" s="14">
        <f t="shared" ca="1" si="186"/>
        <v>1.0054073100000001</v>
      </c>
      <c r="J497" s="13">
        <f t="shared" si="199"/>
        <v>4.4999999999999998E-2</v>
      </c>
      <c r="K497" s="33">
        <f t="shared" si="187"/>
        <v>45148</v>
      </c>
      <c r="L497" s="2">
        <f t="shared" si="188"/>
        <v>11</v>
      </c>
      <c r="M497" s="17">
        <f t="shared" si="189"/>
        <v>11</v>
      </c>
      <c r="N497" s="12">
        <f t="shared" si="190"/>
        <v>1.001923219</v>
      </c>
      <c r="O497" s="12">
        <f t="shared" ca="1" si="191"/>
        <v>1.0073409280000001</v>
      </c>
      <c r="P497" s="17">
        <f t="shared" si="192"/>
        <v>0</v>
      </c>
      <c r="Q497" s="14">
        <f t="shared" ca="1" si="193"/>
        <v>0</v>
      </c>
      <c r="R497" s="21">
        <f t="shared" si="197"/>
        <v>0</v>
      </c>
      <c r="S497" s="14">
        <f t="shared" si="194"/>
        <v>0</v>
      </c>
      <c r="T497" s="4">
        <f t="shared" si="195"/>
        <v>0</v>
      </c>
      <c r="U497" s="33">
        <f t="shared" si="196"/>
        <v>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1">
        <f t="shared" si="198"/>
        <v>45166</v>
      </c>
      <c r="B498" s="112">
        <f t="shared" ca="1" si="182"/>
        <v>0</v>
      </c>
      <c r="C498" s="7">
        <f t="shared" si="183"/>
        <v>0</v>
      </c>
      <c r="D498" s="85">
        <f t="shared" si="200"/>
        <v>45163</v>
      </c>
      <c r="E498" s="83">
        <f ca="1">IF(D498&lt;$B$1,VLOOKUP(D498,[1]DI!$A$4:$B$15000,2,FALSE),0)</f>
        <v>0.13150000000000001</v>
      </c>
      <c r="F498" s="14">
        <f t="shared" ca="1" si="184"/>
        <v>1.0004903700000001</v>
      </c>
      <c r="G498" s="14">
        <f ca="1">(TRUNC(PRODUCT($F$12:$F497),16))</f>
        <v>1.2456728397568699</v>
      </c>
      <c r="H498" s="14">
        <f t="shared" ca="1" si="185"/>
        <v>1.2383660632601601</v>
      </c>
      <c r="I498" s="14">
        <f t="shared" ca="1" si="186"/>
        <v>1.0059003399999999</v>
      </c>
      <c r="J498" s="13">
        <f t="shared" si="199"/>
        <v>4.4999999999999998E-2</v>
      </c>
      <c r="K498" s="33">
        <f t="shared" si="187"/>
        <v>45148</v>
      </c>
      <c r="L498" s="2">
        <f t="shared" si="188"/>
        <v>12</v>
      </c>
      <c r="M498" s="17">
        <f t="shared" si="189"/>
        <v>12</v>
      </c>
      <c r="N498" s="12">
        <f t="shared" si="190"/>
        <v>1.00209824</v>
      </c>
      <c r="O498" s="12">
        <f t="shared" ca="1" si="191"/>
        <v>1.00801096</v>
      </c>
      <c r="P498" s="17">
        <f t="shared" si="192"/>
        <v>0</v>
      </c>
      <c r="Q498" s="14">
        <f t="shared" ca="1" si="193"/>
        <v>0</v>
      </c>
      <c r="R498" s="21">
        <f t="shared" si="197"/>
        <v>0</v>
      </c>
      <c r="S498" s="14">
        <f t="shared" si="194"/>
        <v>0</v>
      </c>
      <c r="T498" s="4">
        <f t="shared" si="195"/>
        <v>0</v>
      </c>
      <c r="U498" s="33">
        <f t="shared" si="196"/>
        <v>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1">
        <f t="shared" si="198"/>
        <v>45167</v>
      </c>
      <c r="B499" s="112">
        <f t="shared" ca="1" si="182"/>
        <v>0</v>
      </c>
      <c r="C499" s="7">
        <f t="shared" si="183"/>
        <v>0</v>
      </c>
      <c r="D499" s="85">
        <f t="shared" si="200"/>
        <v>45166</v>
      </c>
      <c r="E499" s="83">
        <f ca="1">IF(D499&lt;$B$1,VLOOKUP(D499,[1]DI!$A$4:$B$15000,2,FALSE),0)</f>
        <v>0.13150000000000001</v>
      </c>
      <c r="F499" s="14">
        <f t="shared" ca="1" si="184"/>
        <v>1.0004903700000001</v>
      </c>
      <c r="G499" s="14">
        <f ca="1">(TRUNC(PRODUCT($F$12:$F498),16))</f>
        <v>1.2462836803473001</v>
      </c>
      <c r="H499" s="14">
        <f t="shared" ca="1" si="185"/>
        <v>1.2383660632601601</v>
      </c>
      <c r="I499" s="14">
        <f t="shared" ca="1" si="186"/>
        <v>1.0063936</v>
      </c>
      <c r="J499" s="13">
        <f t="shared" si="199"/>
        <v>4.4999999999999998E-2</v>
      </c>
      <c r="K499" s="33">
        <f t="shared" si="187"/>
        <v>45148</v>
      </c>
      <c r="L499" s="2">
        <f t="shared" si="188"/>
        <v>13</v>
      </c>
      <c r="M499" s="17">
        <f t="shared" si="189"/>
        <v>13</v>
      </c>
      <c r="N499" s="12">
        <f t="shared" si="190"/>
        <v>1.0022732919999999</v>
      </c>
      <c r="O499" s="12">
        <f t="shared" ca="1" si="191"/>
        <v>1.008681427</v>
      </c>
      <c r="P499" s="17">
        <f t="shared" si="192"/>
        <v>0</v>
      </c>
      <c r="Q499" s="14">
        <f t="shared" ca="1" si="193"/>
        <v>0</v>
      </c>
      <c r="R499" s="21">
        <f t="shared" si="197"/>
        <v>0</v>
      </c>
      <c r="S499" s="14">
        <f t="shared" si="194"/>
        <v>0</v>
      </c>
      <c r="T499" s="4">
        <f t="shared" si="195"/>
        <v>0</v>
      </c>
      <c r="U499" s="33">
        <f t="shared" si="196"/>
        <v>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1">
        <f t="shared" si="198"/>
        <v>45168</v>
      </c>
      <c r="B500" s="112">
        <f t="shared" ca="1" si="182"/>
        <v>0</v>
      </c>
      <c r="C500" s="7">
        <f t="shared" si="183"/>
        <v>0</v>
      </c>
      <c r="D500" s="85">
        <f t="shared" si="200"/>
        <v>45167</v>
      </c>
      <c r="E500" s="83">
        <f ca="1">IF(D500&lt;$B$1,VLOOKUP(D500,[1]DI!$A$4:$B$15000,2,FALSE),0)</f>
        <v>0.13150000000000001</v>
      </c>
      <c r="F500" s="14">
        <f t="shared" ca="1" si="184"/>
        <v>1.0004903700000001</v>
      </c>
      <c r="G500" s="14">
        <f ca="1">(TRUNC(PRODUCT($F$12:$F499),16))</f>
        <v>1.2468948204756301</v>
      </c>
      <c r="H500" s="14">
        <f t="shared" ca="1" si="185"/>
        <v>1.2383660632601601</v>
      </c>
      <c r="I500" s="14">
        <f t="shared" ca="1" si="186"/>
        <v>1.0068871100000001</v>
      </c>
      <c r="J500" s="13">
        <f t="shared" si="199"/>
        <v>4.4999999999999998E-2</v>
      </c>
      <c r="K500" s="33">
        <f t="shared" si="187"/>
        <v>45148</v>
      </c>
      <c r="L500" s="2">
        <f t="shared" si="188"/>
        <v>14</v>
      </c>
      <c r="M500" s="17">
        <f t="shared" si="189"/>
        <v>14</v>
      </c>
      <c r="N500" s="12">
        <f t="shared" si="190"/>
        <v>1.0024483749999999</v>
      </c>
      <c r="O500" s="12">
        <f t="shared" ca="1" si="191"/>
        <v>1.0093523470000001</v>
      </c>
      <c r="P500" s="17">
        <f t="shared" si="192"/>
        <v>0</v>
      </c>
      <c r="Q500" s="14">
        <f t="shared" ca="1" si="193"/>
        <v>0</v>
      </c>
      <c r="R500" s="21">
        <f t="shared" si="197"/>
        <v>0</v>
      </c>
      <c r="S500" s="14">
        <f t="shared" si="194"/>
        <v>0</v>
      </c>
      <c r="T500" s="4">
        <f t="shared" si="195"/>
        <v>0</v>
      </c>
      <c r="U500" s="33">
        <f t="shared" si="196"/>
        <v>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1">
        <f t="shared" si="198"/>
        <v>45169</v>
      </c>
      <c r="B501" s="112">
        <f t="shared" ca="1" si="182"/>
        <v>0</v>
      </c>
      <c r="C501" s="7">
        <f t="shared" si="183"/>
        <v>0</v>
      </c>
      <c r="D501" s="85">
        <f t="shared" si="200"/>
        <v>45168</v>
      </c>
      <c r="E501" s="83">
        <f ca="1">IF(D501&lt;$B$1,VLOOKUP(D501,[1]DI!$A$4:$B$15000,2,FALSE),0)</f>
        <v>0.13150000000000001</v>
      </c>
      <c r="F501" s="14">
        <f t="shared" ca="1" si="184"/>
        <v>1.0004903700000001</v>
      </c>
      <c r="G501" s="14">
        <f ca="1">(TRUNC(PRODUCT($F$12:$F500),16))</f>
        <v>1.2475062602887499</v>
      </c>
      <c r="H501" s="14">
        <f t="shared" ca="1" si="185"/>
        <v>1.2383660632601601</v>
      </c>
      <c r="I501" s="14">
        <f t="shared" ca="1" si="186"/>
        <v>1.0073808500000001</v>
      </c>
      <c r="J501" s="13">
        <f t="shared" si="199"/>
        <v>4.4999999999999998E-2</v>
      </c>
      <c r="K501" s="33">
        <f t="shared" si="187"/>
        <v>45148</v>
      </c>
      <c r="L501" s="2">
        <f t="shared" si="188"/>
        <v>15</v>
      </c>
      <c r="M501" s="17">
        <f t="shared" si="189"/>
        <v>15</v>
      </c>
      <c r="N501" s="12">
        <f t="shared" si="190"/>
        <v>1.002623488</v>
      </c>
      <c r="O501" s="12">
        <f t="shared" ca="1" si="191"/>
        <v>1.010023702</v>
      </c>
      <c r="P501" s="17">
        <f t="shared" si="192"/>
        <v>0</v>
      </c>
      <c r="Q501" s="14">
        <f t="shared" ca="1" si="193"/>
        <v>0</v>
      </c>
      <c r="R501" s="21">
        <f t="shared" si="197"/>
        <v>0</v>
      </c>
      <c r="S501" s="14">
        <f t="shared" si="194"/>
        <v>0</v>
      </c>
      <c r="T501" s="4">
        <f t="shared" si="195"/>
        <v>0</v>
      </c>
      <c r="U501" s="33">
        <f t="shared" si="196"/>
        <v>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1">
        <f t="shared" si="198"/>
        <v>45170</v>
      </c>
      <c r="B502" s="112">
        <f t="shared" ca="1" si="182"/>
        <v>0</v>
      </c>
      <c r="C502" s="7">
        <f t="shared" si="183"/>
        <v>0</v>
      </c>
      <c r="D502" s="85">
        <f t="shared" si="200"/>
        <v>45169</v>
      </c>
      <c r="E502" s="83">
        <f ca="1">IF(D502&lt;$B$1,VLOOKUP(D502,[1]DI!$A$4:$B$15000,2,FALSE),0)</f>
        <v>0.13150000000000001</v>
      </c>
      <c r="F502" s="14">
        <f t="shared" ca="1" si="184"/>
        <v>1.0004903700000001</v>
      </c>
      <c r="G502" s="14">
        <f ca="1">(TRUNC(PRODUCT($F$12:$F501),16))</f>
        <v>1.2481179999336101</v>
      </c>
      <c r="H502" s="14">
        <f t="shared" ca="1" si="185"/>
        <v>1.2383660632601601</v>
      </c>
      <c r="I502" s="14">
        <f t="shared" ca="1" si="186"/>
        <v>1.0078748399999999</v>
      </c>
      <c r="J502" s="13">
        <f t="shared" si="199"/>
        <v>4.4999999999999998E-2</v>
      </c>
      <c r="K502" s="33">
        <f t="shared" si="187"/>
        <v>45148</v>
      </c>
      <c r="L502" s="2">
        <f t="shared" si="188"/>
        <v>16</v>
      </c>
      <c r="M502" s="17">
        <f t="shared" si="189"/>
        <v>16</v>
      </c>
      <c r="N502" s="12">
        <f t="shared" si="190"/>
        <v>1.002798632</v>
      </c>
      <c r="O502" s="12">
        <f t="shared" ca="1" si="191"/>
        <v>1.010695511</v>
      </c>
      <c r="P502" s="17">
        <f t="shared" si="192"/>
        <v>0</v>
      </c>
      <c r="Q502" s="14">
        <f t="shared" ca="1" si="193"/>
        <v>0</v>
      </c>
      <c r="R502" s="21">
        <f t="shared" si="197"/>
        <v>0</v>
      </c>
      <c r="S502" s="14">
        <f t="shared" si="194"/>
        <v>0</v>
      </c>
      <c r="T502" s="4">
        <f t="shared" si="195"/>
        <v>0</v>
      </c>
      <c r="U502" s="33">
        <f t="shared" si="196"/>
        <v>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1">
        <f t="shared" si="198"/>
        <v>45173</v>
      </c>
      <c r="B503" s="112">
        <f t="shared" ca="1" si="182"/>
        <v>0</v>
      </c>
      <c r="C503" s="7">
        <f t="shared" si="183"/>
        <v>0</v>
      </c>
      <c r="D503" s="85">
        <f t="shared" si="200"/>
        <v>45170</v>
      </c>
      <c r="E503" s="83">
        <f ca="1">IF(D503&lt;$B$1,VLOOKUP(D503,[1]DI!$A$4:$B$15000,2,FALSE),0)</f>
        <v>0.13150000000000001</v>
      </c>
      <c r="F503" s="14">
        <f t="shared" ca="1" si="184"/>
        <v>1.0004903700000001</v>
      </c>
      <c r="G503" s="14">
        <f ca="1">(TRUNC(PRODUCT($F$12:$F502),16))</f>
        <v>1.24873003955724</v>
      </c>
      <c r="H503" s="14">
        <f t="shared" ca="1" si="185"/>
        <v>1.2383660632601601</v>
      </c>
      <c r="I503" s="14">
        <f t="shared" ca="1" si="186"/>
        <v>1.0083690700000001</v>
      </c>
      <c r="J503" s="13">
        <f t="shared" si="199"/>
        <v>4.4999999999999998E-2</v>
      </c>
      <c r="K503" s="33">
        <f t="shared" si="187"/>
        <v>45148</v>
      </c>
      <c r="L503" s="2">
        <f t="shared" si="188"/>
        <v>17</v>
      </c>
      <c r="M503" s="17">
        <f t="shared" si="189"/>
        <v>17</v>
      </c>
      <c r="N503" s="12">
        <f t="shared" si="190"/>
        <v>1.002973806</v>
      </c>
      <c r="O503" s="12">
        <f t="shared" ca="1" si="191"/>
        <v>1.0113677640000001</v>
      </c>
      <c r="P503" s="17">
        <f t="shared" si="192"/>
        <v>0</v>
      </c>
      <c r="Q503" s="14">
        <f t="shared" ca="1" si="193"/>
        <v>0</v>
      </c>
      <c r="R503" s="21">
        <f t="shared" si="197"/>
        <v>0</v>
      </c>
      <c r="S503" s="14">
        <f t="shared" si="194"/>
        <v>0</v>
      </c>
      <c r="T503" s="4">
        <f t="shared" si="195"/>
        <v>0</v>
      </c>
      <c r="U503" s="33">
        <f t="shared" si="196"/>
        <v>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1">
        <f t="shared" si="198"/>
        <v>45174</v>
      </c>
      <c r="B504" s="112">
        <f t="shared" ca="1" si="182"/>
        <v>0</v>
      </c>
      <c r="C504" s="7">
        <f t="shared" si="183"/>
        <v>0</v>
      </c>
      <c r="D504" s="85">
        <f t="shared" si="200"/>
        <v>45173</v>
      </c>
      <c r="E504" s="83">
        <f ca="1">IF(D504&lt;$B$1,VLOOKUP(D504,[1]DI!$A$4:$B$15000,2,FALSE),0)</f>
        <v>0.13150000000000001</v>
      </c>
      <c r="F504" s="14">
        <f t="shared" ca="1" si="184"/>
        <v>1.0004903700000001</v>
      </c>
      <c r="G504" s="14">
        <f ca="1">(TRUNC(PRODUCT($F$12:$F503),16))</f>
        <v>1.24934237930673</v>
      </c>
      <c r="H504" s="14">
        <f t="shared" ca="1" si="185"/>
        <v>1.2383660632601601</v>
      </c>
      <c r="I504" s="14">
        <f t="shared" ca="1" si="186"/>
        <v>1.0088635500000001</v>
      </c>
      <c r="J504" s="13">
        <f t="shared" si="199"/>
        <v>4.4999999999999998E-2</v>
      </c>
      <c r="K504" s="33">
        <f t="shared" si="187"/>
        <v>45148</v>
      </c>
      <c r="L504" s="2">
        <f t="shared" si="188"/>
        <v>18</v>
      </c>
      <c r="M504" s="17">
        <f t="shared" si="189"/>
        <v>18</v>
      </c>
      <c r="N504" s="12">
        <f t="shared" si="190"/>
        <v>1.0031490110000001</v>
      </c>
      <c r="O504" s="12">
        <f t="shared" ca="1" si="191"/>
        <v>1.012040472</v>
      </c>
      <c r="P504" s="17">
        <f t="shared" si="192"/>
        <v>0</v>
      </c>
      <c r="Q504" s="14">
        <f t="shared" ca="1" si="193"/>
        <v>0</v>
      </c>
      <c r="R504" s="21">
        <f t="shared" si="197"/>
        <v>0</v>
      </c>
      <c r="S504" s="14">
        <f t="shared" si="194"/>
        <v>0</v>
      </c>
      <c r="T504" s="4">
        <f t="shared" si="195"/>
        <v>0</v>
      </c>
      <c r="U504" s="33">
        <f t="shared" si="196"/>
        <v>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1">
        <f t="shared" si="198"/>
        <v>45175</v>
      </c>
      <c r="B505" s="112">
        <f t="shared" ca="1" si="182"/>
        <v>0</v>
      </c>
      <c r="C505" s="7">
        <f t="shared" si="183"/>
        <v>0</v>
      </c>
      <c r="D505" s="85">
        <f t="shared" si="200"/>
        <v>45174</v>
      </c>
      <c r="E505" s="83">
        <f ca="1">IF(D505&lt;$B$1,VLOOKUP(D505,[1]DI!$A$4:$B$15000,2,FALSE),0)</f>
        <v>0.13150000000000001</v>
      </c>
      <c r="F505" s="14">
        <f t="shared" ca="1" si="184"/>
        <v>1.0004903700000001</v>
      </c>
      <c r="G505" s="14">
        <f ca="1">(TRUNC(PRODUCT($F$12:$F504),16))</f>
        <v>1.2499550193292699</v>
      </c>
      <c r="H505" s="14">
        <f t="shared" ca="1" si="185"/>
        <v>1.2383660632601601</v>
      </c>
      <c r="I505" s="14">
        <f t="shared" ca="1" si="186"/>
        <v>1.00935826</v>
      </c>
      <c r="J505" s="13">
        <f t="shared" si="199"/>
        <v>4.4999999999999998E-2</v>
      </c>
      <c r="K505" s="33">
        <f t="shared" si="187"/>
        <v>45148</v>
      </c>
      <c r="L505" s="2">
        <f t="shared" si="188"/>
        <v>19</v>
      </c>
      <c r="M505" s="17">
        <f t="shared" si="189"/>
        <v>19</v>
      </c>
      <c r="N505" s="12">
        <f t="shared" si="190"/>
        <v>1.0033242469999999</v>
      </c>
      <c r="O505" s="12">
        <f t="shared" ca="1" si="191"/>
        <v>1.0127136160000001</v>
      </c>
      <c r="P505" s="17">
        <f t="shared" si="192"/>
        <v>0</v>
      </c>
      <c r="Q505" s="14">
        <f t="shared" ca="1" si="193"/>
        <v>0</v>
      </c>
      <c r="R505" s="21">
        <f t="shared" si="197"/>
        <v>0</v>
      </c>
      <c r="S505" s="14">
        <f t="shared" si="194"/>
        <v>0</v>
      </c>
      <c r="T505" s="4">
        <f t="shared" si="195"/>
        <v>0</v>
      </c>
      <c r="U505" s="33">
        <f t="shared" si="196"/>
        <v>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1">
        <f t="shared" si="198"/>
        <v>45177</v>
      </c>
      <c r="B506" s="112">
        <f t="shared" ca="1" si="182"/>
        <v>0</v>
      </c>
      <c r="C506" s="7">
        <f t="shared" si="183"/>
        <v>0</v>
      </c>
      <c r="D506" s="85">
        <f t="shared" si="200"/>
        <v>45175</v>
      </c>
      <c r="E506" s="83">
        <f ca="1">IF(D506&lt;$B$1,VLOOKUP(D506,[1]DI!$A$4:$B$15000,2,FALSE),0)</f>
        <v>0.13150000000000001</v>
      </c>
      <c r="F506" s="14">
        <f t="shared" ca="1" si="184"/>
        <v>1.0004903700000001</v>
      </c>
      <c r="G506" s="14">
        <f ca="1">(TRUNC(PRODUCT($F$12:$F505),16))</f>
        <v>1.2505679597721</v>
      </c>
      <c r="H506" s="14">
        <f t="shared" ca="1" si="185"/>
        <v>1.2383660632601601</v>
      </c>
      <c r="I506" s="14">
        <f t="shared" ca="1" si="186"/>
        <v>1.0098532200000001</v>
      </c>
      <c r="J506" s="13">
        <f t="shared" si="199"/>
        <v>4.4999999999999998E-2</v>
      </c>
      <c r="K506" s="33">
        <f t="shared" si="187"/>
        <v>45148</v>
      </c>
      <c r="L506" s="2">
        <f t="shared" si="188"/>
        <v>20</v>
      </c>
      <c r="M506" s="17">
        <f t="shared" si="189"/>
        <v>20</v>
      </c>
      <c r="N506" s="12">
        <f t="shared" si="190"/>
        <v>1.003499513</v>
      </c>
      <c r="O506" s="12">
        <f t="shared" ca="1" si="191"/>
        <v>1.013387214</v>
      </c>
      <c r="P506" s="17">
        <f t="shared" si="192"/>
        <v>0</v>
      </c>
      <c r="Q506" s="14">
        <f t="shared" ca="1" si="193"/>
        <v>0</v>
      </c>
      <c r="R506" s="21">
        <f t="shared" si="197"/>
        <v>0</v>
      </c>
      <c r="S506" s="14">
        <f t="shared" si="194"/>
        <v>0</v>
      </c>
      <c r="T506" s="4">
        <f t="shared" si="195"/>
        <v>0</v>
      </c>
      <c r="U506" s="33">
        <f t="shared" si="196"/>
        <v>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1">
        <f t="shared" si="198"/>
        <v>45180</v>
      </c>
      <c r="B507" s="112">
        <f t="shared" ca="1" si="182"/>
        <v>0</v>
      </c>
      <c r="C507" s="7">
        <f t="shared" si="183"/>
        <v>0</v>
      </c>
      <c r="D507" s="85">
        <f t="shared" si="200"/>
        <v>45177</v>
      </c>
      <c r="E507" s="83">
        <f ca="1">IF(D507&lt;$B$1,VLOOKUP(D507,[1]DI!$A$4:$B$15000,2,FALSE),0)</f>
        <v>0.13150000000000001</v>
      </c>
      <c r="F507" s="14">
        <f t="shared" ca="1" si="184"/>
        <v>1.0004903700000001</v>
      </c>
      <c r="G507" s="14">
        <f ca="1">(TRUNC(PRODUCT($F$12:$F506),16))</f>
        <v>1.25118120078254</v>
      </c>
      <c r="H507" s="14">
        <f t="shared" ca="1" si="185"/>
        <v>1.2383660632601601</v>
      </c>
      <c r="I507" s="14">
        <f t="shared" ca="1" si="186"/>
        <v>1.0103484199999999</v>
      </c>
      <c r="J507" s="13">
        <f t="shared" si="199"/>
        <v>4.4999999999999998E-2</v>
      </c>
      <c r="K507" s="33">
        <f t="shared" si="187"/>
        <v>45148</v>
      </c>
      <c r="L507" s="2">
        <f t="shared" si="188"/>
        <v>21</v>
      </c>
      <c r="M507" s="17">
        <f t="shared" si="189"/>
        <v>21</v>
      </c>
      <c r="N507" s="12">
        <f t="shared" si="190"/>
        <v>1.0036748090000001</v>
      </c>
      <c r="O507" s="12">
        <f t="shared" ca="1" si="191"/>
        <v>1.014061257</v>
      </c>
      <c r="P507" s="17">
        <f t="shared" si="192"/>
        <v>0</v>
      </c>
      <c r="Q507" s="14">
        <f t="shared" ca="1" si="193"/>
        <v>0</v>
      </c>
      <c r="R507" s="21">
        <f t="shared" si="197"/>
        <v>0</v>
      </c>
      <c r="S507" s="14">
        <f t="shared" si="194"/>
        <v>0</v>
      </c>
      <c r="T507" s="4">
        <f t="shared" si="195"/>
        <v>0</v>
      </c>
      <c r="U507" s="33">
        <f t="shared" si="196"/>
        <v>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1">
        <f t="shared" si="198"/>
        <v>45181</v>
      </c>
      <c r="B508" s="112">
        <f t="shared" ca="1" si="182"/>
        <v>0</v>
      </c>
      <c r="C508" s="7">
        <f t="shared" si="183"/>
        <v>0</v>
      </c>
      <c r="D508" s="85">
        <f t="shared" si="200"/>
        <v>45180</v>
      </c>
      <c r="E508" s="83">
        <f ca="1">IF(D508&lt;$B$1,VLOOKUP(D508,[1]DI!$A$4:$B$15000,2,FALSE),0)</f>
        <v>0.13150000000000001</v>
      </c>
      <c r="F508" s="14">
        <f t="shared" ca="1" si="184"/>
        <v>1.0004903700000001</v>
      </c>
      <c r="G508" s="14">
        <f ca="1">(TRUNC(PRODUCT($F$12:$F507),16))</f>
        <v>1.2517947425079601</v>
      </c>
      <c r="H508" s="14">
        <f t="shared" ca="1" si="185"/>
        <v>1.2383660632601601</v>
      </c>
      <c r="I508" s="14">
        <f t="shared" ca="1" si="186"/>
        <v>1.01084387</v>
      </c>
      <c r="J508" s="13">
        <f t="shared" si="199"/>
        <v>4.4999999999999998E-2</v>
      </c>
      <c r="K508" s="33">
        <f t="shared" si="187"/>
        <v>45148</v>
      </c>
      <c r="L508" s="2">
        <f t="shared" si="188"/>
        <v>22</v>
      </c>
      <c r="M508" s="17">
        <f t="shared" si="189"/>
        <v>22</v>
      </c>
      <c r="N508" s="12">
        <f t="shared" si="190"/>
        <v>1.0038501369999999</v>
      </c>
      <c r="O508" s="12">
        <f t="shared" ca="1" si="191"/>
        <v>1.014735757</v>
      </c>
      <c r="P508" s="17">
        <f t="shared" si="192"/>
        <v>0</v>
      </c>
      <c r="Q508" s="14">
        <f t="shared" ca="1" si="193"/>
        <v>0</v>
      </c>
      <c r="R508" s="21">
        <f t="shared" si="197"/>
        <v>0</v>
      </c>
      <c r="S508" s="14">
        <f t="shared" si="194"/>
        <v>0</v>
      </c>
      <c r="T508" s="4">
        <f t="shared" si="195"/>
        <v>0</v>
      </c>
      <c r="U508" s="33">
        <f t="shared" si="196"/>
        <v>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1">
        <f t="shared" si="198"/>
        <v>45182</v>
      </c>
      <c r="B509" s="112">
        <f t="shared" ca="1" si="182"/>
        <v>0</v>
      </c>
      <c r="C509" s="7">
        <f t="shared" si="183"/>
        <v>0</v>
      </c>
      <c r="D509" s="85">
        <f t="shared" si="200"/>
        <v>45181</v>
      </c>
      <c r="E509" s="83">
        <f ca="1">IF(D509&lt;$B$1,VLOOKUP(D509,[1]DI!$A$4:$B$15000,2,FALSE),0)</f>
        <v>0.13150000000000001</v>
      </c>
      <c r="F509" s="14">
        <f t="shared" ca="1" si="184"/>
        <v>1.0004903700000001</v>
      </c>
      <c r="G509" s="14">
        <f ca="1">(TRUNC(PRODUCT($F$12:$F508),16))</f>
        <v>1.25240858509585</v>
      </c>
      <c r="H509" s="14">
        <f t="shared" ca="1" si="185"/>
        <v>1.2383660632601601</v>
      </c>
      <c r="I509" s="14">
        <f t="shared" ca="1" si="186"/>
        <v>1.0113395599999999</v>
      </c>
      <c r="J509" s="13">
        <f t="shared" si="199"/>
        <v>4.4999999999999998E-2</v>
      </c>
      <c r="K509" s="33">
        <f t="shared" si="187"/>
        <v>45148</v>
      </c>
      <c r="L509" s="2">
        <f t="shared" si="188"/>
        <v>23</v>
      </c>
      <c r="M509" s="17">
        <f t="shared" si="189"/>
        <v>23</v>
      </c>
      <c r="N509" s="12">
        <f t="shared" si="190"/>
        <v>1.004025495</v>
      </c>
      <c r="O509" s="12">
        <f t="shared" ca="1" si="191"/>
        <v>1.0154107020000001</v>
      </c>
      <c r="P509" s="17">
        <f t="shared" si="192"/>
        <v>0</v>
      </c>
      <c r="Q509" s="14">
        <f t="shared" ca="1" si="193"/>
        <v>0</v>
      </c>
      <c r="R509" s="21">
        <f t="shared" si="197"/>
        <v>0</v>
      </c>
      <c r="S509" s="14">
        <f t="shared" si="194"/>
        <v>0</v>
      </c>
      <c r="T509" s="4">
        <f t="shared" si="195"/>
        <v>0</v>
      </c>
      <c r="U509" s="33">
        <f t="shared" si="196"/>
        <v>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1">
        <f t="shared" si="198"/>
        <v>45183</v>
      </c>
      <c r="B510" s="112">
        <f t="shared" ca="1" si="182"/>
        <v>0</v>
      </c>
      <c r="C510" s="7">
        <f t="shared" si="183"/>
        <v>0</v>
      </c>
      <c r="D510" s="85">
        <f t="shared" si="200"/>
        <v>45182</v>
      </c>
      <c r="E510" s="83">
        <f ca="1">IF(D510&lt;$B$1,VLOOKUP(D510,[1]DI!$A$4:$B$15000,2,FALSE),0)</f>
        <v>0.13150000000000001</v>
      </c>
      <c r="F510" s="14">
        <f t="shared" ca="1" si="184"/>
        <v>1.0004903700000001</v>
      </c>
      <c r="G510" s="14">
        <f ca="1">(TRUNC(PRODUCT($F$12:$F509),16))</f>
        <v>1.2530227286937199</v>
      </c>
      <c r="H510" s="14">
        <f t="shared" ca="1" si="185"/>
        <v>1.2383660632601601</v>
      </c>
      <c r="I510" s="14">
        <f t="shared" ca="1" si="186"/>
        <v>1.0118354899999999</v>
      </c>
      <c r="J510" s="13">
        <f t="shared" si="199"/>
        <v>4.4999999999999998E-2</v>
      </c>
      <c r="K510" s="33">
        <f t="shared" si="187"/>
        <v>45148</v>
      </c>
      <c r="L510" s="2">
        <f t="shared" si="188"/>
        <v>24</v>
      </c>
      <c r="M510" s="17">
        <f t="shared" si="189"/>
        <v>24</v>
      </c>
      <c r="N510" s="12">
        <f t="shared" si="190"/>
        <v>1.004200883</v>
      </c>
      <c r="O510" s="12">
        <f t="shared" ca="1" si="191"/>
        <v>1.016086093</v>
      </c>
      <c r="P510" s="17">
        <f t="shared" si="192"/>
        <v>0</v>
      </c>
      <c r="Q510" s="14">
        <f t="shared" ca="1" si="193"/>
        <v>0</v>
      </c>
      <c r="R510" s="21">
        <f t="shared" si="197"/>
        <v>0</v>
      </c>
      <c r="S510" s="14">
        <f t="shared" si="194"/>
        <v>0</v>
      </c>
      <c r="T510" s="4">
        <f t="shared" si="195"/>
        <v>0</v>
      </c>
      <c r="U510" s="33">
        <f t="shared" si="196"/>
        <v>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1">
        <f t="shared" si="198"/>
        <v>45184</v>
      </c>
      <c r="B511" s="112">
        <f t="shared" ca="1" si="182"/>
        <v>0</v>
      </c>
      <c r="C511" s="7">
        <f t="shared" si="183"/>
        <v>0</v>
      </c>
      <c r="D511" s="85">
        <f t="shared" si="200"/>
        <v>45183</v>
      </c>
      <c r="E511" s="83">
        <f ca="1">IF(D511&lt;$B$1,VLOOKUP(D511,[1]DI!$A$4:$B$15000,2,FALSE),0)</f>
        <v>0.13150000000000001</v>
      </c>
      <c r="F511" s="14">
        <f t="shared" ca="1" si="184"/>
        <v>1.0004903700000001</v>
      </c>
      <c r="G511" s="14">
        <f ca="1">(TRUNC(PRODUCT($F$12:$F510),16))</f>
        <v>1.25363717344919</v>
      </c>
      <c r="H511" s="14">
        <f t="shared" ca="1" si="185"/>
        <v>1.2383660632601601</v>
      </c>
      <c r="I511" s="14">
        <f t="shared" ca="1" si="186"/>
        <v>1.0123316600000001</v>
      </c>
      <c r="J511" s="13">
        <f t="shared" si="199"/>
        <v>4.4999999999999998E-2</v>
      </c>
      <c r="K511" s="33">
        <f t="shared" si="187"/>
        <v>45148</v>
      </c>
      <c r="L511" s="2">
        <f t="shared" si="188"/>
        <v>25</v>
      </c>
      <c r="M511" s="17">
        <f t="shared" si="189"/>
        <v>25</v>
      </c>
      <c r="N511" s="12">
        <f t="shared" si="190"/>
        <v>1.0043763029999999</v>
      </c>
      <c r="O511" s="12">
        <f t="shared" ca="1" si="191"/>
        <v>1.0167619299999999</v>
      </c>
      <c r="P511" s="17">
        <f t="shared" si="192"/>
        <v>0</v>
      </c>
      <c r="Q511" s="14">
        <f t="shared" ca="1" si="193"/>
        <v>0</v>
      </c>
      <c r="R511" s="21">
        <f t="shared" si="197"/>
        <v>0</v>
      </c>
      <c r="S511" s="14">
        <f t="shared" si="194"/>
        <v>0</v>
      </c>
      <c r="T511" s="4">
        <f t="shared" si="195"/>
        <v>0</v>
      </c>
      <c r="U511" s="33">
        <f t="shared" si="196"/>
        <v>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1">
        <f t="shared" si="198"/>
        <v>45187</v>
      </c>
      <c r="B512" s="112">
        <f t="shared" ca="1" si="182"/>
        <v>0</v>
      </c>
      <c r="C512" s="7">
        <f t="shared" si="183"/>
        <v>0</v>
      </c>
      <c r="D512" s="85">
        <f t="shared" si="200"/>
        <v>45184</v>
      </c>
      <c r="E512" s="83">
        <f ca="1">IF(D512&lt;$B$1,VLOOKUP(D512,[1]DI!$A$4:$B$15000,2,FALSE),0)</f>
        <v>0.13150000000000001</v>
      </c>
      <c r="F512" s="14">
        <f t="shared" ca="1" si="184"/>
        <v>1.0004903700000001</v>
      </c>
      <c r="G512" s="14">
        <f ca="1">(TRUNC(PRODUCT($F$12:$F511),16))</f>
        <v>1.25425191950994</v>
      </c>
      <c r="H512" s="14">
        <f t="shared" ca="1" si="185"/>
        <v>1.2383660632601601</v>
      </c>
      <c r="I512" s="14">
        <f t="shared" ca="1" si="186"/>
        <v>1.01282808</v>
      </c>
      <c r="J512" s="13">
        <f t="shared" si="199"/>
        <v>4.4999999999999998E-2</v>
      </c>
      <c r="K512" s="33">
        <f t="shared" si="187"/>
        <v>45148</v>
      </c>
      <c r="L512" s="2">
        <f t="shared" si="188"/>
        <v>26</v>
      </c>
      <c r="M512" s="17">
        <f t="shared" si="189"/>
        <v>26</v>
      </c>
      <c r="N512" s="12">
        <f t="shared" si="190"/>
        <v>1.0045517530000001</v>
      </c>
      <c r="O512" s="12">
        <f t="shared" ca="1" si="191"/>
        <v>1.0174382230000001</v>
      </c>
      <c r="P512" s="17">
        <f t="shared" si="192"/>
        <v>0</v>
      </c>
      <c r="Q512" s="14">
        <f t="shared" ca="1" si="193"/>
        <v>0</v>
      </c>
      <c r="R512" s="21">
        <f t="shared" si="197"/>
        <v>0</v>
      </c>
      <c r="S512" s="14">
        <f t="shared" si="194"/>
        <v>0</v>
      </c>
      <c r="T512" s="4">
        <f t="shared" si="195"/>
        <v>0</v>
      </c>
      <c r="U512" s="33">
        <f t="shared" si="196"/>
        <v>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1">
        <f t="shared" si="198"/>
        <v>45188</v>
      </c>
      <c r="B513" s="112">
        <f t="shared" ca="1" si="182"/>
        <v>0</v>
      </c>
      <c r="C513" s="7">
        <f t="shared" si="183"/>
        <v>0</v>
      </c>
      <c r="D513" s="85">
        <f t="shared" si="200"/>
        <v>45187</v>
      </c>
      <c r="E513" s="83">
        <f ca="1">IF(D513&lt;$B$1,VLOOKUP(D513,[1]DI!$A$4:$B$15000,2,FALSE),0)</f>
        <v>0.13150000000000001</v>
      </c>
      <c r="F513" s="14">
        <f t="shared" ca="1" si="184"/>
        <v>1.0004903700000001</v>
      </c>
      <c r="G513" s="14">
        <f ca="1">(TRUNC(PRODUCT($F$12:$F512),16))</f>
        <v>1.25486696702371</v>
      </c>
      <c r="H513" s="14">
        <f t="shared" ca="1" si="185"/>
        <v>1.2383660632601601</v>
      </c>
      <c r="I513" s="14">
        <f t="shared" ca="1" si="186"/>
        <v>1.0133247400000001</v>
      </c>
      <c r="J513" s="13">
        <f t="shared" si="199"/>
        <v>4.4999999999999998E-2</v>
      </c>
      <c r="K513" s="33">
        <f t="shared" si="187"/>
        <v>45148</v>
      </c>
      <c r="L513" s="2">
        <f t="shared" si="188"/>
        <v>27</v>
      </c>
      <c r="M513" s="17">
        <f t="shared" si="189"/>
        <v>27</v>
      </c>
      <c r="N513" s="12">
        <f t="shared" si="190"/>
        <v>1.0047272330000001</v>
      </c>
      <c r="O513" s="12">
        <f t="shared" ca="1" si="191"/>
        <v>1.0181149620000001</v>
      </c>
      <c r="P513" s="17">
        <f t="shared" si="192"/>
        <v>0</v>
      </c>
      <c r="Q513" s="14">
        <f t="shared" ca="1" si="193"/>
        <v>0</v>
      </c>
      <c r="R513" s="21">
        <f t="shared" si="197"/>
        <v>0</v>
      </c>
      <c r="S513" s="14">
        <f t="shared" si="194"/>
        <v>0</v>
      </c>
      <c r="T513" s="4">
        <f t="shared" si="195"/>
        <v>0</v>
      </c>
      <c r="U513" s="33">
        <f t="shared" si="196"/>
        <v>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1">
        <f t="shared" si="198"/>
        <v>45189</v>
      </c>
      <c r="B514" s="112">
        <f t="shared" ca="1" si="182"/>
        <v>0</v>
      </c>
      <c r="C514" s="7">
        <f t="shared" si="183"/>
        <v>0</v>
      </c>
      <c r="D514" s="85">
        <f t="shared" si="200"/>
        <v>45188</v>
      </c>
      <c r="E514" s="83">
        <f ca="1">IF(D514&lt;$B$1,VLOOKUP(D514,[1]DI!$A$4:$B$15000,2,FALSE),0)</f>
        <v>0.13150000000000001</v>
      </c>
      <c r="F514" s="14">
        <f t="shared" ca="1" si="184"/>
        <v>1.0004903700000001</v>
      </c>
      <c r="G514" s="14">
        <f ca="1">(TRUNC(PRODUCT($F$12:$F513),16))</f>
        <v>1.2554823161383299</v>
      </c>
      <c r="H514" s="14">
        <f t="shared" ca="1" si="185"/>
        <v>1.2383660632601601</v>
      </c>
      <c r="I514" s="14">
        <f t="shared" ca="1" si="186"/>
        <v>1.01382164</v>
      </c>
      <c r="J514" s="13">
        <f t="shared" si="199"/>
        <v>4.4999999999999998E-2</v>
      </c>
      <c r="K514" s="33">
        <f t="shared" si="187"/>
        <v>45148</v>
      </c>
      <c r="L514" s="2">
        <f t="shared" si="188"/>
        <v>28</v>
      </c>
      <c r="M514" s="17">
        <f t="shared" si="189"/>
        <v>28</v>
      </c>
      <c r="N514" s="12">
        <f t="shared" si="190"/>
        <v>1.004902744</v>
      </c>
      <c r="O514" s="12">
        <f t="shared" ca="1" si="191"/>
        <v>1.018792148</v>
      </c>
      <c r="P514" s="17">
        <f t="shared" si="192"/>
        <v>0</v>
      </c>
      <c r="Q514" s="14">
        <f t="shared" ca="1" si="193"/>
        <v>0</v>
      </c>
      <c r="R514" s="21">
        <f t="shared" si="197"/>
        <v>0</v>
      </c>
      <c r="S514" s="14">
        <f t="shared" si="194"/>
        <v>0</v>
      </c>
      <c r="T514" s="4">
        <f t="shared" si="195"/>
        <v>0</v>
      </c>
      <c r="U514" s="33">
        <f t="shared" si="196"/>
        <v>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1"/>
      <c r="B515" s="112"/>
      <c r="C515" s="7"/>
      <c r="D515" s="85"/>
      <c r="E515" s="83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1"/>
      <c r="B516" s="112"/>
      <c r="C516" s="7"/>
      <c r="D516" s="85"/>
      <c r="E516" s="83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1"/>
      <c r="B517" s="112"/>
      <c r="C517" s="7"/>
      <c r="D517" s="85"/>
      <c r="E517" s="83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1"/>
      <c r="B518" s="112"/>
      <c r="C518" s="7"/>
      <c r="D518" s="85"/>
      <c r="E518" s="83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1"/>
      <c r="B519" s="112"/>
      <c r="C519" s="7"/>
      <c r="D519" s="85"/>
      <c r="E519" s="83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1"/>
      <c r="B520" s="112"/>
      <c r="C520" s="7"/>
      <c r="D520" s="85"/>
      <c r="E520" s="83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1"/>
      <c r="B521" s="112"/>
      <c r="C521" s="7"/>
      <c r="D521" s="85"/>
      <c r="E521" s="83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1"/>
      <c r="B522" s="112"/>
      <c r="C522" s="7"/>
      <c r="D522" s="85"/>
      <c r="E522" s="83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1"/>
      <c r="B523" s="112"/>
      <c r="C523" s="7"/>
      <c r="D523" s="85"/>
      <c r="E523" s="83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1"/>
      <c r="B524" s="112"/>
      <c r="C524" s="7"/>
      <c r="D524" s="85"/>
      <c r="E524" s="83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1"/>
      <c r="B525" s="112"/>
      <c r="C525" s="7"/>
      <c r="D525" s="85"/>
      <c r="E525" s="83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1"/>
      <c r="B526" s="112"/>
      <c r="C526" s="7"/>
      <c r="D526" s="85"/>
      <c r="E526" s="83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1"/>
      <c r="B527" s="112"/>
      <c r="C527" s="7"/>
      <c r="D527" s="85"/>
      <c r="E527" s="83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1"/>
      <c r="B528" s="112"/>
      <c r="C528" s="7"/>
      <c r="D528" s="85"/>
      <c r="E528" s="83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1"/>
      <c r="B529" s="112"/>
      <c r="C529" s="7"/>
      <c r="D529" s="85"/>
      <c r="E529" s="83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1"/>
      <c r="B530" s="112"/>
      <c r="C530" s="7"/>
      <c r="D530" s="85"/>
      <c r="E530" s="83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1"/>
      <c r="B531" s="112"/>
      <c r="C531" s="7"/>
      <c r="D531" s="85"/>
      <c r="E531" s="83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1"/>
      <c r="B532" s="112"/>
      <c r="C532" s="7"/>
      <c r="D532" s="85"/>
      <c r="E532" s="83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1"/>
      <c r="B533" s="112"/>
      <c r="C533" s="7"/>
      <c r="D533" s="85"/>
      <c r="E533" s="83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1"/>
      <c r="B534" s="112"/>
      <c r="C534" s="7"/>
      <c r="D534" s="85"/>
      <c r="E534" s="83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1"/>
      <c r="B535" s="112"/>
      <c r="C535" s="7"/>
      <c r="D535" s="85"/>
      <c r="E535" s="83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1"/>
      <c r="B536" s="112"/>
      <c r="C536" s="7"/>
      <c r="D536" s="85"/>
      <c r="E536" s="83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1"/>
      <c r="B537" s="112"/>
      <c r="C537" s="7"/>
      <c r="D537" s="85"/>
      <c r="E537" s="83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1"/>
      <c r="B538" s="112"/>
      <c r="C538" s="7"/>
      <c r="D538" s="85"/>
      <c r="E538" s="83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1"/>
      <c r="B539" s="112"/>
      <c r="C539" s="7"/>
      <c r="D539" s="85"/>
      <c r="E539" s="83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1"/>
      <c r="B540" s="112"/>
      <c r="C540" s="7"/>
      <c r="D540" s="85"/>
      <c r="E540" s="83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1"/>
      <c r="B541" s="112"/>
      <c r="C541" s="7"/>
      <c r="D541" s="85"/>
      <c r="E541" s="83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1"/>
      <c r="B542" s="112"/>
      <c r="C542" s="7"/>
      <c r="D542" s="85"/>
      <c r="E542" s="83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1"/>
      <c r="B543" s="112"/>
      <c r="C543" s="7"/>
      <c r="D543" s="85"/>
      <c r="E543" s="83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1"/>
      <c r="B544" s="112"/>
      <c r="C544" s="7"/>
      <c r="D544" s="85"/>
      <c r="E544" s="83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1"/>
      <c r="B545" s="112"/>
      <c r="C545" s="7"/>
      <c r="D545" s="85"/>
      <c r="E545" s="83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1"/>
      <c r="B546" s="112"/>
      <c r="C546" s="7"/>
      <c r="D546" s="85"/>
      <c r="E546" s="83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1"/>
      <c r="B547" s="112"/>
      <c r="C547" s="7"/>
      <c r="D547" s="85"/>
      <c r="E547" s="83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1"/>
      <c r="B548" s="112"/>
      <c r="C548" s="7"/>
      <c r="D548" s="85"/>
      <c r="E548" s="83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1"/>
      <c r="B549" s="112"/>
      <c r="C549" s="7"/>
      <c r="D549" s="85"/>
      <c r="E549" s="83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1"/>
      <c r="B550" s="112"/>
      <c r="C550" s="7"/>
      <c r="D550" s="85"/>
      <c r="E550" s="83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1"/>
      <c r="B551" s="112"/>
      <c r="C551" s="7"/>
      <c r="D551" s="85"/>
      <c r="E551" s="83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1"/>
      <c r="B552" s="112"/>
      <c r="C552" s="7"/>
      <c r="D552" s="85"/>
      <c r="E552" s="83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1"/>
      <c r="B553" s="112"/>
      <c r="C553" s="7"/>
      <c r="D553" s="85"/>
      <c r="E553" s="83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1"/>
      <c r="B554" s="112"/>
      <c r="C554" s="7"/>
      <c r="D554" s="85"/>
      <c r="E554" s="83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1"/>
      <c r="B555" s="112"/>
      <c r="C555" s="7"/>
      <c r="D555" s="85"/>
      <c r="E555" s="83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1"/>
      <c r="B556" s="112"/>
      <c r="C556" s="7"/>
      <c r="D556" s="85"/>
      <c r="E556" s="83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1"/>
      <c r="B557" s="112"/>
      <c r="C557" s="7"/>
      <c r="D557" s="85"/>
      <c r="E557" s="83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1"/>
      <c r="B558" s="112"/>
      <c r="C558" s="7"/>
      <c r="D558" s="85"/>
      <c r="E558" s="83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1"/>
      <c r="B559" s="112"/>
      <c r="C559" s="7"/>
      <c r="D559" s="85"/>
      <c r="E559" s="83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1"/>
      <c r="B560" s="112"/>
      <c r="C560" s="7"/>
      <c r="D560" s="85"/>
      <c r="E560" s="83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1"/>
      <c r="B561" s="112"/>
      <c r="C561" s="7"/>
      <c r="D561" s="85"/>
      <c r="E561" s="83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1"/>
      <c r="B562" s="112"/>
      <c r="C562" s="7"/>
      <c r="D562" s="85"/>
      <c r="E562" s="83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1"/>
      <c r="B563" s="112"/>
      <c r="C563" s="7"/>
      <c r="D563" s="85"/>
      <c r="E563" s="83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1"/>
      <c r="B564" s="112"/>
      <c r="C564" s="7"/>
      <c r="D564" s="85"/>
      <c r="E564" s="83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1"/>
      <c r="B565" s="112"/>
      <c r="C565" s="7"/>
      <c r="D565" s="85"/>
      <c r="E565" s="83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1"/>
      <c r="B566" s="112"/>
      <c r="C566" s="7"/>
      <c r="D566" s="85"/>
      <c r="E566" s="83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1"/>
      <c r="B567" s="112"/>
      <c r="C567" s="7"/>
      <c r="D567" s="85"/>
      <c r="E567" s="83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1"/>
      <c r="B568" s="112"/>
      <c r="C568" s="7"/>
      <c r="D568" s="85"/>
      <c r="E568" s="83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1"/>
      <c r="B569" s="112"/>
      <c r="C569" s="7"/>
      <c r="D569" s="85"/>
      <c r="E569" s="83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1"/>
      <c r="B570" s="112"/>
      <c r="C570" s="7"/>
      <c r="D570" s="85"/>
      <c r="E570" s="83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1"/>
      <c r="B571" s="112"/>
      <c r="C571" s="7"/>
      <c r="D571" s="85"/>
      <c r="E571" s="83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1"/>
      <c r="B572" s="112"/>
      <c r="C572" s="7"/>
      <c r="D572" s="85"/>
      <c r="E572" s="83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1"/>
      <c r="B573" s="112"/>
      <c r="C573" s="7"/>
      <c r="D573" s="85"/>
      <c r="E573" s="83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1"/>
      <c r="B574" s="112"/>
      <c r="C574" s="7"/>
      <c r="D574" s="85"/>
      <c r="E574" s="83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1"/>
      <c r="B575" s="112"/>
      <c r="C575" s="7"/>
      <c r="D575" s="85"/>
      <c r="E575" s="83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1"/>
      <c r="B576" s="112"/>
      <c r="C576" s="7"/>
      <c r="D576" s="85"/>
      <c r="E576" s="83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1"/>
      <c r="B577" s="112"/>
      <c r="C577" s="7"/>
      <c r="D577" s="85"/>
      <c r="E577" s="83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1"/>
      <c r="B578" s="112"/>
      <c r="C578" s="7"/>
      <c r="D578" s="85"/>
      <c r="E578" s="83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1"/>
      <c r="B579" s="112"/>
      <c r="C579" s="7"/>
      <c r="D579" s="85"/>
      <c r="E579" s="83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1"/>
      <c r="B580" s="112"/>
      <c r="C580" s="7"/>
      <c r="D580" s="85"/>
      <c r="E580" s="83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1"/>
      <c r="B581" s="112"/>
      <c r="C581" s="7"/>
      <c r="D581" s="85"/>
      <c r="E581" s="83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1"/>
      <c r="B582" s="112"/>
      <c r="C582" s="7"/>
      <c r="D582" s="85"/>
      <c r="E582" s="83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1"/>
      <c r="B583" s="112"/>
      <c r="C583" s="7"/>
      <c r="D583" s="85"/>
      <c r="E583" s="83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1"/>
      <c r="B584" s="112"/>
      <c r="C584" s="7"/>
      <c r="D584" s="85"/>
      <c r="E584" s="83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1"/>
      <c r="B585" s="112"/>
      <c r="C585" s="7"/>
      <c r="D585" s="85"/>
      <c r="E585" s="83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1"/>
      <c r="B586" s="112"/>
      <c r="C586" s="7"/>
      <c r="D586" s="85"/>
      <c r="E586" s="83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1"/>
      <c r="B587" s="112"/>
      <c r="C587" s="7"/>
      <c r="D587" s="85"/>
      <c r="E587" s="83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1"/>
      <c r="B588" s="112"/>
      <c r="C588" s="7"/>
      <c r="D588" s="85"/>
      <c r="E588" s="83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1"/>
      <c r="B589" s="112"/>
      <c r="C589" s="7"/>
      <c r="D589" s="85"/>
      <c r="E589" s="83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1"/>
      <c r="B590" s="112"/>
      <c r="C590" s="7"/>
      <c r="D590" s="85"/>
      <c r="E590" s="83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1"/>
      <c r="B591" s="112"/>
      <c r="C591" s="7"/>
      <c r="D591" s="85"/>
      <c r="E591" s="83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1"/>
      <c r="B592" s="112"/>
      <c r="C592" s="7"/>
      <c r="D592" s="85"/>
      <c r="E592" s="83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1"/>
      <c r="B593" s="112"/>
      <c r="C593" s="7"/>
      <c r="D593" s="85"/>
      <c r="E593" s="83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1"/>
      <c r="B594" s="112"/>
      <c r="C594" s="7"/>
      <c r="D594" s="85"/>
      <c r="E594" s="83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1"/>
      <c r="B595" s="112"/>
      <c r="C595" s="7"/>
      <c r="D595" s="85"/>
      <c r="E595" s="83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1"/>
      <c r="B596" s="112"/>
      <c r="C596" s="7"/>
      <c r="D596" s="85"/>
      <c r="E596" s="83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1"/>
      <c r="B597" s="112"/>
      <c r="C597" s="7"/>
      <c r="D597" s="85"/>
      <c r="E597" s="83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1"/>
      <c r="B598" s="112"/>
      <c r="C598" s="7"/>
      <c r="D598" s="85"/>
      <c r="E598" s="83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1"/>
      <c r="B599" s="112"/>
      <c r="C599" s="7"/>
      <c r="D599" s="85"/>
      <c r="E599" s="83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1"/>
      <c r="B600" s="112"/>
      <c r="C600" s="7"/>
      <c r="D600" s="85"/>
      <c r="E600" s="83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1"/>
      <c r="B601" s="112"/>
      <c r="C601" s="7"/>
      <c r="D601" s="85"/>
      <c r="E601" s="83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1"/>
      <c r="B602" s="112"/>
      <c r="C602" s="7"/>
      <c r="D602" s="85"/>
      <c r="E602" s="83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1"/>
      <c r="B603" s="112"/>
      <c r="C603" s="7"/>
      <c r="D603" s="85"/>
      <c r="E603" s="83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1"/>
      <c r="B604" s="112"/>
      <c r="C604" s="7"/>
      <c r="D604" s="85"/>
      <c r="E604" s="83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1"/>
      <c r="B605" s="112"/>
      <c r="C605" s="7"/>
      <c r="D605" s="85"/>
      <c r="E605" s="83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1"/>
      <c r="B606" s="112"/>
      <c r="C606" s="7"/>
      <c r="D606" s="85"/>
      <c r="E606" s="83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1"/>
      <c r="B607" s="112"/>
      <c r="C607" s="7"/>
      <c r="D607" s="85"/>
      <c r="E607" s="83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1"/>
      <c r="B608" s="112"/>
      <c r="C608" s="7"/>
      <c r="D608" s="85"/>
      <c r="E608" s="83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1"/>
      <c r="B609" s="112"/>
      <c r="C609" s="7"/>
      <c r="D609" s="85"/>
      <c r="E609" s="83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1"/>
      <c r="B610" s="112"/>
      <c r="C610" s="7"/>
      <c r="D610" s="85"/>
      <c r="E610" s="83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1"/>
      <c r="B611" s="112"/>
      <c r="C611" s="7"/>
      <c r="D611" s="85"/>
      <c r="E611" s="83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1"/>
      <c r="B612" s="112"/>
      <c r="C612" s="7"/>
      <c r="D612" s="85"/>
      <c r="E612" s="83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1"/>
      <c r="B613" s="112"/>
      <c r="C613" s="7"/>
      <c r="D613" s="85"/>
      <c r="E613" s="83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1"/>
      <c r="B614" s="112"/>
      <c r="C614" s="7"/>
      <c r="D614" s="85"/>
      <c r="E614" s="83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1"/>
      <c r="B615" s="112"/>
      <c r="C615" s="7"/>
      <c r="D615" s="85"/>
      <c r="E615" s="83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1"/>
      <c r="B616" s="112"/>
      <c r="C616" s="7"/>
      <c r="D616" s="85"/>
      <c r="E616" s="83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1"/>
      <c r="B617" s="112"/>
      <c r="C617" s="7"/>
      <c r="D617" s="85"/>
      <c r="E617" s="83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1"/>
      <c r="B618" s="112"/>
      <c r="C618" s="7"/>
      <c r="D618" s="85"/>
      <c r="E618" s="83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1"/>
      <c r="B619" s="112"/>
      <c r="C619" s="7"/>
      <c r="D619" s="85"/>
      <c r="E619" s="83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1"/>
      <c r="B620" s="112"/>
      <c r="C620" s="7"/>
      <c r="D620" s="85"/>
      <c r="E620" s="83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1"/>
      <c r="B621" s="112"/>
      <c r="C621" s="7"/>
      <c r="D621" s="85"/>
      <c r="E621" s="83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1"/>
      <c r="B622" s="112"/>
      <c r="C622" s="7"/>
      <c r="D622" s="85"/>
      <c r="E622" s="83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1"/>
      <c r="B623" s="112"/>
      <c r="C623" s="7"/>
      <c r="D623" s="85"/>
      <c r="E623" s="83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1"/>
      <c r="B624" s="112"/>
      <c r="C624" s="7"/>
      <c r="D624" s="85"/>
      <c r="E624" s="83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1"/>
      <c r="B625" s="112"/>
      <c r="C625" s="7"/>
      <c r="D625" s="85"/>
      <c r="E625" s="83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1"/>
      <c r="B626" s="112"/>
      <c r="C626" s="7"/>
      <c r="D626" s="85"/>
      <c r="E626" s="83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1"/>
      <c r="B627" s="112"/>
      <c r="C627" s="7"/>
      <c r="D627" s="85"/>
      <c r="E627" s="83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1"/>
      <c r="B628" s="112"/>
      <c r="C628" s="7"/>
      <c r="D628" s="85"/>
      <c r="E628" s="83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1"/>
      <c r="B629" s="112"/>
      <c r="C629" s="7"/>
      <c r="D629" s="85"/>
      <c r="E629" s="83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1"/>
      <c r="B630" s="112"/>
      <c r="C630" s="7"/>
      <c r="D630" s="85"/>
      <c r="E630" s="83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1"/>
      <c r="B631" s="112"/>
      <c r="C631" s="7"/>
      <c r="D631" s="85"/>
      <c r="E631" s="83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1"/>
      <c r="B632" s="112"/>
      <c r="C632" s="7"/>
      <c r="D632" s="85"/>
      <c r="E632" s="83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1"/>
      <c r="B633" s="112"/>
      <c r="C633" s="7"/>
      <c r="D633" s="85"/>
      <c r="E633" s="83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1"/>
      <c r="B634" s="112"/>
      <c r="C634" s="7"/>
      <c r="D634" s="85"/>
      <c r="E634" s="83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1"/>
      <c r="B635" s="112"/>
      <c r="C635" s="7"/>
      <c r="D635" s="85"/>
      <c r="E635" s="83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1"/>
      <c r="B636" s="112"/>
      <c r="C636" s="7"/>
      <c r="D636" s="85"/>
      <c r="E636" s="83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1"/>
      <c r="B637" s="112"/>
      <c r="C637" s="7"/>
      <c r="D637" s="85"/>
      <c r="E637" s="83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1"/>
      <c r="B638" s="112"/>
      <c r="C638" s="7"/>
      <c r="D638" s="85"/>
      <c r="E638" s="83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1"/>
      <c r="B639" s="112"/>
      <c r="C639" s="7"/>
      <c r="D639" s="85"/>
      <c r="E639" s="83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1"/>
      <c r="B640" s="112"/>
      <c r="C640" s="7"/>
      <c r="D640" s="85"/>
      <c r="E640" s="83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1"/>
      <c r="B641" s="112"/>
      <c r="C641" s="7"/>
      <c r="D641" s="85"/>
      <c r="E641" s="83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1"/>
      <c r="B642" s="112"/>
      <c r="C642" s="7"/>
      <c r="D642" s="85"/>
      <c r="E642" s="83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1"/>
      <c r="B643" s="112"/>
      <c r="C643" s="7"/>
      <c r="D643" s="85"/>
      <c r="E643" s="83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1"/>
      <c r="B644" s="112"/>
      <c r="C644" s="7"/>
      <c r="D644" s="85"/>
      <c r="E644" s="83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1"/>
      <c r="B645" s="112"/>
      <c r="C645" s="7"/>
      <c r="D645" s="85"/>
      <c r="E645" s="83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1"/>
      <c r="B646" s="112"/>
      <c r="C646" s="7"/>
      <c r="D646" s="85"/>
      <c r="E646" s="83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1"/>
      <c r="B647" s="112"/>
      <c r="C647" s="7"/>
      <c r="D647" s="85"/>
      <c r="E647" s="83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1"/>
      <c r="B648" s="112"/>
      <c r="C648" s="7"/>
      <c r="D648" s="85"/>
      <c r="E648" s="83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1"/>
      <c r="B649" s="112"/>
      <c r="C649" s="7"/>
      <c r="D649" s="85"/>
      <c r="E649" s="83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1"/>
      <c r="B650" s="112"/>
      <c r="C650" s="7"/>
      <c r="D650" s="85"/>
      <c r="E650" s="83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1"/>
      <c r="B651" s="112"/>
      <c r="C651" s="7"/>
      <c r="D651" s="85"/>
      <c r="E651" s="83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1"/>
      <c r="B652" s="112"/>
      <c r="C652" s="7"/>
      <c r="D652" s="85"/>
      <c r="E652" s="83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1"/>
      <c r="B653" s="112"/>
      <c r="C653" s="7"/>
      <c r="D653" s="85"/>
      <c r="E653" s="83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1"/>
      <c r="B654" s="112"/>
      <c r="C654" s="7"/>
      <c r="D654" s="85"/>
      <c r="E654" s="83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1"/>
      <c r="B655" s="112"/>
      <c r="C655" s="7"/>
      <c r="D655" s="85"/>
      <c r="E655" s="83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1"/>
      <c r="B656" s="112"/>
      <c r="C656" s="7"/>
      <c r="D656" s="85"/>
      <c r="E656" s="83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1"/>
      <c r="B657" s="112"/>
      <c r="C657" s="7"/>
      <c r="D657" s="85"/>
      <c r="E657" s="83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1"/>
      <c r="B658" s="112"/>
      <c r="C658" s="7"/>
      <c r="D658" s="85"/>
      <c r="E658" s="83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1"/>
      <c r="B659" s="112"/>
      <c r="C659" s="7"/>
      <c r="D659" s="85"/>
      <c r="E659" s="83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1"/>
      <c r="B660" s="112"/>
      <c r="C660" s="7"/>
      <c r="D660" s="85"/>
      <c r="E660" s="83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1"/>
      <c r="B661" s="112"/>
      <c r="C661" s="7"/>
      <c r="D661" s="85"/>
      <c r="E661" s="83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1"/>
      <c r="B662" s="112"/>
      <c r="C662" s="7"/>
      <c r="D662" s="85"/>
      <c r="E662" s="83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1"/>
      <c r="B663" s="112"/>
      <c r="C663" s="7"/>
      <c r="D663" s="85"/>
      <c r="E663" s="83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1"/>
      <c r="B664" s="112"/>
      <c r="C664" s="7"/>
      <c r="D664" s="85"/>
      <c r="E664" s="83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1"/>
      <c r="B665" s="112"/>
      <c r="C665" s="7"/>
      <c r="D665" s="85"/>
      <c r="E665" s="83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1"/>
      <c r="B666" s="112"/>
      <c r="C666" s="7"/>
      <c r="D666" s="85"/>
      <c r="E666" s="83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1"/>
      <c r="B667" s="112"/>
      <c r="C667" s="7"/>
      <c r="D667" s="85"/>
      <c r="E667" s="83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1"/>
      <c r="B668" s="112"/>
      <c r="C668" s="7"/>
      <c r="D668" s="85"/>
      <c r="E668" s="83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1"/>
      <c r="B669" s="112"/>
      <c r="C669" s="7"/>
      <c r="D669" s="85"/>
      <c r="E669" s="83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1"/>
      <c r="B670" s="112"/>
      <c r="C670" s="7"/>
      <c r="D670" s="85"/>
      <c r="E670" s="83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1"/>
      <c r="B671" s="112"/>
      <c r="C671" s="7"/>
      <c r="D671" s="85"/>
      <c r="E671" s="83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1"/>
      <c r="B672" s="112"/>
      <c r="C672" s="7"/>
      <c r="D672" s="85"/>
      <c r="E672" s="83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1"/>
      <c r="B673" s="112"/>
      <c r="C673" s="7"/>
      <c r="D673" s="85"/>
      <c r="E673" s="83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1"/>
      <c r="B674" s="112"/>
      <c r="C674" s="7"/>
      <c r="D674" s="85"/>
      <c r="E674" s="83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1"/>
      <c r="B675" s="112"/>
      <c r="C675" s="7"/>
      <c r="D675" s="85"/>
      <c r="E675" s="83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1"/>
      <c r="B676" s="112"/>
      <c r="C676" s="7"/>
      <c r="D676" s="85"/>
      <c r="E676" s="83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1"/>
      <c r="B677" s="112"/>
      <c r="C677" s="7"/>
      <c r="D677" s="85"/>
      <c r="E677" s="83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1"/>
      <c r="B678" s="112"/>
      <c r="C678" s="7"/>
      <c r="D678" s="85"/>
      <c r="E678" s="83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1"/>
      <c r="B679" s="112"/>
      <c r="C679" s="7"/>
      <c r="D679" s="85"/>
      <c r="E679" s="83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1"/>
      <c r="B680" s="112"/>
      <c r="C680" s="7"/>
      <c r="D680" s="85"/>
      <c r="E680" s="83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1"/>
      <c r="B681" s="112"/>
      <c r="C681" s="7"/>
      <c r="D681" s="85"/>
      <c r="E681" s="83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1"/>
      <c r="B682" s="112"/>
      <c r="C682" s="7"/>
      <c r="D682" s="85"/>
      <c r="E682" s="83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1"/>
      <c r="B683" s="112"/>
      <c r="C683" s="7"/>
      <c r="D683" s="85"/>
      <c r="E683" s="83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1"/>
      <c r="B684" s="112"/>
      <c r="C684" s="7"/>
      <c r="D684" s="85"/>
      <c r="E684" s="83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1"/>
      <c r="B685" s="112"/>
      <c r="C685" s="7"/>
      <c r="D685" s="85"/>
      <c r="E685" s="83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1"/>
      <c r="B686" s="112"/>
      <c r="C686" s="7"/>
      <c r="D686" s="85"/>
      <c r="E686" s="83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1"/>
      <c r="B687" s="112"/>
      <c r="C687" s="7"/>
      <c r="D687" s="85"/>
      <c r="E687" s="83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1"/>
      <c r="B688" s="112"/>
      <c r="C688" s="7"/>
      <c r="D688" s="85"/>
      <c r="E688" s="83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1"/>
      <c r="B689" s="112"/>
      <c r="C689" s="7"/>
      <c r="D689" s="85"/>
      <c r="E689" s="83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1"/>
      <c r="B690" s="112"/>
      <c r="C690" s="7"/>
      <c r="D690" s="85"/>
      <c r="E690" s="83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1"/>
      <c r="B691" s="112"/>
      <c r="C691" s="7"/>
      <c r="D691" s="85"/>
      <c r="E691" s="83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1"/>
      <c r="B692" s="112"/>
      <c r="C692" s="7"/>
      <c r="D692" s="85"/>
      <c r="E692" s="83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1"/>
      <c r="B693" s="112"/>
      <c r="C693" s="7"/>
      <c r="D693" s="85"/>
      <c r="E693" s="83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1"/>
      <c r="B694" s="112"/>
      <c r="C694" s="7"/>
      <c r="D694" s="85"/>
      <c r="E694" s="83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1"/>
      <c r="B695" s="112"/>
      <c r="C695" s="7"/>
      <c r="D695" s="85"/>
      <c r="E695" s="83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1"/>
      <c r="B696" s="112"/>
      <c r="C696" s="7"/>
      <c r="D696" s="85"/>
      <c r="E696" s="83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1"/>
      <c r="B697" s="112"/>
      <c r="C697" s="7"/>
      <c r="D697" s="85"/>
      <c r="E697" s="83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1"/>
      <c r="B698" s="112"/>
      <c r="C698" s="7"/>
      <c r="D698" s="85"/>
      <c r="E698" s="83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1"/>
      <c r="B699" s="112"/>
      <c r="C699" s="7"/>
      <c r="D699" s="85"/>
      <c r="E699" s="83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1"/>
      <c r="B700" s="112"/>
      <c r="C700" s="7"/>
      <c r="D700" s="85"/>
      <c r="E700" s="83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1"/>
      <c r="B701" s="112"/>
      <c r="C701" s="7"/>
      <c r="D701" s="85"/>
      <c r="E701" s="83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1"/>
      <c r="B702" s="112"/>
      <c r="C702" s="7"/>
      <c r="D702" s="85"/>
      <c r="E702" s="83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1"/>
      <c r="B703" s="112"/>
      <c r="C703" s="7"/>
      <c r="D703" s="85"/>
      <c r="E703" s="83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1"/>
      <c r="B704" s="112"/>
      <c r="C704" s="7"/>
      <c r="D704" s="85"/>
      <c r="E704" s="83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1"/>
      <c r="B705" s="112"/>
      <c r="C705" s="7"/>
      <c r="D705" s="85"/>
      <c r="E705" s="83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1"/>
      <c r="B706" s="112"/>
      <c r="C706" s="7"/>
      <c r="D706" s="85"/>
      <c r="E706" s="83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1"/>
      <c r="B707" s="112"/>
      <c r="C707" s="7"/>
      <c r="D707" s="85"/>
      <c r="E707" s="83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1"/>
      <c r="B708" s="112"/>
      <c r="C708" s="7"/>
      <c r="D708" s="85"/>
      <c r="E708" s="83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1"/>
      <c r="B709" s="112"/>
      <c r="C709" s="7"/>
      <c r="D709" s="85"/>
      <c r="E709" s="83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1"/>
      <c r="B710" s="112"/>
      <c r="C710" s="7"/>
      <c r="D710" s="85"/>
      <c r="E710" s="83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1"/>
      <c r="B711" s="112"/>
      <c r="C711" s="7"/>
      <c r="D711" s="85"/>
      <c r="E711" s="83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1"/>
      <c r="B712" s="112"/>
      <c r="C712" s="7"/>
      <c r="D712" s="85"/>
      <c r="E712" s="83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1"/>
      <c r="B713" s="112"/>
      <c r="C713" s="7"/>
      <c r="D713" s="85"/>
      <c r="E713" s="83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1"/>
      <c r="B714" s="112"/>
      <c r="C714" s="7"/>
      <c r="D714" s="85"/>
      <c r="E714" s="83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1"/>
      <c r="B715" s="112"/>
      <c r="C715" s="7"/>
      <c r="D715" s="85"/>
      <c r="E715" s="83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1"/>
      <c r="B716" s="112"/>
      <c r="C716" s="7"/>
      <c r="D716" s="85"/>
      <c r="E716" s="83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1"/>
      <c r="B717" s="112"/>
      <c r="C717" s="7"/>
      <c r="D717" s="85"/>
      <c r="E717" s="83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1"/>
      <c r="B718" s="112"/>
      <c r="C718" s="7"/>
      <c r="D718" s="85"/>
      <c r="E718" s="83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1"/>
      <c r="B719" s="112"/>
      <c r="C719" s="7"/>
      <c r="D719" s="85"/>
      <c r="E719" s="83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1"/>
      <c r="B720" s="112"/>
      <c r="C720" s="7"/>
      <c r="D720" s="85"/>
      <c r="E720" s="83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1"/>
      <c r="B721" s="112"/>
      <c r="C721" s="7"/>
      <c r="D721" s="85"/>
      <c r="E721" s="83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1"/>
      <c r="B722" s="112"/>
      <c r="C722" s="7"/>
      <c r="D722" s="85"/>
      <c r="E722" s="83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1"/>
      <c r="B723" s="112"/>
      <c r="C723" s="7"/>
      <c r="D723" s="85"/>
      <c r="E723" s="83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1"/>
      <c r="B724" s="112"/>
      <c r="C724" s="7"/>
      <c r="D724" s="85"/>
      <c r="E724" s="83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1"/>
      <c r="B725" s="112"/>
      <c r="C725" s="7"/>
      <c r="D725" s="85"/>
      <c r="E725" s="83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1"/>
      <c r="B726" s="112"/>
      <c r="C726" s="7"/>
      <c r="D726" s="85"/>
      <c r="E726" s="83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1"/>
      <c r="B727" s="112"/>
      <c r="C727" s="7"/>
      <c r="D727" s="85"/>
      <c r="E727" s="83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1"/>
      <c r="B728" s="112"/>
      <c r="C728" s="7"/>
      <c r="D728" s="85"/>
      <c r="E728" s="83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1"/>
      <c r="B729" s="112"/>
      <c r="C729" s="7"/>
      <c r="D729" s="85"/>
      <c r="E729" s="83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1"/>
      <c r="B730" s="112"/>
      <c r="C730" s="7"/>
      <c r="D730" s="85"/>
      <c r="E730" s="83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1"/>
      <c r="B731" s="112"/>
      <c r="C731" s="7"/>
      <c r="D731" s="85"/>
      <c r="E731" s="83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1"/>
      <c r="B732" s="112"/>
      <c r="C732" s="7"/>
      <c r="D732" s="85"/>
      <c r="E732" s="83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1"/>
      <c r="B733" s="112"/>
      <c r="C733" s="7"/>
      <c r="D733" s="85"/>
      <c r="E733" s="83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1"/>
      <c r="B734" s="112"/>
      <c r="C734" s="7"/>
      <c r="D734" s="85"/>
      <c r="E734" s="83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1"/>
      <c r="B735" s="112"/>
      <c r="C735" s="7"/>
      <c r="D735" s="85"/>
      <c r="E735" s="83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1"/>
      <c r="B736" s="112"/>
      <c r="C736" s="7"/>
      <c r="D736" s="85"/>
      <c r="E736" s="83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1"/>
      <c r="B737" s="112"/>
      <c r="C737" s="7"/>
      <c r="D737" s="85"/>
      <c r="E737" s="83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1"/>
      <c r="B738" s="112"/>
      <c r="C738" s="7"/>
      <c r="D738" s="85"/>
      <c r="E738" s="83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1"/>
      <c r="B739" s="112"/>
      <c r="C739" s="7"/>
      <c r="D739" s="85"/>
      <c r="E739" s="83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1"/>
      <c r="B740" s="112"/>
      <c r="C740" s="7"/>
      <c r="D740" s="85"/>
      <c r="E740" s="83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1"/>
      <c r="B741" s="112"/>
      <c r="C741" s="7"/>
      <c r="D741" s="85"/>
      <c r="E741" s="83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1"/>
      <c r="B742" s="112"/>
      <c r="C742" s="7"/>
      <c r="D742" s="85"/>
      <c r="E742" s="83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1"/>
      <c r="B743" s="112"/>
      <c r="C743" s="7"/>
      <c r="D743" s="85"/>
      <c r="E743" s="83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1"/>
      <c r="B744" s="112"/>
      <c r="C744" s="7"/>
      <c r="D744" s="85"/>
      <c r="E744" s="83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1"/>
      <c r="B745" s="112"/>
      <c r="C745" s="7"/>
      <c r="D745" s="85"/>
      <c r="E745" s="83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1"/>
      <c r="B746" s="112"/>
      <c r="C746" s="7"/>
      <c r="D746" s="85"/>
      <c r="E746" s="83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1"/>
      <c r="B747" s="112"/>
      <c r="C747" s="7"/>
      <c r="D747" s="85"/>
      <c r="E747" s="83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1"/>
      <c r="B748" s="112"/>
      <c r="C748" s="7"/>
      <c r="D748" s="85"/>
      <c r="E748" s="83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1"/>
      <c r="B749" s="112"/>
      <c r="C749" s="7"/>
      <c r="D749" s="85"/>
      <c r="E749" s="83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1"/>
      <c r="B750" s="112"/>
      <c r="C750" s="7"/>
      <c r="D750" s="85"/>
      <c r="E750" s="83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1"/>
      <c r="B751" s="112"/>
      <c r="C751" s="7"/>
      <c r="D751" s="85"/>
      <c r="E751" s="83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1"/>
      <c r="B752" s="112"/>
      <c r="C752" s="7"/>
      <c r="D752" s="85"/>
      <c r="E752" s="83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1"/>
      <c r="B753" s="112"/>
      <c r="C753" s="7"/>
      <c r="D753" s="85"/>
      <c r="E753" s="83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1"/>
      <c r="B754" s="112"/>
      <c r="C754" s="7"/>
      <c r="D754" s="85"/>
      <c r="E754" s="83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1"/>
      <c r="B755" s="112"/>
      <c r="C755" s="7"/>
      <c r="D755" s="85"/>
      <c r="E755" s="83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1"/>
      <c r="B756" s="112"/>
      <c r="C756" s="7"/>
      <c r="D756" s="85"/>
      <c r="E756" s="83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1"/>
      <c r="B757" s="112"/>
      <c r="C757" s="7"/>
      <c r="D757" s="85"/>
      <c r="E757" s="83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1"/>
      <c r="B758" s="112"/>
      <c r="C758" s="7"/>
      <c r="D758" s="85"/>
      <c r="E758" s="83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1"/>
      <c r="B759" s="112"/>
      <c r="C759" s="7"/>
      <c r="D759" s="85"/>
      <c r="E759" s="83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1"/>
      <c r="B760" s="112"/>
      <c r="C760" s="7"/>
      <c r="D760" s="85"/>
      <c r="E760" s="83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1"/>
      <c r="B761" s="112"/>
      <c r="C761" s="7"/>
      <c r="D761" s="85"/>
      <c r="E761" s="83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1"/>
      <c r="B762" s="112"/>
      <c r="C762" s="7"/>
      <c r="D762" s="85"/>
      <c r="E762" s="83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1"/>
      <c r="B763" s="112"/>
      <c r="C763" s="7"/>
      <c r="D763" s="85"/>
      <c r="E763" s="83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1"/>
      <c r="B764" s="112"/>
      <c r="C764" s="7"/>
      <c r="D764" s="85"/>
      <c r="E764" s="83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1"/>
      <c r="B765" s="112"/>
      <c r="C765" s="7"/>
      <c r="D765" s="85"/>
      <c r="E765" s="83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1"/>
      <c r="B766" s="112"/>
      <c r="C766" s="7"/>
      <c r="D766" s="85"/>
      <c r="E766" s="83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1"/>
      <c r="B767" s="112"/>
      <c r="C767" s="7"/>
      <c r="D767" s="85"/>
      <c r="E767" s="83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1"/>
      <c r="B768" s="112"/>
      <c r="C768" s="7"/>
      <c r="D768" s="85"/>
      <c r="E768" s="83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1"/>
      <c r="B769" s="112"/>
      <c r="C769" s="7"/>
      <c r="D769" s="85"/>
      <c r="E769" s="83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1"/>
      <c r="B770" s="112"/>
      <c r="C770" s="7"/>
      <c r="D770" s="85"/>
      <c r="E770" s="83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1"/>
      <c r="B771" s="112"/>
      <c r="C771" s="7"/>
      <c r="D771" s="85"/>
      <c r="E771" s="83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1"/>
      <c r="B772" s="112"/>
      <c r="C772" s="7"/>
      <c r="D772" s="85"/>
      <c r="E772" s="83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1"/>
      <c r="B773" s="112"/>
      <c r="C773" s="7"/>
      <c r="D773" s="85"/>
      <c r="E773" s="83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1"/>
      <c r="B774" s="112"/>
      <c r="C774" s="7"/>
      <c r="D774" s="85"/>
      <c r="E774" s="83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1"/>
      <c r="B775" s="112"/>
      <c r="C775" s="7"/>
      <c r="D775" s="85"/>
      <c r="E775" s="83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1"/>
      <c r="B776" s="112"/>
      <c r="C776" s="7"/>
      <c r="D776" s="85"/>
      <c r="E776" s="83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1"/>
      <c r="B777" s="112"/>
      <c r="C777" s="7"/>
      <c r="D777" s="85"/>
      <c r="E777" s="83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1"/>
      <c r="B778" s="112"/>
      <c r="C778" s="7"/>
      <c r="D778" s="85"/>
      <c r="E778" s="83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1"/>
      <c r="B779" s="112"/>
      <c r="C779" s="7"/>
      <c r="D779" s="85"/>
      <c r="E779" s="83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1"/>
      <c r="B780" s="112"/>
      <c r="C780" s="7"/>
      <c r="D780" s="85"/>
      <c r="E780" s="83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1"/>
      <c r="B781" s="112"/>
      <c r="C781" s="7"/>
      <c r="D781" s="85"/>
      <c r="E781" s="83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1"/>
      <c r="B782" s="112"/>
      <c r="C782" s="7"/>
      <c r="D782" s="85"/>
      <c r="E782" s="83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1"/>
      <c r="B783" s="112"/>
      <c r="C783" s="7"/>
      <c r="D783" s="85"/>
      <c r="E783" s="83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1"/>
      <c r="B784" s="112"/>
      <c r="C784" s="7"/>
      <c r="D784" s="85"/>
      <c r="E784" s="83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1"/>
      <c r="B785" s="112"/>
      <c r="C785" s="7"/>
      <c r="D785" s="85"/>
      <c r="E785" s="83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1"/>
      <c r="B786" s="112"/>
      <c r="C786" s="7"/>
      <c r="D786" s="85"/>
      <c r="E786" s="83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1"/>
      <c r="B787" s="112"/>
      <c r="C787" s="7"/>
      <c r="D787" s="85"/>
      <c r="E787" s="83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1"/>
      <c r="B788" s="112"/>
      <c r="C788" s="7"/>
      <c r="D788" s="85"/>
      <c r="E788" s="83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1"/>
      <c r="B789" s="112"/>
      <c r="C789" s="7"/>
      <c r="D789" s="85"/>
      <c r="E789" s="83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1"/>
      <c r="B790" s="112"/>
      <c r="C790" s="7"/>
      <c r="D790" s="85"/>
      <c r="E790" s="83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1"/>
      <c r="B791" s="112"/>
      <c r="C791" s="7"/>
      <c r="D791" s="85"/>
      <c r="E791" s="83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1"/>
      <c r="B792" s="112"/>
      <c r="C792" s="7"/>
      <c r="D792" s="85"/>
      <c r="E792" s="83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1"/>
      <c r="B793" s="112"/>
      <c r="C793" s="7"/>
      <c r="D793" s="85"/>
      <c r="E793" s="83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1"/>
      <c r="B794" s="112"/>
      <c r="C794" s="7"/>
      <c r="D794" s="85"/>
      <c r="E794" s="83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1"/>
      <c r="B795" s="112"/>
      <c r="C795" s="7"/>
      <c r="D795" s="85"/>
      <c r="E795" s="83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1"/>
      <c r="B796" s="112"/>
      <c r="C796" s="7"/>
      <c r="D796" s="85"/>
      <c r="E796" s="83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1"/>
      <c r="B797" s="112"/>
      <c r="C797" s="7"/>
      <c r="D797" s="85"/>
      <c r="E797" s="83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1"/>
      <c r="B798" s="112"/>
      <c r="C798" s="7"/>
      <c r="D798" s="85"/>
      <c r="E798" s="83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1"/>
      <c r="B799" s="112"/>
      <c r="C799" s="7"/>
      <c r="D799" s="85"/>
      <c r="E799" s="83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1"/>
      <c r="B800" s="112"/>
      <c r="C800" s="7"/>
      <c r="D800" s="85"/>
      <c r="E800" s="83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1"/>
      <c r="B801" s="112"/>
      <c r="C801" s="7"/>
      <c r="D801" s="85"/>
      <c r="E801" s="83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1"/>
      <c r="B802" s="112"/>
      <c r="C802" s="7"/>
      <c r="D802" s="85"/>
      <c r="E802" s="83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1"/>
      <c r="B803" s="112"/>
      <c r="C803" s="7"/>
      <c r="D803" s="85"/>
      <c r="E803" s="83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1"/>
      <c r="B804" s="112"/>
      <c r="C804" s="7"/>
      <c r="D804" s="85"/>
      <c r="E804" s="83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1"/>
      <c r="B805" s="112"/>
      <c r="C805" s="7"/>
      <c r="D805" s="85"/>
      <c r="E805" s="83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1"/>
      <c r="B806" s="112"/>
      <c r="C806" s="7"/>
      <c r="D806" s="85"/>
      <c r="E806" s="83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1"/>
      <c r="B807" s="112"/>
      <c r="C807" s="7"/>
      <c r="D807" s="85"/>
      <c r="E807" s="83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1"/>
      <c r="B808" s="112"/>
      <c r="C808" s="7"/>
      <c r="D808" s="85"/>
      <c r="E808" s="83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1"/>
      <c r="B809" s="112"/>
      <c r="C809" s="7"/>
      <c r="D809" s="85"/>
      <c r="E809" s="83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1"/>
      <c r="B810" s="112"/>
      <c r="C810" s="7"/>
      <c r="D810" s="85"/>
      <c r="E810" s="83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1"/>
      <c r="B811" s="112"/>
      <c r="C811" s="7"/>
      <c r="D811" s="85"/>
      <c r="E811" s="83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1"/>
      <c r="B812" s="112"/>
      <c r="C812" s="7"/>
      <c r="D812" s="85"/>
      <c r="E812" s="83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1"/>
      <c r="B813" s="112"/>
      <c r="C813" s="7"/>
      <c r="D813" s="85"/>
      <c r="E813" s="83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1"/>
      <c r="B814" s="112"/>
      <c r="C814" s="7"/>
      <c r="D814" s="85"/>
      <c r="E814" s="83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1"/>
      <c r="B815" s="112"/>
      <c r="C815" s="7"/>
      <c r="D815" s="85"/>
      <c r="E815" s="83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1"/>
      <c r="B816" s="112"/>
      <c r="C816" s="7"/>
      <c r="D816" s="85"/>
      <c r="E816" s="83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1"/>
      <c r="B817" s="112"/>
      <c r="C817" s="7"/>
      <c r="D817" s="85"/>
      <c r="E817" s="83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1"/>
      <c r="B818" s="112"/>
      <c r="C818" s="7"/>
      <c r="D818" s="85"/>
      <c r="E818" s="83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1"/>
      <c r="B819" s="112"/>
      <c r="C819" s="7"/>
      <c r="D819" s="85"/>
      <c r="E819" s="83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1"/>
      <c r="B820" s="112"/>
      <c r="C820" s="7"/>
      <c r="D820" s="85"/>
      <c r="E820" s="83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1"/>
      <c r="B821" s="112"/>
      <c r="C821" s="7"/>
      <c r="D821" s="85"/>
      <c r="E821" s="83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1"/>
      <c r="B822" s="112"/>
      <c r="C822" s="7"/>
      <c r="D822" s="85"/>
      <c r="E822" s="83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1"/>
      <c r="B823" s="112"/>
      <c r="C823" s="7"/>
      <c r="D823" s="85"/>
      <c r="E823" s="83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1"/>
      <c r="B824" s="112"/>
      <c r="C824" s="7"/>
      <c r="D824" s="85"/>
      <c r="E824" s="83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1"/>
      <c r="B825" s="112"/>
      <c r="C825" s="7"/>
      <c r="D825" s="85"/>
      <c r="E825" s="83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1"/>
      <c r="B826" s="112"/>
      <c r="C826" s="7"/>
      <c r="D826" s="85"/>
      <c r="E826" s="83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1"/>
      <c r="B827" s="112"/>
      <c r="C827" s="7"/>
      <c r="D827" s="85"/>
      <c r="E827" s="83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1"/>
      <c r="B828" s="112"/>
      <c r="C828" s="7"/>
      <c r="D828" s="85"/>
      <c r="E828" s="83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1"/>
      <c r="B829" s="112"/>
      <c r="C829" s="7"/>
      <c r="D829" s="85"/>
      <c r="E829" s="83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1"/>
      <c r="B830" s="112"/>
      <c r="C830" s="7"/>
      <c r="D830" s="85"/>
      <c r="E830" s="83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1"/>
      <c r="B831" s="112"/>
      <c r="C831" s="7"/>
      <c r="D831" s="85"/>
      <c r="E831" s="83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1"/>
      <c r="B832" s="112"/>
      <c r="C832" s="7"/>
      <c r="D832" s="85"/>
      <c r="E832" s="83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1"/>
      <c r="B833" s="112"/>
      <c r="C833" s="7"/>
      <c r="D833" s="85"/>
      <c r="E833" s="83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1"/>
      <c r="B834" s="112"/>
      <c r="C834" s="7"/>
      <c r="D834" s="85"/>
      <c r="E834" s="83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1"/>
      <c r="B835" s="112"/>
      <c r="C835" s="7"/>
      <c r="D835" s="85"/>
      <c r="E835" s="83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1"/>
      <c r="B836" s="112"/>
      <c r="C836" s="7"/>
      <c r="D836" s="85"/>
      <c r="E836" s="83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1"/>
      <c r="B837" s="112"/>
      <c r="C837" s="7"/>
      <c r="D837" s="85"/>
      <c r="E837" s="83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1"/>
      <c r="B838" s="112"/>
      <c r="C838" s="7"/>
      <c r="D838" s="85"/>
      <c r="E838" s="83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1"/>
      <c r="B839" s="112"/>
      <c r="C839" s="7"/>
      <c r="D839" s="85"/>
      <c r="E839" s="83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1"/>
      <c r="B840" s="112"/>
      <c r="C840" s="7"/>
      <c r="D840" s="85"/>
      <c r="E840" s="83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1"/>
      <c r="B841" s="112"/>
      <c r="C841" s="7"/>
      <c r="D841" s="85"/>
      <c r="E841" s="83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1"/>
      <c r="B842" s="112"/>
      <c r="C842" s="7"/>
      <c r="D842" s="85"/>
      <c r="E842" s="83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1"/>
      <c r="B843" s="112"/>
      <c r="C843" s="7"/>
      <c r="D843" s="85"/>
      <c r="E843" s="83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1"/>
      <c r="B844" s="112"/>
      <c r="C844" s="7"/>
      <c r="D844" s="85"/>
      <c r="E844" s="83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1"/>
      <c r="B845" s="112"/>
      <c r="C845" s="7"/>
      <c r="D845" s="85"/>
      <c r="E845" s="83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1"/>
      <c r="B846" s="112"/>
      <c r="C846" s="7"/>
      <c r="D846" s="85"/>
      <c r="E846" s="83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1"/>
      <c r="B847" s="112"/>
      <c r="C847" s="7"/>
      <c r="D847" s="85"/>
      <c r="E847" s="83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1"/>
      <c r="B848" s="112"/>
      <c r="C848" s="7"/>
      <c r="D848" s="85"/>
      <c r="E848" s="83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1"/>
      <c r="B849" s="112"/>
      <c r="C849" s="7"/>
      <c r="D849" s="85"/>
      <c r="E849" s="83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1"/>
      <c r="B850" s="112"/>
      <c r="C850" s="7"/>
      <c r="D850" s="85"/>
      <c r="E850" s="83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1"/>
      <c r="B851" s="112"/>
      <c r="C851" s="7"/>
      <c r="D851" s="85"/>
      <c r="E851" s="83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1"/>
      <c r="B852" s="112"/>
      <c r="C852" s="7"/>
      <c r="D852" s="85"/>
      <c r="E852" s="83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1"/>
      <c r="B853" s="112"/>
      <c r="C853" s="7"/>
      <c r="D853" s="85"/>
      <c r="E853" s="83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1"/>
      <c r="B854" s="112"/>
      <c r="C854" s="7"/>
      <c r="D854" s="85"/>
      <c r="E854" s="83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1"/>
      <c r="B855" s="112"/>
      <c r="C855" s="7"/>
      <c r="D855" s="85"/>
      <c r="E855" s="83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1"/>
      <c r="B856" s="112"/>
      <c r="C856" s="7"/>
      <c r="D856" s="85"/>
      <c r="E856" s="83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1"/>
      <c r="B857" s="112"/>
      <c r="C857" s="7"/>
      <c r="D857" s="85"/>
      <c r="E857" s="83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1"/>
      <c r="B858" s="112"/>
      <c r="C858" s="7"/>
      <c r="D858" s="85"/>
      <c r="E858" s="83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1"/>
      <c r="B859" s="112"/>
      <c r="C859" s="7"/>
      <c r="D859" s="85"/>
      <c r="E859" s="83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1"/>
      <c r="B860" s="112"/>
      <c r="C860" s="7"/>
      <c r="D860" s="85"/>
      <c r="E860" s="83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1"/>
      <c r="B861" s="112"/>
      <c r="C861" s="7"/>
      <c r="D861" s="85"/>
      <c r="E861" s="83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1"/>
      <c r="B862" s="112"/>
      <c r="C862" s="7"/>
      <c r="D862" s="85"/>
      <c r="E862" s="83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1"/>
      <c r="B863" s="112"/>
      <c r="C863" s="7"/>
      <c r="D863" s="85"/>
      <c r="E863" s="83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1"/>
      <c r="B864" s="112"/>
      <c r="C864" s="7"/>
      <c r="D864" s="85"/>
      <c r="E864" s="83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1"/>
      <c r="B865" s="112"/>
      <c r="C865" s="7"/>
      <c r="D865" s="85"/>
      <c r="E865" s="83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1"/>
      <c r="B866" s="112"/>
      <c r="C866" s="7"/>
      <c r="D866" s="85"/>
      <c r="E866" s="83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1"/>
      <c r="B867" s="112"/>
      <c r="C867" s="7"/>
      <c r="D867" s="85"/>
      <c r="E867" s="83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1"/>
      <c r="B868" s="112"/>
      <c r="C868" s="7"/>
      <c r="D868" s="85"/>
      <c r="E868" s="83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1"/>
      <c r="B869" s="112"/>
      <c r="C869" s="7"/>
      <c r="D869" s="85"/>
      <c r="E869" s="83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1"/>
      <c r="B870" s="112"/>
      <c r="C870" s="7"/>
      <c r="D870" s="85"/>
      <c r="E870" s="83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1"/>
      <c r="B871" s="112"/>
      <c r="C871" s="7"/>
      <c r="D871" s="85"/>
      <c r="E871" s="83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1"/>
      <c r="B872" s="112"/>
      <c r="C872" s="7"/>
      <c r="D872" s="85"/>
      <c r="E872" s="83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1"/>
      <c r="B873" s="112"/>
      <c r="C873" s="7"/>
      <c r="D873" s="85"/>
      <c r="E873" s="83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1"/>
      <c r="B874" s="112"/>
      <c r="C874" s="7"/>
      <c r="D874" s="85"/>
      <c r="E874" s="83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1"/>
      <c r="B875" s="112"/>
      <c r="C875" s="7"/>
      <c r="D875" s="85"/>
      <c r="E875" s="83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1"/>
      <c r="B876" s="112"/>
      <c r="C876" s="7"/>
      <c r="D876" s="85"/>
      <c r="E876" s="83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1"/>
      <c r="B877" s="112"/>
      <c r="C877" s="7"/>
      <c r="D877" s="85"/>
      <c r="E877" s="83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1"/>
      <c r="B878" s="112"/>
      <c r="C878" s="7"/>
      <c r="D878" s="85"/>
      <c r="E878" s="83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1"/>
      <c r="B879" s="112"/>
      <c r="C879" s="7"/>
      <c r="D879" s="85"/>
      <c r="E879" s="83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1"/>
      <c r="B880" s="112"/>
      <c r="C880" s="7"/>
      <c r="D880" s="85"/>
      <c r="E880" s="83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1"/>
      <c r="B881" s="112"/>
      <c r="C881" s="7"/>
      <c r="D881" s="85"/>
      <c r="E881" s="83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1"/>
      <c r="B882" s="112"/>
      <c r="C882" s="7"/>
      <c r="D882" s="85"/>
      <c r="E882" s="83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1"/>
      <c r="B883" s="112"/>
      <c r="C883" s="7"/>
      <c r="D883" s="85"/>
      <c r="E883" s="83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1"/>
      <c r="B884" s="112"/>
      <c r="C884" s="7"/>
      <c r="D884" s="85"/>
      <c r="E884" s="83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1"/>
      <c r="B885" s="112"/>
      <c r="C885" s="7"/>
      <c r="D885" s="85"/>
      <c r="E885" s="83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1"/>
      <c r="B886" s="112"/>
      <c r="C886" s="7"/>
      <c r="D886" s="85"/>
      <c r="E886" s="83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1"/>
      <c r="B887" s="112"/>
      <c r="C887" s="7"/>
      <c r="D887" s="85"/>
      <c r="E887" s="83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1"/>
      <c r="B888" s="112"/>
      <c r="C888" s="7"/>
      <c r="D888" s="85"/>
      <c r="E888" s="83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1"/>
      <c r="B889" s="112"/>
      <c r="C889" s="7"/>
      <c r="D889" s="85"/>
      <c r="E889" s="83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1"/>
      <c r="B890" s="112"/>
      <c r="C890" s="7"/>
      <c r="D890" s="85"/>
      <c r="E890" s="83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1"/>
      <c r="B891" s="112"/>
      <c r="C891" s="7"/>
      <c r="D891" s="85"/>
      <c r="E891" s="83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1"/>
      <c r="B892" s="112"/>
      <c r="C892" s="7"/>
      <c r="D892" s="85"/>
      <c r="E892" s="83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1"/>
      <c r="B893" s="112"/>
      <c r="C893" s="7"/>
      <c r="D893" s="85"/>
      <c r="E893" s="83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1"/>
      <c r="B894" s="112"/>
      <c r="C894" s="7"/>
      <c r="D894" s="85"/>
      <c r="E894" s="83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1"/>
      <c r="B895" s="112"/>
      <c r="C895" s="7"/>
      <c r="D895" s="85"/>
      <c r="E895" s="83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1"/>
      <c r="B896" s="112"/>
      <c r="C896" s="7"/>
      <c r="D896" s="85"/>
      <c r="E896" s="83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1"/>
      <c r="B897" s="112"/>
      <c r="C897" s="7"/>
      <c r="D897" s="85"/>
      <c r="E897" s="83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1"/>
      <c r="B898" s="112"/>
      <c r="C898" s="7"/>
      <c r="D898" s="85"/>
      <c r="E898" s="83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1"/>
      <c r="B899" s="112"/>
      <c r="C899" s="7"/>
      <c r="D899" s="85"/>
      <c r="E899" s="83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1"/>
      <c r="B900" s="112"/>
      <c r="C900" s="7"/>
      <c r="D900" s="85"/>
      <c r="E900" s="83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1"/>
      <c r="B901" s="112"/>
      <c r="C901" s="7"/>
      <c r="D901" s="85"/>
      <c r="E901" s="83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1"/>
      <c r="B902" s="112"/>
      <c r="C902" s="7"/>
      <c r="D902" s="85"/>
      <c r="E902" s="83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1"/>
      <c r="B903" s="112"/>
      <c r="C903" s="7"/>
      <c r="D903" s="85"/>
      <c r="E903" s="83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1"/>
      <c r="B904" s="112"/>
      <c r="C904" s="7"/>
      <c r="D904" s="85"/>
      <c r="E904" s="83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1"/>
      <c r="B905" s="112"/>
      <c r="C905" s="7"/>
      <c r="D905" s="85"/>
      <c r="E905" s="83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1"/>
      <c r="B906" s="112"/>
      <c r="C906" s="7"/>
      <c r="D906" s="85"/>
      <c r="E906" s="83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1"/>
      <c r="B907" s="112"/>
      <c r="C907" s="7"/>
      <c r="D907" s="85"/>
      <c r="E907" s="83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1"/>
      <c r="B908" s="112"/>
      <c r="C908" s="7"/>
      <c r="D908" s="85"/>
      <c r="E908" s="83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1"/>
      <c r="B909" s="112"/>
      <c r="C909" s="7"/>
      <c r="D909" s="85"/>
      <c r="E909" s="83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1"/>
      <c r="B910" s="112"/>
      <c r="C910" s="7"/>
      <c r="D910" s="85"/>
      <c r="E910" s="83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1"/>
      <c r="B911" s="112"/>
      <c r="C911" s="7"/>
      <c r="D911" s="85"/>
      <c r="E911" s="83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1"/>
      <c r="B912" s="112"/>
      <c r="C912" s="7"/>
      <c r="D912" s="85"/>
      <c r="E912" s="83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1"/>
      <c r="B913" s="112"/>
      <c r="C913" s="7"/>
      <c r="D913" s="85"/>
      <c r="E913" s="83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1"/>
      <c r="B914" s="112"/>
      <c r="C914" s="7"/>
      <c r="D914" s="85"/>
      <c r="E914" s="83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1"/>
      <c r="B915" s="112"/>
      <c r="C915" s="7"/>
      <c r="D915" s="85"/>
      <c r="E915" s="83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1"/>
      <c r="B916" s="112"/>
      <c r="C916" s="7"/>
      <c r="D916" s="85"/>
      <c r="E916" s="83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1"/>
      <c r="B917" s="112"/>
      <c r="C917" s="7"/>
      <c r="D917" s="85"/>
      <c r="E917" s="83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1"/>
      <c r="B918" s="112"/>
      <c r="C918" s="7"/>
      <c r="D918" s="85"/>
      <c r="E918" s="83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1"/>
      <c r="B919" s="112"/>
      <c r="C919" s="7"/>
      <c r="D919" s="85"/>
      <c r="E919" s="83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1"/>
      <c r="B920" s="112"/>
      <c r="C920" s="7"/>
      <c r="D920" s="85"/>
      <c r="E920" s="83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1"/>
      <c r="B921" s="112"/>
      <c r="C921" s="7"/>
      <c r="D921" s="85"/>
      <c r="E921" s="83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1"/>
      <c r="B922" s="112"/>
      <c r="C922" s="7"/>
      <c r="D922" s="85"/>
      <c r="E922" s="83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1"/>
      <c r="B923" s="112"/>
      <c r="C923" s="7"/>
      <c r="D923" s="85"/>
      <c r="E923" s="83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1"/>
      <c r="B924" s="112"/>
      <c r="C924" s="7"/>
      <c r="D924" s="85"/>
      <c r="E924" s="83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1"/>
      <c r="B925" s="112"/>
      <c r="C925" s="7"/>
      <c r="D925" s="85"/>
      <c r="E925" s="83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1"/>
      <c r="B926" s="112"/>
      <c r="C926" s="7"/>
      <c r="D926" s="85"/>
      <c r="E926" s="83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1"/>
      <c r="B927" s="112"/>
      <c r="C927" s="7"/>
      <c r="D927" s="85"/>
      <c r="E927" s="83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1"/>
      <c r="B928" s="112"/>
      <c r="C928" s="7"/>
      <c r="D928" s="85"/>
      <c r="E928" s="83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1"/>
      <c r="B929" s="112"/>
      <c r="C929" s="7"/>
      <c r="D929" s="85"/>
      <c r="E929" s="83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1"/>
      <c r="B930" s="112"/>
      <c r="C930" s="7"/>
      <c r="D930" s="85"/>
      <c r="E930" s="83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1"/>
      <c r="B931" s="112"/>
      <c r="C931" s="7"/>
      <c r="D931" s="85"/>
      <c r="E931" s="83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1"/>
      <c r="B932" s="112"/>
      <c r="C932" s="7"/>
      <c r="D932" s="85"/>
      <c r="E932" s="83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1"/>
      <c r="B933" s="112"/>
      <c r="C933" s="7"/>
      <c r="D933" s="85"/>
      <c r="E933" s="83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1"/>
      <c r="B934" s="112"/>
      <c r="C934" s="7"/>
      <c r="D934" s="85"/>
      <c r="E934" s="83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1"/>
      <c r="B935" s="112"/>
      <c r="C935" s="7"/>
      <c r="D935" s="85"/>
      <c r="E935" s="83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1"/>
      <c r="B936" s="112"/>
      <c r="C936" s="7"/>
      <c r="D936" s="85"/>
      <c r="E936" s="83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1"/>
      <c r="B937" s="112"/>
      <c r="C937" s="7"/>
      <c r="D937" s="85"/>
      <c r="E937" s="83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1"/>
      <c r="B938" s="112"/>
      <c r="C938" s="7"/>
      <c r="D938" s="85"/>
      <c r="E938" s="83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1"/>
      <c r="B939" s="112"/>
      <c r="C939" s="7"/>
      <c r="D939" s="85"/>
      <c r="E939" s="83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1"/>
      <c r="B940" s="112"/>
      <c r="C940" s="7"/>
      <c r="D940" s="85"/>
      <c r="E940" s="83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1"/>
      <c r="B941" s="112"/>
      <c r="C941" s="7"/>
      <c r="D941" s="85"/>
      <c r="E941" s="83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1"/>
      <c r="B942" s="112"/>
      <c r="C942" s="7"/>
      <c r="D942" s="85"/>
      <c r="E942" s="83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1"/>
      <c r="B943" s="112"/>
      <c r="C943" s="7"/>
      <c r="D943" s="85"/>
      <c r="E943" s="83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1"/>
      <c r="B944" s="112"/>
      <c r="C944" s="7"/>
      <c r="D944" s="85"/>
      <c r="E944" s="83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1"/>
      <c r="B945" s="112"/>
      <c r="C945" s="7"/>
      <c r="D945" s="85"/>
      <c r="E945" s="83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1"/>
      <c r="B946" s="112"/>
      <c r="C946" s="7"/>
      <c r="D946" s="85"/>
      <c r="E946" s="83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1"/>
      <c r="B947" s="112"/>
      <c r="C947" s="7"/>
      <c r="D947" s="85"/>
      <c r="E947" s="83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1"/>
      <c r="B948" s="112"/>
      <c r="C948" s="7"/>
      <c r="D948" s="85"/>
      <c r="E948" s="83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1"/>
      <c r="B949" s="112"/>
      <c r="C949" s="7"/>
      <c r="D949" s="85"/>
      <c r="E949" s="83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1"/>
      <c r="B950" s="112"/>
      <c r="C950" s="7"/>
      <c r="D950" s="85"/>
      <c r="E950" s="83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1"/>
      <c r="B951" s="112"/>
      <c r="C951" s="7"/>
      <c r="D951" s="85"/>
      <c r="E951" s="83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1"/>
      <c r="B952" s="112"/>
      <c r="C952" s="7"/>
      <c r="D952" s="85"/>
      <c r="E952" s="83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1"/>
      <c r="B953" s="112"/>
      <c r="C953" s="7"/>
      <c r="D953" s="85"/>
      <c r="E953" s="83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1"/>
      <c r="B954" s="112"/>
      <c r="C954" s="7"/>
      <c r="D954" s="85"/>
      <c r="E954" s="83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1"/>
      <c r="B955" s="112"/>
      <c r="C955" s="7"/>
      <c r="D955" s="85"/>
      <c r="E955" s="83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1"/>
      <c r="B956" s="112"/>
      <c r="C956" s="7"/>
      <c r="D956" s="85"/>
      <c r="E956" s="83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1"/>
      <c r="B957" s="112"/>
      <c r="C957" s="7"/>
      <c r="D957" s="85"/>
      <c r="E957" s="83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1"/>
      <c r="B958" s="112"/>
      <c r="C958" s="7"/>
      <c r="D958" s="85"/>
      <c r="E958" s="83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1"/>
      <c r="B959" s="112"/>
      <c r="C959" s="7"/>
      <c r="D959" s="85"/>
      <c r="E959" s="83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1"/>
      <c r="B960" s="112"/>
      <c r="C960" s="7"/>
      <c r="D960" s="85"/>
      <c r="E960" s="83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1"/>
      <c r="B961" s="112"/>
      <c r="C961" s="7"/>
      <c r="D961" s="85"/>
      <c r="E961" s="83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1"/>
      <c r="B962" s="112"/>
      <c r="C962" s="7"/>
      <c r="D962" s="85"/>
      <c r="E962" s="83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1"/>
      <c r="B963" s="112"/>
      <c r="C963" s="7"/>
      <c r="D963" s="85"/>
      <c r="E963" s="83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1"/>
      <c r="B964" s="112"/>
      <c r="C964" s="7"/>
      <c r="D964" s="85"/>
      <c r="E964" s="83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1"/>
      <c r="B965" s="112"/>
      <c r="C965" s="7"/>
      <c r="D965" s="85"/>
      <c r="E965" s="83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1"/>
      <c r="B966" s="112"/>
      <c r="C966" s="7"/>
      <c r="D966" s="85"/>
      <c r="E966" s="83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1"/>
      <c r="B967" s="112"/>
      <c r="C967" s="7"/>
      <c r="D967" s="85"/>
      <c r="E967" s="83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1"/>
      <c r="B968" s="112"/>
      <c r="C968" s="7"/>
      <c r="D968" s="85"/>
      <c r="E968" s="83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1"/>
      <c r="B969" s="112"/>
      <c r="C969" s="7"/>
      <c r="D969" s="85"/>
      <c r="E969" s="83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1"/>
      <c r="B970" s="112"/>
      <c r="C970" s="7"/>
      <c r="D970" s="85"/>
      <c r="E970" s="83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1"/>
      <c r="B971" s="112"/>
      <c r="C971" s="7"/>
      <c r="D971" s="85"/>
      <c r="E971" s="83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1"/>
      <c r="B972" s="112"/>
      <c r="C972" s="7"/>
      <c r="D972" s="85"/>
      <c r="E972" s="83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1"/>
      <c r="B973" s="112"/>
      <c r="C973" s="7"/>
      <c r="D973" s="85"/>
      <c r="E973" s="83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1"/>
      <c r="B974" s="112"/>
      <c r="C974" s="7"/>
      <c r="D974" s="85"/>
      <c r="E974" s="83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1"/>
      <c r="B975" s="112"/>
      <c r="C975" s="7"/>
      <c r="D975" s="85"/>
      <c r="E975" s="83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1"/>
      <c r="B976" s="112"/>
      <c r="C976" s="7"/>
      <c r="D976" s="85"/>
      <c r="E976" s="83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1"/>
      <c r="B977" s="112"/>
      <c r="C977" s="7"/>
      <c r="D977" s="85"/>
      <c r="E977" s="83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1"/>
      <c r="B978" s="112"/>
      <c r="C978" s="7"/>
      <c r="D978" s="85"/>
      <c r="E978" s="83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1"/>
      <c r="B979" s="112"/>
      <c r="C979" s="7"/>
      <c r="D979" s="85"/>
      <c r="E979" s="83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1"/>
      <c r="B980" s="112"/>
      <c r="C980" s="7"/>
      <c r="D980" s="85"/>
      <c r="E980" s="83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1"/>
      <c r="B981" s="112"/>
      <c r="C981" s="7"/>
      <c r="D981" s="85"/>
      <c r="E981" s="83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1"/>
      <c r="B982" s="112"/>
      <c r="C982" s="7"/>
      <c r="D982" s="85"/>
      <c r="E982" s="83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1"/>
      <c r="B983" s="112"/>
      <c r="C983" s="7"/>
      <c r="D983" s="85"/>
      <c r="E983" s="83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1"/>
      <c r="B984" s="112"/>
      <c r="C984" s="7"/>
      <c r="D984" s="85"/>
      <c r="E984" s="83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1"/>
      <c r="B985" s="112"/>
      <c r="C985" s="7"/>
      <c r="D985" s="85"/>
      <c r="E985" s="83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1"/>
      <c r="B986" s="112"/>
      <c r="C986" s="7"/>
      <c r="D986" s="85"/>
      <c r="E986" s="83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1"/>
      <c r="B987" s="112"/>
      <c r="C987" s="7"/>
      <c r="D987" s="85"/>
      <c r="E987" s="83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1"/>
      <c r="B988" s="112"/>
      <c r="C988" s="7"/>
      <c r="D988" s="85"/>
      <c r="E988" s="83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1"/>
      <c r="B989" s="112"/>
      <c r="C989" s="7"/>
      <c r="D989" s="85"/>
      <c r="E989" s="83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1"/>
      <c r="B990" s="112"/>
      <c r="C990" s="7"/>
      <c r="D990" s="85"/>
      <c r="E990" s="83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1"/>
      <c r="B991" s="112"/>
      <c r="C991" s="7"/>
      <c r="D991" s="85"/>
      <c r="E991" s="83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1"/>
      <c r="B992" s="112"/>
      <c r="C992" s="7"/>
      <c r="D992" s="85"/>
      <c r="E992" s="83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1"/>
      <c r="B993" s="112"/>
      <c r="C993" s="7"/>
      <c r="D993" s="85"/>
      <c r="E993" s="83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1"/>
      <c r="B994" s="112"/>
      <c r="C994" s="7"/>
      <c r="D994" s="85"/>
      <c r="E994" s="83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1"/>
      <c r="B995" s="112"/>
      <c r="C995" s="7"/>
      <c r="D995" s="85"/>
      <c r="E995" s="83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1"/>
      <c r="B996" s="112"/>
      <c r="C996" s="7"/>
      <c r="D996" s="85"/>
      <c r="E996" s="83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1"/>
      <c r="B997" s="112"/>
      <c r="C997" s="7"/>
      <c r="D997" s="85"/>
      <c r="E997" s="83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1"/>
      <c r="B998" s="112"/>
      <c r="C998" s="7"/>
      <c r="D998" s="85"/>
      <c r="E998" s="83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1"/>
      <c r="B999" s="112"/>
      <c r="C999" s="7"/>
      <c r="D999" s="85"/>
      <c r="E999" s="83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1"/>
      <c r="B1000" s="112"/>
      <c r="C1000" s="7"/>
      <c r="D1000" s="85"/>
      <c r="E1000" s="83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1"/>
      <c r="B1001" s="112"/>
      <c r="C1001" s="7"/>
      <c r="D1001" s="85"/>
      <c r="E1001" s="83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1"/>
      <c r="B1002" s="112"/>
      <c r="C1002" s="7"/>
      <c r="D1002" s="85"/>
      <c r="E1002" s="83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1"/>
      <c r="B1003" s="112"/>
      <c r="C1003" s="7"/>
      <c r="D1003" s="85"/>
      <c r="E1003" s="83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1"/>
      <c r="B1004" s="112"/>
      <c r="C1004" s="7"/>
      <c r="D1004" s="85"/>
      <c r="E1004" s="83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1"/>
      <c r="B1005" s="112"/>
      <c r="C1005" s="7"/>
      <c r="D1005" s="85"/>
      <c r="E1005" s="83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1"/>
      <c r="B1006" s="112"/>
      <c r="C1006" s="7"/>
      <c r="D1006" s="85"/>
      <c r="E1006" s="83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1"/>
      <c r="B1007" s="112"/>
      <c r="C1007" s="7"/>
      <c r="D1007" s="85"/>
      <c r="E1007" s="83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1"/>
      <c r="B1008" s="112"/>
      <c r="C1008" s="7"/>
      <c r="D1008" s="85"/>
      <c r="E1008" s="83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1"/>
      <c r="B1009" s="112"/>
      <c r="C1009" s="7"/>
      <c r="D1009" s="85"/>
      <c r="E1009" s="83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1"/>
      <c r="B1010" s="112"/>
      <c r="C1010" s="7"/>
      <c r="D1010" s="85"/>
      <c r="E1010" s="83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1"/>
      <c r="B1011" s="112"/>
      <c r="C1011" s="7"/>
      <c r="D1011" s="85"/>
      <c r="E1011" s="83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1"/>
      <c r="B1012" s="112"/>
      <c r="C1012" s="7"/>
      <c r="D1012" s="85"/>
      <c r="E1012" s="83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1"/>
      <c r="B1013" s="112"/>
      <c r="C1013" s="7"/>
      <c r="D1013" s="85"/>
      <c r="E1013" s="83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1"/>
      <c r="B1014" s="112"/>
      <c r="C1014" s="7"/>
      <c r="D1014" s="85"/>
      <c r="E1014" s="83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1"/>
      <c r="B1015" s="112"/>
      <c r="C1015" s="7"/>
      <c r="D1015" s="85"/>
      <c r="E1015" s="83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1"/>
      <c r="B1016" s="112"/>
      <c r="C1016" s="7"/>
      <c r="D1016" s="85"/>
      <c r="E1016" s="83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1"/>
      <c r="B1017" s="112"/>
      <c r="C1017" s="7"/>
      <c r="D1017" s="85"/>
      <c r="E1017" s="83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1"/>
      <c r="B1018" s="112"/>
      <c r="C1018" s="7"/>
      <c r="D1018" s="85"/>
      <c r="E1018" s="83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1"/>
      <c r="B1019" s="112"/>
      <c r="C1019" s="7"/>
      <c r="D1019" s="85"/>
      <c r="E1019" s="83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1"/>
      <c r="B1020" s="112"/>
      <c r="C1020" s="7"/>
      <c r="D1020" s="85"/>
      <c r="E1020" s="83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1"/>
      <c r="B1021" s="112"/>
      <c r="C1021" s="7"/>
      <c r="D1021" s="85"/>
      <c r="E1021" s="83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1"/>
      <c r="B1022" s="112"/>
      <c r="C1022" s="7"/>
      <c r="D1022" s="85"/>
      <c r="E1022" s="83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1"/>
      <c r="B1023" s="112"/>
      <c r="C1023" s="7"/>
      <c r="D1023" s="85"/>
      <c r="E1023" s="83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1"/>
      <c r="B1024" s="112"/>
      <c r="C1024" s="7"/>
      <c r="D1024" s="85"/>
      <c r="E1024" s="83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1"/>
      <c r="B1025" s="112"/>
      <c r="C1025" s="7"/>
      <c r="D1025" s="85"/>
      <c r="E1025" s="83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1"/>
      <c r="B1026" s="112"/>
      <c r="C1026" s="7"/>
      <c r="D1026" s="85"/>
      <c r="E1026" s="83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1"/>
      <c r="B1027" s="112"/>
      <c r="C1027" s="7"/>
      <c r="D1027" s="85"/>
      <c r="E1027" s="83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1"/>
      <c r="B1028" s="112"/>
      <c r="C1028" s="7"/>
      <c r="D1028" s="85"/>
      <c r="E1028" s="83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1"/>
      <c r="B1029" s="112"/>
      <c r="C1029" s="7"/>
      <c r="D1029" s="85"/>
      <c r="E1029" s="83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1"/>
      <c r="B1030" s="112"/>
      <c r="C1030" s="7"/>
      <c r="D1030" s="85"/>
      <c r="E1030" s="83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1"/>
      <c r="B1031" s="112"/>
      <c r="C1031" s="7"/>
      <c r="D1031" s="85"/>
      <c r="E1031" s="83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1"/>
      <c r="B1032" s="112"/>
      <c r="C1032" s="7"/>
      <c r="D1032" s="85"/>
      <c r="E1032" s="83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1"/>
      <c r="B1033" s="112"/>
      <c r="C1033" s="7"/>
      <c r="D1033" s="85"/>
      <c r="E1033" s="83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1"/>
      <c r="B1034" s="112"/>
      <c r="C1034" s="7"/>
      <c r="D1034" s="85"/>
      <c r="E1034" s="83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1"/>
      <c r="B1035" s="112"/>
      <c r="C1035" s="7"/>
      <c r="D1035" s="85"/>
      <c r="E1035" s="83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1"/>
      <c r="B1036" s="112"/>
      <c r="C1036" s="7"/>
      <c r="D1036" s="85"/>
      <c r="E1036" s="83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1"/>
      <c r="B1037" s="112"/>
      <c r="C1037" s="7"/>
      <c r="D1037" s="85"/>
      <c r="E1037" s="83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1"/>
      <c r="B1038" s="112"/>
      <c r="C1038" s="7"/>
      <c r="D1038" s="85"/>
      <c r="E1038" s="83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1"/>
      <c r="B1039" s="112"/>
      <c r="C1039" s="7"/>
      <c r="D1039" s="85"/>
      <c r="E1039" s="83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1"/>
      <c r="B1040" s="112"/>
      <c r="C1040" s="7"/>
      <c r="D1040" s="85"/>
      <c r="E1040" s="83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1"/>
      <c r="B1041" s="112"/>
      <c r="C1041" s="7"/>
      <c r="D1041" s="85"/>
      <c r="E1041" s="83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1"/>
      <c r="B1042" s="112"/>
      <c r="C1042" s="7"/>
      <c r="D1042" s="85"/>
      <c r="E1042" s="83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1"/>
      <c r="B1043" s="112"/>
      <c r="C1043" s="7"/>
      <c r="D1043" s="85"/>
      <c r="E1043" s="83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1"/>
      <c r="B1044" s="112"/>
      <c r="C1044" s="7"/>
      <c r="D1044" s="85"/>
      <c r="E1044" s="83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1"/>
      <c r="B1045" s="112"/>
      <c r="C1045" s="7"/>
      <c r="D1045" s="85"/>
      <c r="E1045" s="83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1"/>
      <c r="B1046" s="112"/>
      <c r="C1046" s="7"/>
      <c r="D1046" s="85"/>
      <c r="E1046" s="83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1"/>
      <c r="B1047" s="112"/>
      <c r="C1047" s="7"/>
      <c r="D1047" s="85"/>
      <c r="E1047" s="83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1"/>
      <c r="B1048" s="112"/>
      <c r="C1048" s="7"/>
      <c r="D1048" s="85"/>
      <c r="E1048" s="83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1"/>
      <c r="B1049" s="112"/>
      <c r="C1049" s="7"/>
      <c r="D1049" s="85"/>
      <c r="E1049" s="83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1"/>
      <c r="B1050" s="112"/>
      <c r="C1050" s="7"/>
      <c r="D1050" s="85"/>
      <c r="E1050" s="83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1"/>
      <c r="B1051" s="112"/>
      <c r="C1051" s="7"/>
      <c r="D1051" s="85"/>
      <c r="E1051" s="83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1"/>
      <c r="B1052" s="112"/>
      <c r="C1052" s="7"/>
      <c r="D1052" s="85"/>
      <c r="E1052" s="83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1"/>
      <c r="B1053" s="112"/>
      <c r="C1053" s="7"/>
      <c r="D1053" s="85"/>
      <c r="E1053" s="83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1"/>
      <c r="B1054" s="112"/>
      <c r="C1054" s="7"/>
      <c r="D1054" s="85"/>
      <c r="E1054" s="83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1"/>
      <c r="B1055" s="112"/>
      <c r="C1055" s="7"/>
      <c r="D1055" s="85"/>
      <c r="E1055" s="83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1"/>
      <c r="B1056" s="112"/>
      <c r="C1056" s="7"/>
      <c r="D1056" s="85"/>
      <c r="E1056" s="83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1"/>
      <c r="B1057" s="112"/>
      <c r="C1057" s="7"/>
      <c r="D1057" s="85"/>
      <c r="E1057" s="83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1"/>
      <c r="B1058" s="112"/>
      <c r="C1058" s="7"/>
      <c r="D1058" s="85"/>
      <c r="E1058" s="83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1"/>
      <c r="B1059" s="112"/>
      <c r="C1059" s="7"/>
      <c r="D1059" s="85"/>
      <c r="E1059" s="83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1"/>
      <c r="B1060" s="112"/>
      <c r="C1060" s="7"/>
      <c r="D1060" s="85"/>
      <c r="E1060" s="83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1"/>
      <c r="B1061" s="112"/>
      <c r="C1061" s="7"/>
      <c r="D1061" s="85"/>
      <c r="E1061" s="83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1"/>
      <c r="B1062" s="112"/>
      <c r="C1062" s="7"/>
      <c r="D1062" s="85"/>
      <c r="E1062" s="83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1"/>
      <c r="B1063" s="112"/>
      <c r="C1063" s="7"/>
      <c r="D1063" s="85"/>
      <c r="E1063" s="83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1"/>
      <c r="B1064" s="112"/>
      <c r="C1064" s="7"/>
      <c r="D1064" s="85"/>
      <c r="E1064" s="83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1"/>
      <c r="B1065" s="112"/>
      <c r="C1065" s="7"/>
      <c r="D1065" s="85"/>
      <c r="E1065" s="83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1"/>
      <c r="B1066" s="112"/>
      <c r="C1066" s="7"/>
      <c r="D1066" s="85"/>
      <c r="E1066" s="83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1"/>
      <c r="B1067" s="112"/>
      <c r="C1067" s="7"/>
      <c r="D1067" s="85"/>
      <c r="E1067" s="83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1"/>
      <c r="B1068" s="112"/>
      <c r="C1068" s="7"/>
      <c r="D1068" s="85"/>
      <c r="E1068" s="83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1"/>
      <c r="B1069" s="112"/>
      <c r="C1069" s="7"/>
      <c r="D1069" s="85"/>
      <c r="E1069" s="83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1"/>
      <c r="B1070" s="112"/>
      <c r="C1070" s="7"/>
      <c r="D1070" s="85"/>
      <c r="E1070" s="83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1"/>
      <c r="B1071" s="112"/>
      <c r="C1071" s="7"/>
      <c r="D1071" s="85"/>
      <c r="E1071" s="83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1"/>
      <c r="B1072" s="112"/>
      <c r="C1072" s="7"/>
      <c r="D1072" s="85"/>
      <c r="E1072" s="83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1"/>
      <c r="B1073" s="112"/>
      <c r="C1073" s="7"/>
      <c r="D1073" s="85"/>
      <c r="E1073" s="83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1"/>
      <c r="B1074" s="112"/>
      <c r="C1074" s="7"/>
      <c r="D1074" s="85"/>
      <c r="E1074" s="83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1"/>
      <c r="B1075" s="112"/>
      <c r="C1075" s="7"/>
      <c r="D1075" s="85"/>
      <c r="E1075" s="83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1"/>
      <c r="B1076" s="112"/>
      <c r="C1076" s="7"/>
      <c r="D1076" s="85"/>
      <c r="E1076" s="83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1"/>
      <c r="B1077" s="112"/>
      <c r="C1077" s="7"/>
      <c r="D1077" s="85"/>
      <c r="E1077" s="83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1"/>
      <c r="B1078" s="112"/>
      <c r="C1078" s="7"/>
      <c r="D1078" s="85"/>
      <c r="E1078" s="83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1"/>
      <c r="B1079" s="112"/>
      <c r="C1079" s="7"/>
      <c r="D1079" s="85"/>
      <c r="E1079" s="83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1"/>
      <c r="B1080" s="112"/>
      <c r="C1080" s="7"/>
      <c r="D1080" s="85"/>
      <c r="E1080" s="83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1"/>
      <c r="B1081" s="112"/>
      <c r="C1081" s="7"/>
      <c r="D1081" s="85"/>
      <c r="E1081" s="83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1"/>
      <c r="B1082" s="112"/>
      <c r="C1082" s="7"/>
      <c r="D1082" s="85"/>
      <c r="E1082" s="83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1"/>
      <c r="B1083" s="112"/>
      <c r="C1083" s="7"/>
      <c r="D1083" s="85"/>
      <c r="E1083" s="83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1"/>
      <c r="B1084" s="112"/>
      <c r="C1084" s="7"/>
      <c r="D1084" s="85"/>
      <c r="E1084" s="83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1"/>
      <c r="B1085" s="112"/>
      <c r="C1085" s="7"/>
      <c r="D1085" s="85"/>
      <c r="E1085" s="83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1"/>
      <c r="B1086" s="112"/>
      <c r="C1086" s="7"/>
      <c r="D1086" s="85"/>
      <c r="E1086" s="83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1"/>
      <c r="B1087" s="112"/>
      <c r="C1087" s="7"/>
      <c r="D1087" s="85"/>
      <c r="E1087" s="83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1"/>
      <c r="B1088" s="112"/>
      <c r="C1088" s="7"/>
      <c r="D1088" s="85"/>
      <c r="E1088" s="83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1"/>
      <c r="B1089" s="112"/>
      <c r="C1089" s="7"/>
      <c r="D1089" s="85"/>
      <c r="E1089" s="83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1"/>
      <c r="B1090" s="112"/>
      <c r="C1090" s="7"/>
      <c r="D1090" s="85"/>
      <c r="E1090" s="83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1"/>
      <c r="B1091" s="112"/>
      <c r="C1091" s="7"/>
      <c r="D1091" s="85"/>
      <c r="E1091" s="83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1"/>
      <c r="B1092" s="112"/>
      <c r="C1092" s="7"/>
      <c r="D1092" s="85"/>
      <c r="E1092" s="83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1"/>
      <c r="B1093" s="112"/>
      <c r="C1093" s="7"/>
      <c r="D1093" s="85"/>
      <c r="E1093" s="83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1"/>
      <c r="B1094" s="112"/>
      <c r="C1094" s="7"/>
      <c r="D1094" s="85"/>
      <c r="E1094" s="83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1"/>
      <c r="B1095" s="112"/>
      <c r="C1095" s="7"/>
      <c r="D1095" s="85"/>
      <c r="E1095" s="83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1"/>
      <c r="B1096" s="112"/>
      <c r="C1096" s="7"/>
      <c r="D1096" s="85"/>
      <c r="E1096" s="83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1"/>
      <c r="B1097" s="112"/>
      <c r="C1097" s="7"/>
      <c r="D1097" s="85"/>
      <c r="E1097" s="83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1"/>
      <c r="B1098" s="112"/>
      <c r="C1098" s="7"/>
      <c r="D1098" s="85"/>
      <c r="E1098" s="83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1"/>
      <c r="B1099" s="112"/>
      <c r="C1099" s="7"/>
      <c r="D1099" s="85"/>
      <c r="E1099" s="83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1"/>
      <c r="B1100" s="112"/>
      <c r="C1100" s="7"/>
      <c r="D1100" s="85"/>
      <c r="E1100" s="83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1"/>
      <c r="B1101" s="112"/>
      <c r="C1101" s="7"/>
      <c r="D1101" s="85"/>
      <c r="E1101" s="83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1"/>
      <c r="B1102" s="112"/>
      <c r="C1102" s="7"/>
      <c r="D1102" s="85"/>
      <c r="E1102" s="83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1"/>
      <c r="B1103" s="112"/>
      <c r="C1103" s="7"/>
      <c r="D1103" s="85"/>
      <c r="E1103" s="83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1"/>
      <c r="B1104" s="112"/>
      <c r="C1104" s="7"/>
      <c r="D1104" s="85"/>
      <c r="E1104" s="83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1"/>
      <c r="B1105" s="112"/>
      <c r="C1105" s="7"/>
      <c r="D1105" s="85"/>
      <c r="E1105" s="83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1"/>
      <c r="B1106" s="112"/>
      <c r="C1106" s="7"/>
      <c r="D1106" s="85"/>
      <c r="E1106" s="83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1"/>
      <c r="B1107" s="112"/>
      <c r="C1107" s="7"/>
      <c r="D1107" s="85"/>
      <c r="E1107" s="83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1"/>
      <c r="B1108" s="112"/>
      <c r="C1108" s="7"/>
      <c r="D1108" s="85"/>
      <c r="E1108" s="83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1"/>
      <c r="B1109" s="112"/>
      <c r="C1109" s="7"/>
      <c r="D1109" s="85"/>
      <c r="E1109" s="83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1"/>
      <c r="B1110" s="112"/>
      <c r="C1110" s="7"/>
      <c r="D1110" s="85"/>
      <c r="E1110" s="83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1"/>
      <c r="B1111" s="112"/>
      <c r="C1111" s="7"/>
      <c r="D1111" s="85"/>
      <c r="E1111" s="83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1"/>
      <c r="B1112" s="112"/>
      <c r="C1112" s="7"/>
      <c r="D1112" s="85"/>
      <c r="E1112" s="83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1"/>
      <c r="B1113" s="112"/>
      <c r="C1113" s="7"/>
      <c r="D1113" s="85"/>
      <c r="E1113" s="83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1"/>
      <c r="B1114" s="112"/>
      <c r="C1114" s="7"/>
      <c r="D1114" s="85"/>
      <c r="E1114" s="83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1"/>
      <c r="B1115" s="112"/>
      <c r="C1115" s="7"/>
      <c r="D1115" s="85"/>
      <c r="E1115" s="83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1"/>
      <c r="B1116" s="112"/>
      <c r="C1116" s="7"/>
      <c r="D1116" s="85"/>
      <c r="E1116" s="83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1"/>
      <c r="B1117" s="112"/>
      <c r="C1117" s="7"/>
      <c r="D1117" s="85"/>
      <c r="E1117" s="83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1"/>
      <c r="B1118" s="112"/>
      <c r="C1118" s="7"/>
      <c r="D1118" s="85"/>
      <c r="E1118" s="83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1"/>
      <c r="B1119" s="112"/>
      <c r="C1119" s="7"/>
      <c r="D1119" s="85"/>
      <c r="E1119" s="83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1"/>
      <c r="B1120" s="112"/>
      <c r="C1120" s="7"/>
      <c r="D1120" s="85"/>
      <c r="E1120" s="83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1"/>
      <c r="B1121" s="112"/>
      <c r="C1121" s="7"/>
      <c r="D1121" s="85"/>
      <c r="E1121" s="83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1"/>
      <c r="B1122" s="112"/>
      <c r="C1122" s="7"/>
      <c r="D1122" s="85"/>
      <c r="E1122" s="83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1"/>
      <c r="B1123" s="112"/>
      <c r="C1123" s="7"/>
      <c r="D1123" s="85"/>
      <c r="E1123" s="83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1"/>
      <c r="B1124" s="112"/>
      <c r="C1124" s="7"/>
      <c r="D1124" s="85"/>
      <c r="E1124" s="83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1"/>
      <c r="B1125" s="112"/>
      <c r="C1125" s="7"/>
      <c r="D1125" s="85"/>
      <c r="E1125" s="83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1"/>
      <c r="B1126" s="112"/>
      <c r="C1126" s="7"/>
      <c r="D1126" s="85"/>
      <c r="E1126" s="83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1"/>
      <c r="B1127" s="112"/>
      <c r="C1127" s="7"/>
      <c r="D1127" s="85"/>
      <c r="E1127" s="83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1"/>
      <c r="B1128" s="112"/>
      <c r="C1128" s="7"/>
      <c r="D1128" s="85"/>
      <c r="E1128" s="83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1"/>
      <c r="B1129" s="112"/>
      <c r="C1129" s="7"/>
      <c r="D1129" s="85"/>
      <c r="E1129" s="83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1"/>
      <c r="B1130" s="112"/>
      <c r="C1130" s="7"/>
      <c r="D1130" s="85"/>
      <c r="E1130" s="83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1"/>
      <c r="B1131" s="112"/>
      <c r="C1131" s="7"/>
      <c r="D1131" s="85"/>
      <c r="E1131" s="83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1"/>
      <c r="B1132" s="112"/>
      <c r="C1132" s="7"/>
      <c r="D1132" s="85"/>
      <c r="E1132" s="83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1"/>
      <c r="B1133" s="112"/>
      <c r="C1133" s="7"/>
      <c r="D1133" s="85"/>
      <c r="E1133" s="83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1"/>
      <c r="B1134" s="112"/>
      <c r="C1134" s="7"/>
      <c r="D1134" s="85"/>
      <c r="E1134" s="83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1"/>
      <c r="B1135" s="112"/>
      <c r="C1135" s="7"/>
      <c r="D1135" s="85"/>
      <c r="E1135" s="83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1"/>
      <c r="B1136" s="112"/>
      <c r="C1136" s="7"/>
      <c r="D1136" s="85"/>
      <c r="E1136" s="83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1"/>
      <c r="B1137" s="112"/>
      <c r="C1137" s="7"/>
      <c r="D1137" s="85"/>
      <c r="E1137" s="83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1"/>
      <c r="B1138" s="112"/>
      <c r="C1138" s="7"/>
      <c r="D1138" s="85"/>
      <c r="E1138" s="83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1"/>
      <c r="B1139" s="112"/>
      <c r="C1139" s="7"/>
      <c r="D1139" s="85"/>
      <c r="E1139" s="83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1"/>
      <c r="B1140" s="112"/>
      <c r="C1140" s="7"/>
      <c r="D1140" s="85"/>
      <c r="E1140" s="83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1"/>
      <c r="B1141" s="112"/>
      <c r="C1141" s="7"/>
      <c r="D1141" s="85"/>
      <c r="E1141" s="83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1"/>
      <c r="B1142" s="112"/>
      <c r="C1142" s="7"/>
      <c r="D1142" s="85"/>
      <c r="E1142" s="83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1"/>
      <c r="B1143" s="112"/>
      <c r="C1143" s="7"/>
      <c r="D1143" s="85"/>
      <c r="E1143" s="83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1"/>
      <c r="B1144" s="112"/>
      <c r="C1144" s="7"/>
      <c r="D1144" s="85"/>
      <c r="E1144" s="83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1"/>
      <c r="B1145" s="112"/>
      <c r="C1145" s="7"/>
      <c r="D1145" s="85"/>
      <c r="E1145" s="83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1"/>
      <c r="B1146" s="112"/>
      <c r="C1146" s="7"/>
      <c r="D1146" s="85"/>
      <c r="E1146" s="83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1"/>
      <c r="B1147" s="112"/>
      <c r="C1147" s="7"/>
      <c r="D1147" s="85"/>
      <c r="E1147" s="83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1"/>
      <c r="B1148" s="112"/>
      <c r="C1148" s="7"/>
      <c r="D1148" s="85"/>
      <c r="E1148" s="83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1"/>
      <c r="B1149" s="112"/>
      <c r="C1149" s="7"/>
      <c r="D1149" s="85"/>
      <c r="E1149" s="83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1"/>
      <c r="B1150" s="112"/>
      <c r="C1150" s="7"/>
      <c r="D1150" s="85"/>
      <c r="E1150" s="83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1"/>
      <c r="B1151" s="112"/>
      <c r="C1151" s="7"/>
      <c r="D1151" s="85"/>
      <c r="E1151" s="83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1"/>
      <c r="B1152" s="112"/>
      <c r="C1152" s="7"/>
      <c r="D1152" s="85"/>
      <c r="E1152" s="83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1"/>
      <c r="B1153" s="112"/>
      <c r="C1153" s="7"/>
      <c r="D1153" s="85"/>
      <c r="E1153" s="83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1"/>
      <c r="B1154" s="112"/>
      <c r="C1154" s="7"/>
      <c r="D1154" s="85"/>
      <c r="E1154" s="83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1"/>
      <c r="B1155" s="112"/>
      <c r="C1155" s="7"/>
      <c r="D1155" s="85"/>
      <c r="E1155" s="83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1"/>
      <c r="B1156" s="112"/>
      <c r="C1156" s="7"/>
      <c r="D1156" s="85"/>
      <c r="E1156" s="83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1"/>
      <c r="B1157" s="112"/>
      <c r="C1157" s="7"/>
      <c r="D1157" s="85"/>
      <c r="E1157" s="83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1"/>
      <c r="B1158" s="112"/>
      <c r="C1158" s="7"/>
      <c r="D1158" s="85"/>
      <c r="E1158" s="83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1"/>
      <c r="B1159" s="112"/>
      <c r="C1159" s="7"/>
      <c r="D1159" s="85"/>
      <c r="E1159" s="83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1"/>
      <c r="B1160" s="112"/>
      <c r="C1160" s="7"/>
      <c r="D1160" s="85"/>
      <c r="E1160" s="83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1"/>
      <c r="B1161" s="112"/>
      <c r="C1161" s="7"/>
      <c r="D1161" s="85"/>
      <c r="E1161" s="83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1"/>
      <c r="B1162" s="112"/>
      <c r="C1162" s="7"/>
      <c r="D1162" s="85"/>
      <c r="E1162" s="83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1"/>
      <c r="B1163" s="112"/>
      <c r="C1163" s="7"/>
      <c r="D1163" s="85"/>
      <c r="E1163" s="83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1"/>
      <c r="B1164" s="112"/>
      <c r="C1164" s="7"/>
      <c r="D1164" s="85"/>
      <c r="E1164" s="83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1"/>
      <c r="B1165" s="112"/>
      <c r="C1165" s="7"/>
      <c r="D1165" s="85"/>
      <c r="E1165" s="83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1"/>
      <c r="B1166" s="112"/>
      <c r="C1166" s="7"/>
      <c r="D1166" s="85"/>
      <c r="E1166" s="83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1"/>
      <c r="B1167" s="112"/>
      <c r="C1167" s="7"/>
      <c r="D1167" s="85"/>
      <c r="E1167" s="83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1"/>
      <c r="B1168" s="112"/>
      <c r="C1168" s="7"/>
      <c r="D1168" s="85"/>
      <c r="E1168" s="83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1"/>
      <c r="B1169" s="112"/>
      <c r="C1169" s="7"/>
      <c r="D1169" s="85"/>
      <c r="E1169" s="83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1"/>
      <c r="B1170" s="112"/>
      <c r="C1170" s="7"/>
      <c r="D1170" s="85"/>
      <c r="E1170" s="83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1"/>
      <c r="B1171" s="112"/>
      <c r="C1171" s="7"/>
      <c r="D1171" s="85"/>
      <c r="E1171" s="83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1"/>
      <c r="B1172" s="112"/>
      <c r="C1172" s="7"/>
      <c r="D1172" s="85"/>
      <c r="E1172" s="83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1"/>
      <c r="B1173" s="112"/>
      <c r="C1173" s="7"/>
      <c r="D1173" s="85"/>
      <c r="E1173" s="83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1"/>
      <c r="B1174" s="112"/>
      <c r="C1174" s="7"/>
      <c r="D1174" s="85"/>
      <c r="E1174" s="83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1"/>
      <c r="B1175" s="112"/>
      <c r="C1175" s="7"/>
      <c r="D1175" s="85"/>
      <c r="E1175" s="83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1"/>
      <c r="B1176" s="112"/>
      <c r="C1176" s="7"/>
      <c r="D1176" s="85"/>
      <c r="E1176" s="83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1"/>
      <c r="B1177" s="112"/>
      <c r="C1177" s="7"/>
      <c r="D1177" s="85"/>
      <c r="E1177" s="83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1"/>
      <c r="B1178" s="112"/>
      <c r="C1178" s="7"/>
      <c r="D1178" s="85"/>
      <c r="E1178" s="83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1"/>
      <c r="B1179" s="112"/>
      <c r="C1179" s="7"/>
      <c r="D1179" s="85"/>
      <c r="E1179" s="83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1"/>
      <c r="B1180" s="112"/>
      <c r="C1180" s="7"/>
      <c r="D1180" s="85"/>
      <c r="E1180" s="83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1"/>
      <c r="B1181" s="112"/>
      <c r="C1181" s="7"/>
      <c r="D1181" s="85"/>
      <c r="E1181" s="83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1"/>
      <c r="B1182" s="112"/>
      <c r="C1182" s="7"/>
      <c r="D1182" s="85"/>
      <c r="E1182" s="83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1"/>
      <c r="B1183" s="112"/>
      <c r="C1183" s="7"/>
      <c r="D1183" s="85"/>
      <c r="E1183" s="83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1"/>
      <c r="B1184" s="112"/>
      <c r="C1184" s="7"/>
      <c r="D1184" s="85"/>
      <c r="E1184" s="83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1"/>
      <c r="B1185" s="112"/>
      <c r="C1185" s="7"/>
      <c r="D1185" s="85"/>
      <c r="E1185" s="83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1"/>
      <c r="B1186" s="112"/>
      <c r="C1186" s="7"/>
      <c r="D1186" s="85"/>
      <c r="E1186" s="83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1"/>
      <c r="B1187" s="112"/>
      <c r="C1187" s="7"/>
      <c r="D1187" s="85"/>
      <c r="E1187" s="83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1"/>
      <c r="B1188" s="112"/>
      <c r="C1188" s="7"/>
      <c r="D1188" s="85"/>
      <c r="E1188" s="83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1"/>
      <c r="B1189" s="112"/>
      <c r="C1189" s="7"/>
      <c r="D1189" s="85"/>
      <c r="E1189" s="83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1"/>
      <c r="B1190" s="112"/>
      <c r="C1190" s="7"/>
      <c r="D1190" s="85"/>
      <c r="E1190" s="83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1"/>
      <c r="B1191" s="112"/>
      <c r="C1191" s="7"/>
      <c r="D1191" s="85"/>
      <c r="E1191" s="83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1"/>
      <c r="B1192" s="112"/>
      <c r="C1192" s="7"/>
      <c r="D1192" s="85"/>
      <c r="E1192" s="83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1"/>
      <c r="B1193" s="112"/>
      <c r="C1193" s="7"/>
      <c r="D1193" s="85"/>
      <c r="E1193" s="83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1"/>
      <c r="B1194" s="112"/>
      <c r="C1194" s="7"/>
      <c r="D1194" s="85"/>
      <c r="E1194" s="83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1"/>
      <c r="B1195" s="112"/>
      <c r="C1195" s="7"/>
      <c r="D1195" s="85"/>
      <c r="E1195" s="83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1"/>
      <c r="B1196" s="112"/>
      <c r="C1196" s="7"/>
      <c r="D1196" s="85"/>
      <c r="E1196" s="83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1"/>
      <c r="B1197" s="112"/>
      <c r="C1197" s="7"/>
      <c r="D1197" s="85"/>
      <c r="E1197" s="83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1"/>
      <c r="B1198" s="112"/>
      <c r="C1198" s="7"/>
      <c r="D1198" s="85"/>
      <c r="E1198" s="83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1"/>
      <c r="B1199" s="112"/>
      <c r="C1199" s="7"/>
      <c r="D1199" s="85"/>
      <c r="E1199" s="83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1"/>
      <c r="B1200" s="112"/>
      <c r="C1200" s="7"/>
      <c r="D1200" s="85"/>
      <c r="E1200" s="83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1"/>
      <c r="B1201" s="112"/>
      <c r="C1201" s="7"/>
      <c r="D1201" s="85"/>
      <c r="E1201" s="83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1"/>
      <c r="B1202" s="112"/>
      <c r="C1202" s="7"/>
      <c r="D1202" s="85"/>
      <c r="E1202" s="83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1"/>
      <c r="B1203" s="112"/>
      <c r="C1203" s="7"/>
      <c r="D1203" s="85"/>
      <c r="E1203" s="83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1"/>
      <c r="B1204" s="112"/>
      <c r="C1204" s="7"/>
      <c r="D1204" s="85"/>
      <c r="E1204" s="83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1"/>
      <c r="B1205" s="112"/>
      <c r="C1205" s="7"/>
      <c r="D1205" s="85"/>
      <c r="E1205" s="83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1"/>
      <c r="B1206" s="112"/>
      <c r="C1206" s="7"/>
      <c r="D1206" s="85"/>
      <c r="E1206" s="83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1"/>
      <c r="B1207" s="112"/>
      <c r="C1207" s="7"/>
      <c r="D1207" s="85"/>
      <c r="E1207" s="83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1"/>
      <c r="B1208" s="112"/>
      <c r="C1208" s="7"/>
      <c r="D1208" s="85"/>
      <c r="E1208" s="83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1"/>
      <c r="B1209" s="112"/>
      <c r="C1209" s="7"/>
      <c r="D1209" s="85"/>
      <c r="E1209" s="83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1"/>
      <c r="B1210" s="112"/>
      <c r="C1210" s="7"/>
      <c r="D1210" s="85"/>
      <c r="E1210" s="83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1"/>
      <c r="B1211" s="112"/>
      <c r="C1211" s="7"/>
      <c r="D1211" s="85"/>
      <c r="E1211" s="83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1"/>
      <c r="B1212" s="112"/>
      <c r="C1212" s="7"/>
      <c r="D1212" s="85"/>
      <c r="E1212" s="83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1"/>
      <c r="B1213" s="112"/>
      <c r="C1213" s="7"/>
      <c r="D1213" s="85"/>
      <c r="E1213" s="83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1"/>
      <c r="B1214" s="112"/>
      <c r="C1214" s="7"/>
      <c r="D1214" s="85"/>
      <c r="E1214" s="83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1"/>
      <c r="B1215" s="112"/>
      <c r="C1215" s="7"/>
      <c r="D1215" s="85"/>
      <c r="E1215" s="83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1"/>
      <c r="B1216" s="112"/>
      <c r="C1216" s="7"/>
      <c r="D1216" s="85"/>
      <c r="E1216" s="83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1"/>
      <c r="B1217" s="112"/>
      <c r="C1217" s="7"/>
      <c r="D1217" s="85"/>
      <c r="E1217" s="83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1"/>
      <c r="B1218" s="112"/>
      <c r="C1218" s="7"/>
      <c r="D1218" s="85"/>
      <c r="E1218" s="83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1"/>
      <c r="B1219" s="112"/>
      <c r="C1219" s="7"/>
      <c r="D1219" s="85"/>
      <c r="E1219" s="83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1"/>
      <c r="B1220" s="112"/>
      <c r="C1220" s="7"/>
      <c r="D1220" s="85"/>
      <c r="E1220" s="83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1"/>
      <c r="B1221" s="112"/>
      <c r="C1221" s="7"/>
      <c r="D1221" s="85"/>
      <c r="E1221" s="83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1"/>
      <c r="B1222" s="112"/>
      <c r="C1222" s="7"/>
      <c r="D1222" s="85"/>
      <c r="E1222" s="83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1"/>
      <c r="B1223" s="112"/>
      <c r="C1223" s="7"/>
      <c r="D1223" s="85"/>
      <c r="E1223" s="83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1"/>
      <c r="B1224" s="112"/>
      <c r="C1224" s="7"/>
      <c r="D1224" s="85"/>
      <c r="E1224" s="83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1"/>
      <c r="B1225" s="112"/>
      <c r="C1225" s="7"/>
      <c r="D1225" s="85"/>
      <c r="E1225" s="83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1"/>
      <c r="B1226" s="112"/>
      <c r="C1226" s="7"/>
      <c r="D1226" s="85"/>
      <c r="E1226" s="83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1"/>
      <c r="B1227" s="112"/>
      <c r="C1227" s="7"/>
      <c r="D1227" s="85"/>
      <c r="E1227" s="83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1"/>
      <c r="B1228" s="112"/>
      <c r="C1228" s="7"/>
      <c r="D1228" s="85"/>
      <c r="E1228" s="83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1"/>
      <c r="B1229" s="112"/>
      <c r="C1229" s="7"/>
      <c r="D1229" s="85"/>
      <c r="E1229" s="83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1"/>
      <c r="B1230" s="112"/>
      <c r="C1230" s="7"/>
      <c r="D1230" s="85"/>
      <c r="E1230" s="83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1"/>
      <c r="B1231" s="112"/>
      <c r="C1231" s="7"/>
      <c r="D1231" s="85"/>
      <c r="E1231" s="83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1"/>
      <c r="B1232" s="112"/>
      <c r="C1232" s="7"/>
      <c r="D1232" s="85"/>
      <c r="E1232" s="83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1"/>
      <c r="B1233" s="112"/>
      <c r="C1233" s="7"/>
      <c r="D1233" s="85"/>
      <c r="E1233" s="83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1"/>
      <c r="B1234" s="112"/>
      <c r="C1234" s="7"/>
      <c r="D1234" s="85"/>
      <c r="E1234" s="83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1"/>
      <c r="B1235" s="112"/>
      <c r="C1235" s="7"/>
      <c r="D1235" s="85"/>
      <c r="E1235" s="83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1"/>
      <c r="B1236" s="112"/>
      <c r="C1236" s="7"/>
      <c r="D1236" s="85"/>
      <c r="E1236" s="83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1"/>
      <c r="B1237" s="112"/>
      <c r="C1237" s="7"/>
      <c r="D1237" s="85"/>
      <c r="E1237" s="83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1"/>
      <c r="B1238" s="112"/>
      <c r="C1238" s="7"/>
      <c r="D1238" s="85"/>
      <c r="E1238" s="83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1"/>
      <c r="B1239" s="112"/>
      <c r="C1239" s="7"/>
      <c r="D1239" s="85"/>
      <c r="E1239" s="83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1"/>
      <c r="B1240" s="112"/>
      <c r="C1240" s="7"/>
      <c r="D1240" s="85"/>
      <c r="E1240" s="83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1"/>
      <c r="B1241" s="112"/>
      <c r="C1241" s="7"/>
      <c r="D1241" s="85"/>
      <c r="E1241" s="83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1"/>
      <c r="B1242" s="112"/>
      <c r="C1242" s="7"/>
      <c r="D1242" s="85"/>
      <c r="E1242" s="83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1"/>
      <c r="B1243" s="112"/>
      <c r="C1243" s="7"/>
      <c r="D1243" s="85"/>
      <c r="E1243" s="83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1"/>
      <c r="B1244" s="112"/>
      <c r="C1244" s="7"/>
      <c r="D1244" s="85"/>
      <c r="E1244" s="83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1"/>
      <c r="B1245" s="112"/>
      <c r="C1245" s="7"/>
      <c r="D1245" s="85"/>
      <c r="E1245" s="83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1"/>
      <c r="B1246" s="112"/>
      <c r="C1246" s="7"/>
      <c r="D1246" s="85"/>
      <c r="E1246" s="83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1"/>
      <c r="B1247" s="112"/>
      <c r="C1247" s="7"/>
      <c r="D1247" s="85"/>
      <c r="E1247" s="83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1"/>
      <c r="B1248" s="112"/>
      <c r="C1248" s="7"/>
      <c r="D1248" s="85"/>
      <c r="E1248" s="83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1"/>
      <c r="B1249" s="112"/>
      <c r="C1249" s="7"/>
      <c r="D1249" s="85"/>
      <c r="E1249" s="83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1"/>
      <c r="B1250" s="112"/>
      <c r="C1250" s="7"/>
      <c r="D1250" s="85"/>
      <c r="E1250" s="83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1"/>
      <c r="B1251" s="112"/>
      <c r="C1251" s="7"/>
      <c r="D1251" s="85"/>
      <c r="E1251" s="83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1"/>
      <c r="B1252" s="112"/>
      <c r="C1252" s="7"/>
      <c r="D1252" s="85"/>
      <c r="E1252" s="83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1"/>
      <c r="B1253" s="112"/>
      <c r="C1253" s="7"/>
      <c r="D1253" s="85"/>
      <c r="E1253" s="83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1"/>
      <c r="B1254" s="112"/>
      <c r="C1254" s="7"/>
      <c r="D1254" s="85"/>
      <c r="E1254" s="83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1"/>
      <c r="B1255" s="112"/>
      <c r="C1255" s="7"/>
      <c r="D1255" s="85"/>
      <c r="E1255" s="83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1"/>
      <c r="B1256" s="112"/>
      <c r="C1256" s="7"/>
      <c r="D1256" s="85"/>
      <c r="E1256" s="83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1"/>
      <c r="B1257" s="112"/>
      <c r="C1257" s="7"/>
      <c r="D1257" s="85"/>
      <c r="E1257" s="83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1"/>
      <c r="B1258" s="112"/>
      <c r="C1258" s="7"/>
      <c r="D1258" s="85"/>
      <c r="E1258" s="83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1"/>
      <c r="B1259" s="112"/>
      <c r="C1259" s="7"/>
      <c r="D1259" s="85"/>
      <c r="E1259" s="83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1"/>
      <c r="B1260" s="112"/>
      <c r="C1260" s="7"/>
      <c r="D1260" s="85"/>
      <c r="E1260" s="83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1"/>
      <c r="B1261" s="112"/>
      <c r="C1261" s="7"/>
      <c r="D1261" s="85"/>
      <c r="E1261" s="83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1"/>
      <c r="B1262" s="112"/>
      <c r="C1262" s="7"/>
      <c r="D1262" s="85"/>
      <c r="E1262" s="83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1"/>
      <c r="B1263" s="112"/>
      <c r="C1263" s="7"/>
      <c r="D1263" s="85"/>
      <c r="E1263" s="83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1"/>
      <c r="B1264" s="112"/>
      <c r="C1264" s="7"/>
      <c r="D1264" s="85"/>
      <c r="E1264" s="83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1"/>
      <c r="B1265" s="112"/>
      <c r="C1265" s="7"/>
      <c r="D1265" s="85"/>
      <c r="E1265" s="83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1"/>
      <c r="B1266" s="112"/>
      <c r="C1266" s="7"/>
      <c r="D1266" s="85"/>
      <c r="E1266" s="83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1"/>
      <c r="B1267" s="112"/>
      <c r="C1267" s="7"/>
      <c r="D1267" s="85"/>
      <c r="E1267" s="83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1"/>
      <c r="B1268" s="112"/>
      <c r="C1268" s="7"/>
      <c r="D1268" s="85"/>
      <c r="E1268" s="83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1"/>
      <c r="B1269" s="112"/>
      <c r="C1269" s="7"/>
      <c r="D1269" s="85"/>
      <c r="E1269" s="83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1"/>
      <c r="B1270" s="112"/>
      <c r="C1270" s="7"/>
      <c r="D1270" s="85"/>
      <c r="E1270" s="83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1"/>
      <c r="B1271" s="112"/>
      <c r="C1271" s="7"/>
      <c r="D1271" s="85"/>
      <c r="E1271" s="83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1"/>
      <c r="B1272" s="112"/>
      <c r="C1272" s="7"/>
      <c r="D1272" s="85"/>
      <c r="E1272" s="83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1"/>
      <c r="B1273" s="112"/>
      <c r="C1273" s="7"/>
      <c r="D1273" s="85"/>
      <c r="E1273" s="83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1"/>
      <c r="B1274" s="112"/>
      <c r="C1274" s="7"/>
      <c r="D1274" s="85"/>
      <c r="E1274" s="83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1"/>
      <c r="B1275" s="112"/>
      <c r="C1275" s="7"/>
      <c r="D1275" s="85"/>
      <c r="E1275" s="83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1"/>
      <c r="B1276" s="112"/>
      <c r="C1276" s="7"/>
      <c r="D1276" s="85"/>
      <c r="E1276" s="83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1"/>
      <c r="B1277" s="112"/>
      <c r="C1277" s="7"/>
      <c r="D1277" s="85"/>
      <c r="E1277" s="83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1"/>
      <c r="B1278" s="112"/>
      <c r="C1278" s="7"/>
      <c r="D1278" s="85"/>
      <c r="E1278" s="83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1"/>
      <c r="B1279" s="112"/>
      <c r="C1279" s="7"/>
      <c r="D1279" s="85"/>
      <c r="E1279" s="83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1"/>
      <c r="B1280" s="112"/>
      <c r="C1280" s="7"/>
      <c r="D1280" s="85"/>
      <c r="E1280" s="83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1"/>
      <c r="B1281" s="112"/>
      <c r="C1281" s="7"/>
      <c r="D1281" s="85"/>
      <c r="E1281" s="83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1"/>
      <c r="B1282" s="112"/>
      <c r="C1282" s="7"/>
      <c r="D1282" s="85"/>
      <c r="E1282" s="83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1"/>
      <c r="B1283" s="112"/>
      <c r="C1283" s="7"/>
      <c r="D1283" s="85"/>
      <c r="E1283" s="83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1"/>
      <c r="B1284" s="112"/>
      <c r="C1284" s="7"/>
      <c r="D1284" s="85"/>
      <c r="E1284" s="83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1"/>
      <c r="B1285" s="112"/>
      <c r="C1285" s="7"/>
      <c r="D1285" s="85"/>
      <c r="E1285" s="83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1"/>
      <c r="B1286" s="112"/>
      <c r="C1286" s="7"/>
      <c r="D1286" s="85"/>
      <c r="E1286" s="83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1"/>
      <c r="B1287" s="112"/>
      <c r="C1287" s="7"/>
      <c r="D1287" s="85"/>
      <c r="E1287" s="83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1"/>
      <c r="B1288" s="112"/>
      <c r="C1288" s="7"/>
      <c r="D1288" s="85"/>
      <c r="E1288" s="83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1"/>
      <c r="B1289" s="112"/>
      <c r="C1289" s="7"/>
      <c r="D1289" s="85"/>
      <c r="E1289" s="83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1"/>
      <c r="B1290" s="112"/>
      <c r="C1290" s="7"/>
      <c r="D1290" s="85"/>
      <c r="E1290" s="83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1"/>
      <c r="B1291" s="112"/>
      <c r="C1291" s="7"/>
      <c r="D1291" s="85"/>
      <c r="E1291" s="83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1"/>
      <c r="B1292" s="112"/>
      <c r="C1292" s="7"/>
      <c r="D1292" s="85"/>
      <c r="E1292" s="83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1"/>
      <c r="B1293" s="112"/>
      <c r="C1293" s="7"/>
      <c r="D1293" s="85"/>
      <c r="E1293" s="83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1"/>
      <c r="B1294" s="112"/>
      <c r="C1294" s="7"/>
      <c r="D1294" s="85"/>
      <c r="E1294" s="83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1"/>
      <c r="B1295" s="112"/>
      <c r="C1295" s="7"/>
      <c r="D1295" s="85"/>
      <c r="E1295" s="83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1"/>
      <c r="B1296" s="112"/>
      <c r="C1296" s="7"/>
      <c r="D1296" s="85"/>
      <c r="E1296" s="83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1"/>
      <c r="B1297" s="112"/>
      <c r="C1297" s="7"/>
      <c r="D1297" s="85"/>
      <c r="E1297" s="83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1"/>
      <c r="B1298" s="112"/>
      <c r="C1298" s="7"/>
      <c r="D1298" s="85"/>
      <c r="E1298" s="83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1"/>
      <c r="B1299" s="112"/>
      <c r="C1299" s="7"/>
      <c r="D1299" s="85"/>
      <c r="E1299" s="83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1"/>
      <c r="B1300" s="112"/>
      <c r="C1300" s="7"/>
      <c r="D1300" s="85"/>
      <c r="E1300" s="83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1"/>
      <c r="B1301" s="112"/>
      <c r="C1301" s="7"/>
      <c r="D1301" s="85"/>
      <c r="E1301" s="83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1"/>
      <c r="B1302" s="112"/>
      <c r="C1302" s="7"/>
      <c r="D1302" s="85"/>
      <c r="E1302" s="83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1"/>
      <c r="B1303" s="112"/>
      <c r="C1303" s="7"/>
      <c r="D1303" s="85"/>
      <c r="E1303" s="83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1"/>
      <c r="B1304" s="112"/>
      <c r="C1304" s="7"/>
      <c r="D1304" s="85"/>
      <c r="E1304" s="83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1"/>
      <c r="B1305" s="112"/>
      <c r="C1305" s="7"/>
      <c r="D1305" s="85"/>
      <c r="E1305" s="83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1"/>
      <c r="B1306" s="112"/>
      <c r="C1306" s="7"/>
      <c r="D1306" s="85"/>
      <c r="E1306" s="83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1"/>
      <c r="B1307" s="112"/>
      <c r="C1307" s="7"/>
      <c r="D1307" s="85"/>
      <c r="E1307" s="83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1"/>
      <c r="B1308" s="112"/>
      <c r="C1308" s="7"/>
      <c r="D1308" s="85"/>
      <c r="E1308" s="83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1"/>
      <c r="B1309" s="112"/>
      <c r="C1309" s="7"/>
      <c r="D1309" s="85"/>
      <c r="E1309" s="83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1"/>
      <c r="B1310" s="112"/>
      <c r="C1310" s="7"/>
      <c r="D1310" s="85"/>
      <c r="E1310" s="83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1"/>
      <c r="B1311" s="112"/>
      <c r="C1311" s="7"/>
      <c r="D1311" s="85"/>
      <c r="E1311" s="83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1"/>
      <c r="B1312" s="112"/>
      <c r="C1312" s="7"/>
      <c r="D1312" s="85"/>
      <c r="E1312" s="83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1"/>
      <c r="B1313" s="112"/>
      <c r="C1313" s="7"/>
      <c r="D1313" s="85"/>
      <c r="E1313" s="83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1"/>
      <c r="B1314" s="112"/>
      <c r="C1314" s="7"/>
      <c r="D1314" s="85"/>
      <c r="E1314" s="83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1"/>
      <c r="B1315" s="112"/>
      <c r="C1315" s="7"/>
      <c r="D1315" s="85"/>
      <c r="E1315" s="83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1"/>
      <c r="B1316" s="112"/>
      <c r="C1316" s="7"/>
      <c r="D1316" s="85"/>
      <c r="E1316" s="83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1"/>
      <c r="B1317" s="112"/>
      <c r="C1317" s="7"/>
      <c r="D1317" s="85"/>
      <c r="E1317" s="83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1"/>
      <c r="B1318" s="112"/>
      <c r="C1318" s="7"/>
      <c r="D1318" s="85"/>
      <c r="E1318" s="83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1"/>
      <c r="B1319" s="112"/>
      <c r="C1319" s="7"/>
      <c r="D1319" s="85"/>
      <c r="E1319" s="83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1"/>
      <c r="B1320" s="112"/>
      <c r="C1320" s="7"/>
      <c r="D1320" s="85"/>
      <c r="E1320" s="83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1"/>
      <c r="B1321" s="112"/>
      <c r="C1321" s="7"/>
      <c r="D1321" s="85"/>
      <c r="E1321" s="83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1"/>
      <c r="B1322" s="112"/>
      <c r="C1322" s="7"/>
      <c r="D1322" s="85"/>
      <c r="E1322" s="83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1"/>
      <c r="B1323" s="112"/>
      <c r="C1323" s="7"/>
      <c r="D1323" s="85"/>
      <c r="E1323" s="83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1"/>
      <c r="B1324" s="112"/>
      <c r="C1324" s="7"/>
      <c r="D1324" s="85"/>
      <c r="E1324" s="83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1"/>
      <c r="B1325" s="112"/>
      <c r="C1325" s="7"/>
      <c r="D1325" s="85"/>
      <c r="E1325" s="83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1"/>
      <c r="B1326" s="112"/>
      <c r="C1326" s="7"/>
      <c r="D1326" s="85"/>
      <c r="E1326" s="83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1"/>
      <c r="B1327" s="112"/>
      <c r="C1327" s="7"/>
      <c r="D1327" s="85"/>
      <c r="E1327" s="83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1"/>
      <c r="B1328" s="112"/>
      <c r="C1328" s="7"/>
      <c r="D1328" s="85"/>
      <c r="E1328" s="83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1"/>
      <c r="B1329" s="112"/>
      <c r="C1329" s="7"/>
      <c r="D1329" s="85"/>
      <c r="E1329" s="83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1"/>
      <c r="B1330" s="112"/>
      <c r="C1330" s="7"/>
      <c r="D1330" s="85"/>
      <c r="E1330" s="83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1"/>
      <c r="B1331" s="112"/>
      <c r="C1331" s="7"/>
      <c r="D1331" s="85"/>
      <c r="E1331" s="83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1"/>
      <c r="B1332" s="112"/>
      <c r="C1332" s="7"/>
      <c r="D1332" s="85"/>
      <c r="E1332" s="83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1"/>
      <c r="B1333" s="112"/>
      <c r="C1333" s="7"/>
      <c r="D1333" s="85"/>
      <c r="E1333" s="83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1"/>
      <c r="B1334" s="112"/>
      <c r="C1334" s="7"/>
      <c r="D1334" s="85"/>
      <c r="E1334" s="83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1"/>
      <c r="B1335" s="112"/>
      <c r="C1335" s="7"/>
      <c r="D1335" s="85"/>
      <c r="E1335" s="83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1"/>
      <c r="B1336" s="112"/>
      <c r="C1336" s="7"/>
      <c r="D1336" s="85"/>
      <c r="E1336" s="83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1"/>
      <c r="B1337" s="112"/>
      <c r="C1337" s="7"/>
      <c r="D1337" s="85"/>
      <c r="E1337" s="83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1"/>
      <c r="B1338" s="112"/>
      <c r="C1338" s="7"/>
      <c r="D1338" s="85"/>
      <c r="E1338" s="83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1"/>
      <c r="B1339" s="112"/>
      <c r="C1339" s="7"/>
      <c r="D1339" s="85"/>
      <c r="E1339" s="83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1"/>
      <c r="B1340" s="112"/>
      <c r="C1340" s="7"/>
      <c r="D1340" s="85"/>
      <c r="E1340" s="83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1"/>
      <c r="B1341" s="112"/>
      <c r="C1341" s="7"/>
      <c r="D1341" s="85"/>
      <c r="E1341" s="83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1"/>
      <c r="B1342" s="112"/>
      <c r="C1342" s="7"/>
      <c r="D1342" s="85"/>
      <c r="E1342" s="83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1"/>
      <c r="B1343" s="112"/>
      <c r="C1343" s="7"/>
      <c r="D1343" s="85"/>
      <c r="E1343" s="83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1"/>
      <c r="B1344" s="112"/>
      <c r="C1344" s="7"/>
      <c r="D1344" s="85"/>
      <c r="E1344" s="83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1"/>
      <c r="B1345" s="112"/>
      <c r="C1345" s="7"/>
      <c r="D1345" s="85"/>
      <c r="E1345" s="83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1"/>
      <c r="B1346" s="112"/>
      <c r="C1346" s="7"/>
      <c r="D1346" s="85"/>
      <c r="E1346" s="83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1"/>
      <c r="B1347" s="112"/>
      <c r="C1347" s="7"/>
      <c r="D1347" s="85"/>
      <c r="E1347" s="83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1"/>
      <c r="B1348" s="112"/>
      <c r="C1348" s="7"/>
      <c r="D1348" s="85"/>
      <c r="E1348" s="83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1"/>
      <c r="B1349" s="112"/>
      <c r="C1349" s="7"/>
      <c r="D1349" s="85"/>
      <c r="E1349" s="83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1"/>
      <c r="B1350" s="112"/>
      <c r="C1350" s="7"/>
      <c r="D1350" s="85"/>
      <c r="E1350" s="83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1"/>
      <c r="B1351" s="112"/>
      <c r="C1351" s="7"/>
      <c r="D1351" s="85"/>
      <c r="E1351" s="83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1"/>
      <c r="B1352" s="112"/>
      <c r="C1352" s="7"/>
      <c r="D1352" s="85"/>
      <c r="E1352" s="83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1"/>
      <c r="B1353" s="112"/>
      <c r="C1353" s="7"/>
      <c r="D1353" s="85"/>
      <c r="E1353" s="83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1"/>
      <c r="B1354" s="112"/>
      <c r="C1354" s="7"/>
      <c r="D1354" s="85"/>
      <c r="E1354" s="83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1"/>
      <c r="B1355" s="112"/>
      <c r="C1355" s="7"/>
      <c r="D1355" s="85"/>
      <c r="E1355" s="83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1"/>
      <c r="B1356" s="112"/>
      <c r="C1356" s="7"/>
      <c r="D1356" s="85"/>
      <c r="E1356" s="83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1"/>
      <c r="B1357" s="112"/>
      <c r="C1357" s="7"/>
      <c r="D1357" s="85"/>
      <c r="E1357" s="83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1"/>
      <c r="B1358" s="112"/>
      <c r="C1358" s="7"/>
      <c r="D1358" s="85"/>
      <c r="E1358" s="83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1"/>
      <c r="B1359" s="112"/>
      <c r="C1359" s="7"/>
      <c r="D1359" s="85"/>
      <c r="E1359" s="83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1"/>
      <c r="B1360" s="112"/>
      <c r="C1360" s="7"/>
      <c r="D1360" s="85"/>
      <c r="E1360" s="83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1"/>
      <c r="B1361" s="112"/>
      <c r="C1361" s="7"/>
      <c r="D1361" s="85"/>
      <c r="E1361" s="83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1"/>
      <c r="B1362" s="112"/>
      <c r="C1362" s="7"/>
      <c r="D1362" s="85"/>
      <c r="E1362" s="83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1"/>
      <c r="B1363" s="112"/>
      <c r="C1363" s="7"/>
      <c r="D1363" s="85"/>
      <c r="E1363" s="83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1"/>
      <c r="B1364" s="112"/>
      <c r="C1364" s="7"/>
      <c r="D1364" s="85"/>
      <c r="E1364" s="83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1"/>
      <c r="B1365" s="112"/>
      <c r="C1365" s="7"/>
      <c r="D1365" s="85"/>
      <c r="E1365" s="83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1"/>
      <c r="B1366" s="112"/>
      <c r="C1366" s="7"/>
      <c r="D1366" s="85"/>
      <c r="E1366" s="83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1"/>
      <c r="B1367" s="112"/>
      <c r="C1367" s="7"/>
      <c r="D1367" s="85"/>
      <c r="E1367" s="83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1"/>
      <c r="B1368" s="112"/>
      <c r="C1368" s="7"/>
      <c r="D1368" s="85"/>
      <c r="E1368" s="83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1"/>
      <c r="B1369" s="112"/>
      <c r="C1369" s="7"/>
      <c r="D1369" s="85"/>
      <c r="E1369" s="83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1"/>
      <c r="B1370" s="112"/>
      <c r="C1370" s="7"/>
      <c r="D1370" s="85"/>
      <c r="E1370" s="83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1"/>
      <c r="B1371" s="112"/>
      <c r="C1371" s="7"/>
      <c r="D1371" s="85"/>
      <c r="E1371" s="83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1"/>
      <c r="B1372" s="112"/>
      <c r="C1372" s="7"/>
      <c r="D1372" s="85"/>
      <c r="E1372" s="83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1"/>
      <c r="B1373" s="112"/>
      <c r="C1373" s="7"/>
      <c r="D1373" s="85"/>
      <c r="E1373" s="83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1"/>
      <c r="B1374" s="112"/>
      <c r="C1374" s="7"/>
      <c r="D1374" s="85"/>
      <c r="E1374" s="83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1"/>
      <c r="B1375" s="112"/>
      <c r="C1375" s="7"/>
      <c r="D1375" s="85"/>
      <c r="E1375" s="83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1"/>
      <c r="B1376" s="112"/>
      <c r="C1376" s="7"/>
      <c r="D1376" s="85"/>
      <c r="E1376" s="83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1"/>
      <c r="B1377" s="112"/>
      <c r="C1377" s="7"/>
      <c r="D1377" s="85"/>
      <c r="E1377" s="83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1"/>
      <c r="B1378" s="112"/>
      <c r="C1378" s="7"/>
      <c r="D1378" s="85"/>
      <c r="E1378" s="83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1"/>
      <c r="B1379" s="112"/>
      <c r="C1379" s="7"/>
      <c r="D1379" s="85"/>
      <c r="E1379" s="83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1"/>
      <c r="B1380" s="112"/>
      <c r="C1380" s="7"/>
      <c r="D1380" s="85"/>
      <c r="E1380" s="83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1"/>
      <c r="B1381" s="112"/>
      <c r="C1381" s="7"/>
      <c r="D1381" s="85"/>
      <c r="E1381" s="83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1"/>
      <c r="B1382" s="112"/>
      <c r="C1382" s="7"/>
      <c r="D1382" s="85"/>
      <c r="E1382" s="83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1"/>
      <c r="B1383" s="112"/>
      <c r="C1383" s="7"/>
      <c r="D1383" s="85"/>
      <c r="E1383" s="83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1"/>
      <c r="B1384" s="112"/>
      <c r="C1384" s="7"/>
      <c r="D1384" s="85"/>
      <c r="E1384" s="83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1"/>
      <c r="B1385" s="112"/>
      <c r="C1385" s="7"/>
      <c r="D1385" s="85"/>
      <c r="E1385" s="83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1"/>
      <c r="B1386" s="112"/>
      <c r="C1386" s="7"/>
      <c r="D1386" s="85"/>
      <c r="E1386" s="83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1"/>
      <c r="B1387" s="112"/>
      <c r="C1387" s="7"/>
      <c r="D1387" s="85"/>
      <c r="E1387" s="83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1"/>
      <c r="B1388" s="112"/>
      <c r="C1388" s="7"/>
      <c r="D1388" s="85"/>
      <c r="E1388" s="83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1"/>
      <c r="B1389" s="112"/>
      <c r="C1389" s="7"/>
      <c r="D1389" s="85"/>
      <c r="E1389" s="83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1"/>
      <c r="B1390" s="112"/>
      <c r="C1390" s="7"/>
      <c r="D1390" s="85"/>
      <c r="E1390" s="83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1"/>
      <c r="B1391" s="112"/>
      <c r="C1391" s="7"/>
      <c r="D1391" s="85"/>
      <c r="E1391" s="83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1"/>
      <c r="B1392" s="112"/>
      <c r="C1392" s="7"/>
      <c r="D1392" s="85"/>
      <c r="E1392" s="83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1"/>
      <c r="B1393" s="112"/>
      <c r="C1393" s="7"/>
      <c r="D1393" s="85"/>
      <c r="E1393" s="83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1"/>
      <c r="B1394" s="112"/>
      <c r="C1394" s="7"/>
      <c r="D1394" s="85"/>
      <c r="E1394" s="83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1"/>
      <c r="B1395" s="112"/>
      <c r="C1395" s="7"/>
      <c r="D1395" s="85"/>
      <c r="E1395" s="83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1"/>
      <c r="B1396" s="112"/>
      <c r="C1396" s="7"/>
      <c r="D1396" s="85"/>
      <c r="E1396" s="83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1"/>
      <c r="B1397" s="112"/>
      <c r="C1397" s="7"/>
      <c r="D1397" s="85"/>
      <c r="E1397" s="83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1"/>
      <c r="B1398" s="112"/>
      <c r="C1398" s="7"/>
      <c r="D1398" s="85"/>
      <c r="E1398" s="83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1"/>
      <c r="B1399" s="112"/>
      <c r="C1399" s="7"/>
      <c r="D1399" s="85"/>
      <c r="E1399" s="83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1"/>
      <c r="B1400" s="112"/>
      <c r="C1400" s="7"/>
      <c r="D1400" s="85"/>
      <c r="E1400" s="83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1"/>
      <c r="B1401" s="112"/>
      <c r="C1401" s="7"/>
      <c r="D1401" s="85"/>
      <c r="E1401" s="83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1"/>
      <c r="B1402" s="112"/>
      <c r="C1402" s="7"/>
      <c r="D1402" s="85"/>
      <c r="E1402" s="83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1"/>
      <c r="B1403" s="112"/>
      <c r="C1403" s="7"/>
      <c r="D1403" s="85"/>
      <c r="E1403" s="83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1"/>
      <c r="B1404" s="112"/>
      <c r="C1404" s="7"/>
      <c r="D1404" s="85"/>
      <c r="E1404" s="83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1"/>
      <c r="B1405" s="112"/>
      <c r="C1405" s="7"/>
      <c r="D1405" s="85"/>
      <c r="E1405" s="83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1"/>
      <c r="B1406" s="112"/>
      <c r="C1406" s="7"/>
      <c r="D1406" s="85"/>
      <c r="E1406" s="83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1"/>
      <c r="B1407" s="112"/>
      <c r="C1407" s="7"/>
      <c r="D1407" s="85"/>
      <c r="E1407" s="83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1"/>
      <c r="B1408" s="112"/>
      <c r="C1408" s="7"/>
      <c r="D1408" s="85"/>
      <c r="E1408" s="83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1"/>
      <c r="B1409" s="112"/>
      <c r="C1409" s="7"/>
      <c r="D1409" s="85"/>
      <c r="E1409" s="83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1"/>
      <c r="B1410" s="112"/>
      <c r="C1410" s="7"/>
      <c r="D1410" s="85"/>
      <c r="E1410" s="83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1"/>
      <c r="B1411" s="112"/>
      <c r="C1411" s="7"/>
      <c r="D1411" s="85"/>
      <c r="E1411" s="83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1"/>
      <c r="B1412" s="112"/>
      <c r="C1412" s="7"/>
      <c r="D1412" s="85"/>
      <c r="E1412" s="83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1"/>
      <c r="B1413" s="112"/>
      <c r="C1413" s="7"/>
      <c r="D1413" s="85"/>
      <c r="E1413" s="83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1"/>
      <c r="B1414" s="112"/>
      <c r="C1414" s="7"/>
      <c r="D1414" s="85"/>
      <c r="E1414" s="83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1"/>
      <c r="B1415" s="112"/>
      <c r="C1415" s="7"/>
      <c r="D1415" s="85"/>
      <c r="E1415" s="83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1"/>
      <c r="B1416" s="112"/>
      <c r="C1416" s="7"/>
      <c r="D1416" s="85"/>
      <c r="E1416" s="83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1"/>
      <c r="B1417" s="112"/>
      <c r="C1417" s="7"/>
      <c r="D1417" s="85"/>
      <c r="E1417" s="83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1"/>
      <c r="B1418" s="112"/>
      <c r="C1418" s="7"/>
      <c r="D1418" s="85"/>
      <c r="E1418" s="83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1"/>
      <c r="B1419" s="112"/>
      <c r="C1419" s="7"/>
      <c r="D1419" s="85"/>
      <c r="E1419" s="83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1"/>
      <c r="B1420" s="112"/>
      <c r="C1420" s="7"/>
      <c r="D1420" s="85"/>
      <c r="E1420" s="83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1"/>
      <c r="B1421" s="112"/>
      <c r="C1421" s="7"/>
      <c r="D1421" s="85"/>
      <c r="E1421" s="83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1"/>
      <c r="B1422" s="112"/>
      <c r="C1422" s="7"/>
      <c r="D1422" s="85"/>
      <c r="E1422" s="83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1"/>
      <c r="B1423" s="112"/>
      <c r="C1423" s="7"/>
      <c r="D1423" s="85"/>
      <c r="E1423" s="83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1"/>
      <c r="B1424" s="112"/>
      <c r="C1424" s="7"/>
      <c r="D1424" s="85"/>
      <c r="E1424" s="83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1"/>
      <c r="B1425" s="112"/>
      <c r="C1425" s="7"/>
      <c r="D1425" s="85"/>
      <c r="E1425" s="83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1"/>
      <c r="B1426" s="112"/>
      <c r="C1426" s="7"/>
      <c r="D1426" s="85"/>
      <c r="E1426" s="83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1"/>
      <c r="B1427" s="112"/>
      <c r="C1427" s="7"/>
      <c r="D1427" s="85"/>
      <c r="E1427" s="83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1"/>
      <c r="B1428" s="112"/>
      <c r="C1428" s="7"/>
      <c r="D1428" s="85"/>
      <c r="E1428" s="83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1"/>
      <c r="B1429" s="112"/>
      <c r="C1429" s="7"/>
      <c r="D1429" s="85"/>
      <c r="E1429" s="83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1"/>
      <c r="B1430" s="112"/>
      <c r="C1430" s="7"/>
      <c r="D1430" s="85"/>
      <c r="E1430" s="83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1"/>
      <c r="B1431" s="112"/>
      <c r="C1431" s="7"/>
      <c r="D1431" s="85"/>
      <c r="E1431" s="83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1"/>
      <c r="B1432" s="112"/>
      <c r="C1432" s="7"/>
      <c r="D1432" s="85"/>
      <c r="E1432" s="83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1"/>
      <c r="B1433" s="112"/>
      <c r="C1433" s="7"/>
      <c r="D1433" s="85"/>
      <c r="E1433" s="83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1"/>
      <c r="B1434" s="112"/>
      <c r="C1434" s="7"/>
      <c r="D1434" s="85"/>
      <c r="E1434" s="83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1"/>
      <c r="B1435" s="112"/>
      <c r="C1435" s="7"/>
      <c r="D1435" s="85"/>
      <c r="E1435" s="83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1"/>
      <c r="B1436" s="112"/>
      <c r="C1436" s="7"/>
      <c r="D1436" s="85"/>
      <c r="E1436" s="83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1"/>
      <c r="B1437" s="112"/>
      <c r="C1437" s="7"/>
      <c r="D1437" s="85"/>
      <c r="E1437" s="83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1"/>
      <c r="B1438" s="112"/>
      <c r="C1438" s="7"/>
      <c r="D1438" s="85"/>
      <c r="E1438" s="83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1"/>
      <c r="B1439" s="112"/>
      <c r="C1439" s="7"/>
      <c r="D1439" s="85"/>
      <c r="E1439" s="83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1"/>
      <c r="B1440" s="112"/>
      <c r="C1440" s="7"/>
      <c r="D1440" s="85"/>
      <c r="E1440" s="83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1"/>
      <c r="B1441" s="112"/>
      <c r="C1441" s="7"/>
      <c r="D1441" s="85"/>
      <c r="E1441" s="83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1"/>
      <c r="B1442" s="112"/>
      <c r="C1442" s="7"/>
      <c r="D1442" s="85"/>
      <c r="E1442" s="83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1"/>
      <c r="B1443" s="112"/>
      <c r="C1443" s="7"/>
      <c r="D1443" s="85"/>
      <c r="E1443" s="83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1"/>
      <c r="B1444" s="112"/>
      <c r="C1444" s="7"/>
      <c r="D1444" s="85"/>
      <c r="E1444" s="83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1"/>
      <c r="B1445" s="112"/>
      <c r="C1445" s="7"/>
      <c r="D1445" s="85"/>
      <c r="E1445" s="83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1"/>
      <c r="B1446" s="112"/>
      <c r="C1446" s="7"/>
      <c r="D1446" s="85"/>
      <c r="E1446" s="83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1"/>
      <c r="B1447" s="112"/>
      <c r="C1447" s="7"/>
      <c r="D1447" s="85"/>
      <c r="E1447" s="83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1"/>
      <c r="B1448" s="112"/>
      <c r="C1448" s="7"/>
      <c r="D1448" s="85"/>
      <c r="E1448" s="83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1"/>
      <c r="B1449" s="112"/>
      <c r="C1449" s="7"/>
      <c r="D1449" s="85"/>
      <c r="E1449" s="83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1"/>
      <c r="B1450" s="112"/>
      <c r="C1450" s="7"/>
      <c r="D1450" s="85"/>
      <c r="E1450" s="83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1"/>
      <c r="B1451" s="112"/>
      <c r="C1451" s="7"/>
      <c r="D1451" s="85"/>
      <c r="E1451" s="83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1"/>
      <c r="B1452" s="112"/>
      <c r="C1452" s="7"/>
      <c r="D1452" s="85"/>
      <c r="E1452" s="83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1"/>
      <c r="B1453" s="112"/>
      <c r="C1453" s="7"/>
      <c r="D1453" s="85"/>
      <c r="E1453" s="83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1"/>
      <c r="B1454" s="112"/>
      <c r="C1454" s="7"/>
      <c r="D1454" s="85"/>
      <c r="E1454" s="83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1"/>
      <c r="B1455" s="112"/>
      <c r="C1455" s="7"/>
      <c r="D1455" s="85"/>
      <c r="E1455" s="83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1"/>
      <c r="B1456" s="112"/>
      <c r="C1456" s="7"/>
      <c r="D1456" s="85"/>
      <c r="E1456" s="83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1"/>
      <c r="B1457" s="112"/>
      <c r="C1457" s="7"/>
      <c r="D1457" s="85"/>
      <c r="E1457" s="83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1"/>
      <c r="B1458" s="112"/>
      <c r="C1458" s="7"/>
      <c r="D1458" s="85"/>
      <c r="E1458" s="83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1"/>
      <c r="B1459" s="112"/>
      <c r="C1459" s="7"/>
      <c r="D1459" s="85"/>
      <c r="E1459" s="83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1"/>
      <c r="B1460" s="112"/>
      <c r="C1460" s="7"/>
      <c r="D1460" s="85"/>
      <c r="E1460" s="83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1"/>
      <c r="B1461" s="112"/>
      <c r="C1461" s="7"/>
      <c r="D1461" s="85"/>
      <c r="E1461" s="83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1"/>
      <c r="B1462" s="112"/>
      <c r="C1462" s="7"/>
      <c r="D1462" s="85"/>
      <c r="E1462" s="83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1"/>
      <c r="B1463" s="112"/>
      <c r="C1463" s="7"/>
      <c r="D1463" s="85"/>
      <c r="E1463" s="83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1"/>
      <c r="B1464" s="112"/>
      <c r="C1464" s="7"/>
      <c r="D1464" s="85"/>
      <c r="E1464" s="83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1"/>
      <c r="B1465" s="112"/>
      <c r="C1465" s="7"/>
      <c r="D1465" s="85"/>
      <c r="E1465" s="83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1"/>
      <c r="B1466" s="112"/>
      <c r="C1466" s="7"/>
      <c r="D1466" s="85"/>
      <c r="E1466" s="83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1"/>
      <c r="B1467" s="112"/>
      <c r="C1467" s="7"/>
      <c r="D1467" s="85"/>
      <c r="E1467" s="83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1"/>
      <c r="B1468" s="112"/>
      <c r="C1468" s="7"/>
      <c r="D1468" s="85"/>
      <c r="E1468" s="83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1"/>
      <c r="B1469" s="112"/>
      <c r="C1469" s="7"/>
      <c r="D1469" s="85"/>
      <c r="E1469" s="83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1"/>
      <c r="B1470" s="112"/>
      <c r="C1470" s="7"/>
      <c r="D1470" s="85"/>
      <c r="E1470" s="83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1"/>
      <c r="B1471" s="112"/>
      <c r="C1471" s="7"/>
      <c r="D1471" s="85"/>
      <c r="E1471" s="83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1"/>
      <c r="B1472" s="112"/>
      <c r="C1472" s="7"/>
      <c r="D1472" s="85"/>
      <c r="E1472" s="83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1"/>
      <c r="B1473" s="112"/>
      <c r="C1473" s="7"/>
      <c r="D1473" s="85"/>
      <c r="E1473" s="83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1"/>
      <c r="B1474" s="112"/>
      <c r="C1474" s="7"/>
      <c r="D1474" s="85"/>
      <c r="E1474" s="83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1"/>
      <c r="B1475" s="112"/>
      <c r="C1475" s="7"/>
      <c r="D1475" s="85"/>
      <c r="E1475" s="83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1"/>
      <c r="B1476" s="112"/>
      <c r="C1476" s="7"/>
      <c r="D1476" s="85"/>
      <c r="E1476" s="83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1"/>
      <c r="B1477" s="112"/>
      <c r="C1477" s="7"/>
      <c r="D1477" s="85"/>
      <c r="E1477" s="83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1"/>
      <c r="B1478" s="112"/>
      <c r="C1478" s="7"/>
      <c r="D1478" s="85"/>
      <c r="E1478" s="83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1"/>
      <c r="B1479" s="112"/>
      <c r="C1479" s="7"/>
      <c r="D1479" s="85"/>
      <c r="E1479" s="83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1"/>
      <c r="B1480" s="112"/>
      <c r="C1480" s="7"/>
      <c r="D1480" s="85"/>
      <c r="E1480" s="83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1"/>
      <c r="B1481" s="112"/>
      <c r="C1481" s="7"/>
      <c r="D1481" s="85"/>
      <c r="E1481" s="83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1"/>
      <c r="B1482" s="112"/>
      <c r="C1482" s="7"/>
      <c r="D1482" s="85"/>
      <c r="E1482" s="83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1"/>
      <c r="B1483" s="112"/>
      <c r="C1483" s="7"/>
      <c r="D1483" s="85"/>
      <c r="E1483" s="83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1"/>
      <c r="B1484" s="112"/>
      <c r="C1484" s="7"/>
      <c r="D1484" s="85"/>
      <c r="E1484" s="83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1"/>
      <c r="B1485" s="112"/>
      <c r="C1485" s="7"/>
      <c r="D1485" s="85"/>
      <c r="E1485" s="83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1"/>
      <c r="B1486" s="112"/>
      <c r="C1486" s="7"/>
      <c r="D1486" s="85"/>
      <c r="E1486" s="83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1"/>
      <c r="B1487" s="112"/>
      <c r="C1487" s="7"/>
      <c r="D1487" s="85"/>
      <c r="E1487" s="83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1"/>
      <c r="B1488" s="112"/>
      <c r="C1488" s="7"/>
      <c r="D1488" s="85"/>
      <c r="E1488" s="83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1"/>
      <c r="B1489" s="112"/>
      <c r="C1489" s="7"/>
      <c r="D1489" s="85"/>
      <c r="E1489" s="83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1"/>
      <c r="B1490" s="112"/>
      <c r="C1490" s="7"/>
      <c r="D1490" s="85"/>
      <c r="E1490" s="83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1"/>
      <c r="B1491" s="112"/>
      <c r="C1491" s="7"/>
      <c r="D1491" s="85"/>
      <c r="E1491" s="83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1"/>
      <c r="B1492" s="112"/>
      <c r="C1492" s="7"/>
      <c r="D1492" s="85"/>
      <c r="E1492" s="83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1"/>
      <c r="B1493" s="112"/>
      <c r="C1493" s="7"/>
      <c r="D1493" s="85"/>
      <c r="E1493" s="83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1"/>
      <c r="B1494" s="112"/>
      <c r="C1494" s="7"/>
      <c r="D1494" s="85"/>
      <c r="E1494" s="83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1"/>
      <c r="B1495" s="112"/>
      <c r="C1495" s="7"/>
      <c r="D1495" s="85"/>
      <c r="E1495" s="83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1"/>
      <c r="B1496" s="112"/>
      <c r="C1496" s="7"/>
      <c r="D1496" s="85"/>
      <c r="E1496" s="83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1"/>
      <c r="B1497" s="112"/>
      <c r="C1497" s="7"/>
      <c r="D1497" s="85"/>
      <c r="E1497" s="83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1"/>
      <c r="B1498" s="112"/>
      <c r="C1498" s="7"/>
      <c r="D1498" s="85"/>
      <c r="E1498" s="83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1"/>
      <c r="B1499" s="112"/>
      <c r="C1499" s="7"/>
      <c r="D1499" s="85"/>
      <c r="E1499" s="83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1"/>
      <c r="B1500" s="112"/>
      <c r="C1500" s="7"/>
      <c r="D1500" s="85"/>
      <c r="E1500" s="83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1"/>
      <c r="B1501" s="112"/>
      <c r="C1501" s="7"/>
      <c r="D1501" s="85"/>
      <c r="E1501" s="83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1"/>
      <c r="B1502" s="112"/>
      <c r="C1502" s="7"/>
      <c r="D1502" s="85"/>
      <c r="E1502" s="83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1"/>
      <c r="B1503" s="112"/>
      <c r="C1503" s="7"/>
      <c r="D1503" s="85"/>
      <c r="E1503" s="83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1"/>
      <c r="B1504" s="112"/>
      <c r="C1504" s="7"/>
      <c r="D1504" s="85"/>
      <c r="E1504" s="83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1"/>
      <c r="B1505" s="112"/>
      <c r="C1505" s="7"/>
      <c r="D1505" s="85"/>
      <c r="E1505" s="83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1"/>
      <c r="B1506" s="112"/>
      <c r="C1506" s="7"/>
      <c r="D1506" s="85"/>
      <c r="E1506" s="83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1"/>
      <c r="B1507" s="112"/>
      <c r="C1507" s="7"/>
      <c r="D1507" s="85"/>
      <c r="E1507" s="83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1"/>
      <c r="B1508" s="112"/>
      <c r="C1508" s="7"/>
      <c r="D1508" s="85"/>
      <c r="E1508" s="83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1"/>
      <c r="B1509" s="112"/>
      <c r="C1509" s="7"/>
      <c r="D1509" s="85"/>
      <c r="E1509" s="83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1"/>
      <c r="B1510" s="112"/>
      <c r="C1510" s="7"/>
      <c r="D1510" s="85"/>
      <c r="E1510" s="83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1"/>
      <c r="B1511" s="112"/>
      <c r="C1511" s="7"/>
      <c r="D1511" s="85"/>
      <c r="E1511" s="83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1"/>
      <c r="B1512" s="112"/>
      <c r="C1512" s="7"/>
      <c r="D1512" s="85"/>
      <c r="E1512" s="83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1"/>
      <c r="B1513" s="112"/>
      <c r="C1513" s="7"/>
      <c r="D1513" s="85"/>
      <c r="E1513" s="83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1"/>
      <c r="B1514" s="112"/>
      <c r="C1514" s="7"/>
      <c r="D1514" s="85"/>
      <c r="E1514" s="83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1"/>
      <c r="B1515" s="112"/>
      <c r="C1515" s="7"/>
      <c r="D1515" s="85"/>
      <c r="E1515" s="83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1"/>
      <c r="B1516" s="112"/>
      <c r="C1516" s="7"/>
      <c r="D1516" s="85"/>
      <c r="E1516" s="83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1"/>
      <c r="B1517" s="112"/>
      <c r="C1517" s="7"/>
      <c r="D1517" s="85"/>
      <c r="E1517" s="83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1"/>
      <c r="B1518" s="112"/>
      <c r="C1518" s="7"/>
      <c r="D1518" s="85"/>
      <c r="E1518" s="83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1"/>
      <c r="B1519" s="112"/>
      <c r="C1519" s="7"/>
      <c r="D1519" s="85"/>
      <c r="E1519" s="83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1"/>
      <c r="B1520" s="112"/>
      <c r="C1520" s="7"/>
      <c r="D1520" s="85"/>
      <c r="E1520" s="83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1"/>
      <c r="B1521" s="112"/>
      <c r="C1521" s="7"/>
      <c r="D1521" s="85"/>
      <c r="E1521" s="83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1"/>
      <c r="B1522" s="112"/>
      <c r="C1522" s="7"/>
      <c r="D1522" s="85"/>
      <c r="E1522" s="83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1"/>
      <c r="B1523" s="112"/>
      <c r="C1523" s="7"/>
      <c r="D1523" s="85"/>
      <c r="E1523" s="83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1"/>
      <c r="B1524" s="112"/>
      <c r="C1524" s="7"/>
      <c r="D1524" s="85"/>
      <c r="E1524" s="83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1"/>
      <c r="B1525" s="112"/>
      <c r="C1525" s="7"/>
      <c r="D1525" s="85"/>
      <c r="E1525" s="83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1"/>
      <c r="B1526" s="112"/>
      <c r="C1526" s="7"/>
      <c r="D1526" s="85"/>
      <c r="E1526" s="83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1"/>
      <c r="B1527" s="112"/>
      <c r="C1527" s="7"/>
      <c r="D1527" s="85"/>
      <c r="E1527" s="83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1"/>
      <c r="B1528" s="112"/>
      <c r="C1528" s="7"/>
      <c r="D1528" s="85"/>
      <c r="E1528" s="83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1"/>
      <c r="B1529" s="112"/>
      <c r="C1529" s="7"/>
      <c r="D1529" s="85"/>
      <c r="E1529" s="83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1"/>
      <c r="B1530" s="112"/>
      <c r="C1530" s="7"/>
      <c r="D1530" s="85"/>
      <c r="E1530" s="83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1"/>
      <c r="B1531" s="112"/>
      <c r="C1531" s="7"/>
      <c r="D1531" s="85"/>
      <c r="E1531" s="83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1"/>
      <c r="B1532" s="112"/>
      <c r="C1532" s="7"/>
      <c r="D1532" s="85"/>
      <c r="E1532" s="83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1"/>
      <c r="B1533" s="112"/>
      <c r="C1533" s="7"/>
      <c r="D1533" s="85"/>
      <c r="E1533" s="83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1"/>
      <c r="B1534" s="112"/>
      <c r="C1534" s="7"/>
      <c r="D1534" s="85"/>
      <c r="E1534" s="83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1"/>
      <c r="B1535" s="112"/>
      <c r="C1535" s="7"/>
      <c r="D1535" s="85"/>
      <c r="E1535" s="83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1"/>
      <c r="B1536" s="112"/>
      <c r="C1536" s="7"/>
      <c r="D1536" s="85"/>
      <c r="E1536" s="83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1"/>
      <c r="B1537" s="112"/>
      <c r="C1537" s="7"/>
      <c r="D1537" s="85"/>
      <c r="E1537" s="83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1"/>
      <c r="B1538" s="112"/>
      <c r="C1538" s="7"/>
      <c r="D1538" s="85"/>
      <c r="E1538" s="83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1"/>
      <c r="B1539" s="112"/>
      <c r="C1539" s="7"/>
      <c r="D1539" s="85"/>
      <c r="E1539" s="83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1"/>
      <c r="B1540" s="112"/>
      <c r="C1540" s="7"/>
      <c r="D1540" s="85"/>
      <c r="E1540" s="83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1"/>
      <c r="B1541" s="112"/>
      <c r="C1541" s="7"/>
      <c r="D1541" s="85"/>
      <c r="E1541" s="83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1"/>
      <c r="B1542" s="112"/>
      <c r="C1542" s="7"/>
      <c r="D1542" s="85"/>
      <c r="E1542" s="83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1"/>
      <c r="B1543" s="112"/>
      <c r="C1543" s="7"/>
      <c r="D1543" s="85"/>
      <c r="E1543" s="83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1"/>
      <c r="B1544" s="112"/>
      <c r="C1544" s="7"/>
      <c r="D1544" s="85"/>
      <c r="E1544" s="83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1"/>
      <c r="B1545" s="112"/>
      <c r="C1545" s="7"/>
      <c r="D1545" s="85"/>
      <c r="E1545" s="83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1"/>
      <c r="B1546" s="112"/>
      <c r="C1546" s="7"/>
      <c r="D1546" s="85"/>
      <c r="E1546" s="83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1"/>
      <c r="B1547" s="112"/>
      <c r="C1547" s="7"/>
      <c r="D1547" s="85"/>
      <c r="E1547" s="83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1"/>
      <c r="B1548" s="112"/>
      <c r="C1548" s="7"/>
      <c r="D1548" s="85"/>
      <c r="E1548" s="83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1"/>
      <c r="B1549" s="112"/>
      <c r="C1549" s="7"/>
      <c r="D1549" s="85"/>
      <c r="E1549" s="83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1"/>
      <c r="B1550" s="112"/>
      <c r="C1550" s="7"/>
      <c r="D1550" s="85"/>
      <c r="E1550" s="83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1"/>
      <c r="B1551" s="112"/>
      <c r="C1551" s="7"/>
      <c r="D1551" s="85"/>
      <c r="E1551" s="83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1"/>
      <c r="B1552" s="112"/>
      <c r="C1552" s="7"/>
      <c r="D1552" s="85"/>
      <c r="E1552" s="83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1"/>
      <c r="B1553" s="112"/>
      <c r="C1553" s="7"/>
      <c r="D1553" s="85"/>
      <c r="E1553" s="83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1"/>
      <c r="B1554" s="112"/>
      <c r="C1554" s="7"/>
      <c r="D1554" s="85"/>
      <c r="E1554" s="83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1"/>
      <c r="B1555" s="112"/>
      <c r="C1555" s="7"/>
      <c r="D1555" s="85"/>
      <c r="E1555" s="83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1"/>
      <c r="B1556" s="112"/>
      <c r="C1556" s="7"/>
      <c r="D1556" s="85"/>
      <c r="E1556" s="83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1"/>
      <c r="B1557" s="112"/>
      <c r="C1557" s="7"/>
      <c r="D1557" s="85"/>
      <c r="E1557" s="83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1"/>
      <c r="B1558" s="112"/>
      <c r="C1558" s="7"/>
      <c r="D1558" s="85"/>
      <c r="E1558" s="83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1"/>
      <c r="B1559" s="112"/>
      <c r="C1559" s="7"/>
      <c r="D1559" s="85"/>
      <c r="E1559" s="83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1"/>
      <c r="B1560" s="112"/>
      <c r="C1560" s="7"/>
      <c r="D1560" s="85"/>
      <c r="E1560" s="83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1"/>
      <c r="B1561" s="112"/>
      <c r="C1561" s="7"/>
      <c r="D1561" s="85"/>
      <c r="E1561" s="83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1"/>
      <c r="B1562" s="112"/>
      <c r="C1562" s="7"/>
      <c r="D1562" s="85"/>
      <c r="E1562" s="83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1"/>
      <c r="B1563" s="112"/>
      <c r="C1563" s="7"/>
      <c r="D1563" s="85"/>
      <c r="E1563" s="83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1"/>
      <c r="B1564" s="112"/>
      <c r="C1564" s="7"/>
      <c r="D1564" s="85"/>
      <c r="E1564" s="83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1"/>
      <c r="B1565" s="112"/>
      <c r="C1565" s="7"/>
      <c r="D1565" s="85"/>
      <c r="E1565" s="83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1"/>
      <c r="B1566" s="112"/>
      <c r="C1566" s="7"/>
      <c r="D1566" s="85"/>
      <c r="E1566" s="83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1"/>
      <c r="B1567" s="112"/>
      <c r="C1567" s="7"/>
      <c r="D1567" s="85"/>
      <c r="E1567" s="83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1"/>
      <c r="B1568" s="112"/>
      <c r="C1568" s="7"/>
      <c r="D1568" s="85"/>
      <c r="E1568" s="83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1"/>
      <c r="B1569" s="112"/>
      <c r="C1569" s="7"/>
      <c r="D1569" s="85"/>
      <c r="E1569" s="83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1"/>
      <c r="B1570" s="112"/>
      <c r="C1570" s="7"/>
      <c r="D1570" s="85"/>
      <c r="E1570" s="83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1"/>
      <c r="B1571" s="112"/>
      <c r="C1571" s="7"/>
      <c r="D1571" s="85"/>
      <c r="E1571" s="83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1"/>
      <c r="B1572" s="112"/>
      <c r="C1572" s="7"/>
      <c r="D1572" s="85"/>
      <c r="E1572" s="83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1"/>
      <c r="B1573" s="112"/>
      <c r="C1573" s="7"/>
      <c r="D1573" s="85"/>
      <c r="E1573" s="83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1"/>
      <c r="B1574" s="112"/>
      <c r="C1574" s="7"/>
      <c r="D1574" s="85"/>
      <c r="E1574" s="83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1"/>
      <c r="B1575" s="112"/>
      <c r="C1575" s="7"/>
      <c r="D1575" s="85"/>
      <c r="E1575" s="83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1"/>
      <c r="B1576" s="112"/>
      <c r="C1576" s="7"/>
      <c r="D1576" s="85"/>
      <c r="E1576" s="83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1"/>
      <c r="B1577" s="112"/>
      <c r="C1577" s="7"/>
      <c r="D1577" s="85"/>
      <c r="E1577" s="83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1"/>
      <c r="B1578" s="112"/>
      <c r="C1578" s="7"/>
      <c r="D1578" s="85"/>
      <c r="E1578" s="83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1"/>
      <c r="B1579" s="112"/>
      <c r="C1579" s="7"/>
      <c r="D1579" s="85"/>
      <c r="E1579" s="83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1"/>
      <c r="B1580" s="112"/>
      <c r="C1580" s="7"/>
      <c r="D1580" s="85"/>
      <c r="E1580" s="83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1"/>
      <c r="B1581" s="112"/>
      <c r="C1581" s="7"/>
      <c r="D1581" s="85"/>
      <c r="E1581" s="83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1"/>
      <c r="B1582" s="112"/>
      <c r="C1582" s="7"/>
      <c r="D1582" s="85"/>
      <c r="E1582" s="83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1"/>
      <c r="B1583" s="112"/>
      <c r="C1583" s="7"/>
      <c r="D1583" s="85"/>
      <c r="E1583" s="83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1"/>
      <c r="B1584" s="112"/>
      <c r="C1584" s="7"/>
      <c r="D1584" s="85"/>
      <c r="E1584" s="83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1"/>
      <c r="B1585" s="112"/>
      <c r="C1585" s="7"/>
      <c r="D1585" s="85"/>
      <c r="E1585" s="83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1"/>
      <c r="B1586" s="112"/>
      <c r="C1586" s="7"/>
      <c r="D1586" s="85"/>
      <c r="E1586" s="83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1"/>
      <c r="B1587" s="112"/>
      <c r="C1587" s="7"/>
      <c r="D1587" s="85"/>
      <c r="E1587" s="83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1"/>
      <c r="B1588" s="112"/>
      <c r="C1588" s="7"/>
      <c r="D1588" s="85"/>
      <c r="E1588" s="83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1"/>
      <c r="B1589" s="112"/>
      <c r="C1589" s="7"/>
      <c r="D1589" s="85"/>
      <c r="E1589" s="83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1"/>
      <c r="B1590" s="112"/>
      <c r="C1590" s="7"/>
      <c r="D1590" s="85"/>
      <c r="E1590" s="83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1"/>
      <c r="B1591" s="112"/>
      <c r="C1591" s="7"/>
      <c r="D1591" s="85"/>
      <c r="E1591" s="83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1"/>
      <c r="B1592" s="112"/>
      <c r="C1592" s="7"/>
      <c r="D1592" s="85"/>
      <c r="E1592" s="83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1"/>
      <c r="B1593" s="112"/>
      <c r="C1593" s="7"/>
      <c r="D1593" s="85"/>
      <c r="E1593" s="83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1"/>
      <c r="B1594" s="112"/>
      <c r="C1594" s="7"/>
      <c r="D1594" s="85"/>
      <c r="E1594" s="83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1"/>
      <c r="B1595" s="112"/>
      <c r="C1595" s="7"/>
      <c r="D1595" s="85"/>
      <c r="E1595" s="83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1"/>
      <c r="B1596" s="112"/>
      <c r="C1596" s="7"/>
      <c r="D1596" s="85"/>
      <c r="E1596" s="83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1"/>
      <c r="B1597" s="112"/>
      <c r="C1597" s="7"/>
      <c r="D1597" s="85"/>
      <c r="E1597" s="83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1"/>
      <c r="B1598" s="112"/>
      <c r="C1598" s="7"/>
      <c r="D1598" s="85"/>
      <c r="E1598" s="83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1"/>
      <c r="B1599" s="112"/>
      <c r="C1599" s="7"/>
      <c r="D1599" s="85"/>
      <c r="E1599" s="83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1"/>
      <c r="B1600" s="112"/>
      <c r="C1600" s="7"/>
      <c r="D1600" s="85"/>
      <c r="E1600" s="83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1"/>
      <c r="B1601" s="112"/>
      <c r="C1601" s="7"/>
      <c r="D1601" s="85"/>
      <c r="E1601" s="83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1"/>
      <c r="B1602" s="112"/>
      <c r="C1602" s="7"/>
      <c r="D1602" s="85"/>
      <c r="E1602" s="83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1"/>
      <c r="B1603" s="112"/>
      <c r="C1603" s="7"/>
      <c r="D1603" s="85"/>
      <c r="E1603" s="83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1"/>
      <c r="B1604" s="112"/>
      <c r="C1604" s="7"/>
      <c r="D1604" s="85"/>
      <c r="E1604" s="83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1"/>
      <c r="B1605" s="112"/>
      <c r="C1605" s="7"/>
      <c r="D1605" s="85"/>
      <c r="E1605" s="83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1"/>
      <c r="B1606" s="112"/>
      <c r="C1606" s="7"/>
      <c r="D1606" s="85"/>
      <c r="E1606" s="83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1"/>
      <c r="B1607" s="112"/>
      <c r="C1607" s="7"/>
      <c r="D1607" s="85"/>
      <c r="E1607" s="83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1"/>
      <c r="B1608" s="112"/>
      <c r="C1608" s="7"/>
      <c r="D1608" s="85"/>
      <c r="E1608" s="83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1"/>
      <c r="B1609" s="112"/>
      <c r="C1609" s="7"/>
      <c r="D1609" s="85"/>
      <c r="E1609" s="83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1"/>
      <c r="B1610" s="112"/>
      <c r="C1610" s="7"/>
      <c r="D1610" s="85"/>
      <c r="E1610" s="83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1"/>
      <c r="B1611" s="112"/>
      <c r="C1611" s="7"/>
      <c r="D1611" s="85"/>
      <c r="E1611" s="83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1"/>
      <c r="B1612" s="112"/>
      <c r="C1612" s="7"/>
      <c r="D1612" s="85"/>
      <c r="E1612" s="83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1"/>
      <c r="B1613" s="112"/>
      <c r="C1613" s="7"/>
      <c r="D1613" s="85"/>
      <c r="E1613" s="83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1"/>
      <c r="B1614" s="112"/>
      <c r="C1614" s="7"/>
      <c r="D1614" s="85"/>
      <c r="E1614" s="83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1"/>
      <c r="B1615" s="112"/>
      <c r="C1615" s="7"/>
      <c r="D1615" s="85"/>
      <c r="E1615" s="83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1"/>
      <c r="B1616" s="112"/>
      <c r="C1616" s="7"/>
      <c r="D1616" s="85"/>
      <c r="E1616" s="83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1"/>
      <c r="B1617" s="112"/>
      <c r="C1617" s="7"/>
      <c r="D1617" s="85"/>
      <c r="E1617" s="83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1"/>
      <c r="B1618" s="112"/>
      <c r="C1618" s="7"/>
      <c r="D1618" s="85"/>
      <c r="E1618" s="83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1"/>
      <c r="B1619" s="112"/>
      <c r="C1619" s="7"/>
      <c r="D1619" s="85"/>
      <c r="E1619" s="83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1"/>
      <c r="B1620" s="112"/>
      <c r="C1620" s="7"/>
      <c r="D1620" s="85"/>
      <c r="E1620" s="83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1"/>
      <c r="B1621" s="112"/>
      <c r="C1621" s="7"/>
      <c r="D1621" s="85"/>
      <c r="E1621" s="83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1"/>
      <c r="B1622" s="112"/>
      <c r="C1622" s="7"/>
      <c r="D1622" s="85"/>
      <c r="E1622" s="83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1"/>
      <c r="B1623" s="112"/>
      <c r="C1623" s="7"/>
      <c r="D1623" s="85"/>
      <c r="E1623" s="83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1"/>
      <c r="B1624" s="112"/>
      <c r="C1624" s="7"/>
      <c r="D1624" s="85"/>
      <c r="E1624" s="83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1"/>
      <c r="B1625" s="112"/>
      <c r="C1625" s="7"/>
      <c r="D1625" s="85"/>
      <c r="E1625" s="83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1"/>
      <c r="B1626" s="112"/>
      <c r="C1626" s="7"/>
      <c r="D1626" s="85"/>
      <c r="E1626" s="83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1"/>
      <c r="B1627" s="112"/>
      <c r="C1627" s="7"/>
      <c r="D1627" s="85"/>
      <c r="E1627" s="83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1"/>
      <c r="B1628" s="112"/>
      <c r="C1628" s="7"/>
      <c r="D1628" s="85"/>
      <c r="E1628" s="83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1"/>
      <c r="B1629" s="112"/>
      <c r="C1629" s="7"/>
      <c r="D1629" s="85"/>
      <c r="E1629" s="83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1"/>
      <c r="B1630" s="112"/>
      <c r="C1630" s="7"/>
      <c r="D1630" s="85"/>
      <c r="E1630" s="83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1"/>
      <c r="B1631" s="112"/>
      <c r="C1631" s="7"/>
      <c r="D1631" s="85"/>
      <c r="E1631" s="83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1"/>
      <c r="B1632" s="112"/>
      <c r="C1632" s="7"/>
      <c r="D1632" s="85"/>
      <c r="E1632" s="83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1"/>
      <c r="B1633" s="112"/>
      <c r="C1633" s="7"/>
      <c r="D1633" s="85"/>
      <c r="E1633" s="83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1"/>
      <c r="B1634" s="112"/>
      <c r="C1634" s="7"/>
      <c r="D1634" s="85"/>
      <c r="E1634" s="83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1"/>
      <c r="B1635" s="112"/>
      <c r="C1635" s="7"/>
      <c r="D1635" s="85"/>
      <c r="E1635" s="83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1"/>
      <c r="B1636" s="112"/>
      <c r="C1636" s="7"/>
      <c r="D1636" s="85"/>
      <c r="E1636" s="83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1"/>
      <c r="B1637" s="112"/>
      <c r="C1637" s="7"/>
      <c r="D1637" s="85"/>
      <c r="E1637" s="83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1"/>
      <c r="B1638" s="112"/>
      <c r="C1638" s="7"/>
      <c r="D1638" s="85"/>
      <c r="E1638" s="83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1"/>
      <c r="B1639" s="112"/>
      <c r="C1639" s="7"/>
      <c r="D1639" s="85"/>
      <c r="E1639" s="83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1"/>
      <c r="B1640" s="112"/>
      <c r="C1640" s="7"/>
      <c r="D1640" s="85"/>
      <c r="E1640" s="83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1"/>
      <c r="B1641" s="112"/>
      <c r="C1641" s="7"/>
      <c r="D1641" s="85"/>
      <c r="E1641" s="83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1"/>
      <c r="B1642" s="112"/>
      <c r="C1642" s="7"/>
      <c r="D1642" s="85"/>
      <c r="E1642" s="83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1"/>
      <c r="B1643" s="112"/>
      <c r="C1643" s="7"/>
      <c r="D1643" s="85"/>
      <c r="E1643" s="83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1"/>
      <c r="B1644" s="112"/>
      <c r="C1644" s="7"/>
      <c r="D1644" s="85"/>
      <c r="E1644" s="83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1"/>
      <c r="B1645" s="112"/>
      <c r="C1645" s="7"/>
      <c r="D1645" s="85"/>
      <c r="E1645" s="83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1"/>
      <c r="B1646" s="112"/>
      <c r="C1646" s="7"/>
      <c r="D1646" s="85"/>
      <c r="E1646" s="83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1"/>
      <c r="B1647" s="112"/>
      <c r="C1647" s="7"/>
      <c r="D1647" s="85"/>
      <c r="E1647" s="83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1"/>
      <c r="B1648" s="112"/>
      <c r="C1648" s="7"/>
      <c r="D1648" s="85"/>
      <c r="E1648" s="83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1"/>
      <c r="B1649" s="112"/>
      <c r="C1649" s="7"/>
      <c r="D1649" s="85"/>
      <c r="E1649" s="83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1"/>
      <c r="B1650" s="112"/>
      <c r="C1650" s="7"/>
      <c r="D1650" s="85"/>
      <c r="E1650" s="83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1"/>
      <c r="B1651" s="112"/>
      <c r="C1651" s="7"/>
      <c r="D1651" s="85"/>
      <c r="E1651" s="83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1"/>
      <c r="B1652" s="112"/>
      <c r="C1652" s="7"/>
      <c r="D1652" s="85"/>
      <c r="E1652" s="83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1"/>
      <c r="B1653" s="112"/>
      <c r="C1653" s="7"/>
      <c r="D1653" s="85"/>
      <c r="E1653" s="83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1"/>
      <c r="B1654" s="112"/>
      <c r="C1654" s="7"/>
      <c r="D1654" s="85"/>
      <c r="E1654" s="83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1"/>
      <c r="B1655" s="112"/>
      <c r="C1655" s="7"/>
      <c r="D1655" s="85"/>
      <c r="E1655" s="83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11"/>
      <c r="B1656" s="114"/>
      <c r="C1656" s="71"/>
      <c r="D1656" s="85"/>
      <c r="E1656" s="83"/>
      <c r="F1656" s="73"/>
      <c r="G1656" s="73"/>
      <c r="H1656" s="73"/>
      <c r="I1656" s="73"/>
      <c r="J1656" s="72"/>
      <c r="K1656" s="74"/>
      <c r="L1656" s="75"/>
      <c r="M1656" s="76"/>
      <c r="N1656" s="77"/>
      <c r="O1656" s="77"/>
      <c r="P1656" s="76"/>
      <c r="Q1656" s="73"/>
      <c r="R1656" s="78"/>
      <c r="S1656" s="14"/>
      <c r="T1656" s="79"/>
      <c r="U1656" s="74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1"/>
      <c r="B1657" s="112"/>
      <c r="C1657" s="7"/>
      <c r="D1657" s="85"/>
      <c r="E1657" s="83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1"/>
      <c r="B1658" s="112"/>
      <c r="C1658" s="7"/>
      <c r="D1658" s="85"/>
      <c r="E1658" s="83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1"/>
      <c r="B1659" s="112"/>
      <c r="C1659" s="7"/>
      <c r="D1659" s="85"/>
      <c r="E1659" s="83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1"/>
      <c r="B1660" s="112"/>
      <c r="C1660" s="7"/>
      <c r="D1660" s="85"/>
      <c r="E1660" s="83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1"/>
      <c r="B1661" s="112"/>
      <c r="C1661" s="7"/>
      <c r="D1661" s="85"/>
      <c r="E1661" s="83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1"/>
      <c r="B1662" s="112"/>
      <c r="C1662" s="7"/>
      <c r="D1662" s="85"/>
      <c r="E1662" s="83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1"/>
      <c r="B1663" s="112"/>
      <c r="C1663" s="7"/>
      <c r="D1663" s="85"/>
      <c r="E1663" s="83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1"/>
      <c r="B1664" s="112"/>
      <c r="C1664" s="7"/>
      <c r="D1664" s="85"/>
      <c r="E1664" s="83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1"/>
      <c r="B1665" s="112"/>
      <c r="C1665" s="7"/>
      <c r="D1665" s="85"/>
      <c r="E1665" s="83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1"/>
      <c r="B1666" s="112"/>
      <c r="C1666" s="7"/>
      <c r="D1666" s="85"/>
      <c r="E1666" s="83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1"/>
      <c r="B1667" s="112"/>
      <c r="C1667" s="7"/>
      <c r="D1667" s="85"/>
      <c r="E1667" s="83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1"/>
      <c r="B1668" s="112"/>
      <c r="C1668" s="7"/>
      <c r="D1668" s="85"/>
      <c r="E1668" s="83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1"/>
      <c r="B1669" s="112"/>
      <c r="C1669" s="7"/>
      <c r="D1669" s="85"/>
      <c r="E1669" s="83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1"/>
      <c r="B1670" s="112"/>
      <c r="C1670" s="7"/>
      <c r="D1670" s="85"/>
      <c r="E1670" s="83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1"/>
      <c r="B1671" s="112"/>
      <c r="C1671" s="7"/>
      <c r="D1671" s="85"/>
      <c r="E1671" s="83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1"/>
      <c r="B1672" s="112"/>
      <c r="C1672" s="7"/>
      <c r="D1672" s="85"/>
      <c r="E1672" s="83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1"/>
      <c r="B1673" s="112"/>
      <c r="C1673" s="7"/>
      <c r="D1673" s="85"/>
      <c r="E1673" s="83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1"/>
      <c r="B1674" s="112"/>
      <c r="C1674" s="7"/>
      <c r="D1674" s="85"/>
      <c r="E1674" s="83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1"/>
      <c r="B1675" s="112"/>
      <c r="C1675" s="7"/>
      <c r="D1675" s="85"/>
      <c r="E1675" s="83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1"/>
      <c r="B1676" s="112"/>
      <c r="C1676" s="7"/>
      <c r="D1676" s="85"/>
      <c r="E1676" s="83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1"/>
      <c r="B1677" s="112"/>
      <c r="C1677" s="7"/>
      <c r="D1677" s="85"/>
      <c r="E1677" s="83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1"/>
      <c r="B1678" s="112"/>
      <c r="C1678" s="7"/>
      <c r="D1678" s="85"/>
      <c r="E1678" s="83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1"/>
      <c r="B1679" s="112"/>
      <c r="C1679" s="7"/>
      <c r="D1679" s="85"/>
      <c r="E1679" s="83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1"/>
      <c r="B1680" s="112"/>
      <c r="C1680" s="7"/>
      <c r="D1680" s="85"/>
      <c r="E1680" s="83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1"/>
      <c r="B1681" s="112"/>
      <c r="C1681" s="7"/>
      <c r="D1681" s="85"/>
      <c r="E1681" s="83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1"/>
      <c r="B1682" s="112"/>
      <c r="C1682" s="7"/>
      <c r="D1682" s="85"/>
      <c r="E1682" s="83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1"/>
      <c r="B1683" s="112"/>
      <c r="C1683" s="7"/>
      <c r="D1683" s="85"/>
      <c r="E1683" s="83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1"/>
      <c r="B1684" s="112"/>
      <c r="C1684" s="7"/>
      <c r="D1684" s="85"/>
      <c r="E1684" s="83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1"/>
      <c r="B1685" s="112"/>
      <c r="C1685" s="7"/>
      <c r="D1685" s="85"/>
      <c r="E1685" s="83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1"/>
      <c r="B1686" s="112"/>
      <c r="C1686" s="7"/>
      <c r="D1686" s="85"/>
      <c r="E1686" s="83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1"/>
      <c r="B1687" s="112"/>
      <c r="C1687" s="7"/>
      <c r="D1687" s="85"/>
      <c r="E1687" s="83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1"/>
      <c r="B1688" s="112"/>
      <c r="C1688" s="7"/>
      <c r="D1688" s="85"/>
      <c r="E1688" s="83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1"/>
      <c r="B1689" s="112"/>
      <c r="C1689" s="7"/>
      <c r="D1689" s="85"/>
      <c r="E1689" s="83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1"/>
      <c r="B1690" s="112"/>
      <c r="C1690" s="7"/>
      <c r="D1690" s="85"/>
      <c r="E1690" s="83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1"/>
      <c r="B1691" s="112"/>
      <c r="C1691" s="7"/>
      <c r="D1691" s="85"/>
      <c r="E1691" s="83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1"/>
      <c r="B1692" s="112"/>
      <c r="C1692" s="7"/>
      <c r="D1692" s="85"/>
      <c r="E1692" s="83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1"/>
      <c r="B1693" s="112"/>
      <c r="C1693" s="7"/>
      <c r="D1693" s="85"/>
      <c r="E1693" s="83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1"/>
      <c r="B1694" s="112"/>
      <c r="C1694" s="7"/>
      <c r="D1694" s="85"/>
      <c r="E1694" s="83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1"/>
      <c r="B1695" s="112"/>
      <c r="C1695" s="7"/>
      <c r="D1695" s="85"/>
      <c r="E1695" s="83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1"/>
      <c r="B1696" s="112"/>
      <c r="C1696" s="7"/>
      <c r="D1696" s="85"/>
      <c r="E1696" s="83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1"/>
      <c r="B1697" s="112"/>
      <c r="C1697" s="7"/>
      <c r="D1697" s="85"/>
      <c r="E1697" s="83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1"/>
      <c r="B1698" s="112"/>
      <c r="C1698" s="7"/>
      <c r="D1698" s="85"/>
      <c r="E1698" s="83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1"/>
      <c r="B1699" s="112"/>
      <c r="C1699" s="7"/>
      <c r="D1699" s="85"/>
      <c r="E1699" s="83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1"/>
      <c r="B1700" s="112"/>
      <c r="C1700" s="7"/>
      <c r="D1700" s="85"/>
      <c r="E1700" s="83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1"/>
      <c r="B1701" s="112"/>
      <c r="C1701" s="7"/>
      <c r="D1701" s="85"/>
      <c r="E1701" s="83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1"/>
      <c r="B1702" s="112"/>
      <c r="C1702" s="7"/>
      <c r="D1702" s="85"/>
      <c r="E1702" s="83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1"/>
      <c r="B1703" s="112"/>
      <c r="C1703" s="7"/>
      <c r="D1703" s="85"/>
      <c r="E1703" s="83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1"/>
      <c r="B1704" s="112"/>
      <c r="C1704" s="7"/>
      <c r="D1704" s="85"/>
      <c r="E1704" s="83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1"/>
      <c r="B1705" s="112"/>
      <c r="C1705" s="7"/>
      <c r="D1705" s="85"/>
      <c r="E1705" s="83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1"/>
      <c r="B1706" s="112"/>
      <c r="C1706" s="7"/>
      <c r="D1706" s="85"/>
      <c r="E1706" s="83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1"/>
      <c r="B1707" s="112"/>
      <c r="C1707" s="7"/>
      <c r="D1707" s="85"/>
      <c r="E1707" s="83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1"/>
      <c r="B1708" s="112"/>
      <c r="C1708" s="7"/>
      <c r="D1708" s="85"/>
      <c r="E1708" s="83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1"/>
      <c r="B1709" s="112"/>
      <c r="C1709" s="7"/>
      <c r="D1709" s="85"/>
      <c r="E1709" s="83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1"/>
      <c r="B1710" s="112"/>
      <c r="C1710" s="7"/>
      <c r="D1710" s="85"/>
      <c r="E1710" s="83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1"/>
      <c r="B1711" s="112"/>
      <c r="C1711" s="7"/>
      <c r="D1711" s="85"/>
      <c r="E1711" s="83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1"/>
      <c r="B1712" s="112"/>
      <c r="C1712" s="7"/>
      <c r="D1712" s="85"/>
      <c r="E1712" s="83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1"/>
      <c r="B1713" s="112"/>
      <c r="C1713" s="7"/>
      <c r="D1713" s="85"/>
      <c r="E1713" s="83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1"/>
      <c r="B1714" s="112"/>
      <c r="C1714" s="7"/>
      <c r="D1714" s="85"/>
      <c r="E1714" s="83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1"/>
      <c r="B1715" s="112"/>
      <c r="C1715" s="7"/>
      <c r="D1715" s="85"/>
      <c r="E1715" s="83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1"/>
      <c r="B1716" s="112"/>
      <c r="C1716" s="7"/>
      <c r="D1716" s="85"/>
      <c r="E1716" s="83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1"/>
      <c r="B1717" s="112"/>
      <c r="C1717" s="7"/>
      <c r="D1717" s="85"/>
      <c r="E1717" s="83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1"/>
      <c r="B1718" s="112"/>
      <c r="C1718" s="7"/>
      <c r="D1718" s="85"/>
      <c r="E1718" s="83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1"/>
      <c r="B1719" s="112"/>
      <c r="C1719" s="7"/>
      <c r="D1719" s="85"/>
      <c r="E1719" s="83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1"/>
      <c r="B1720" s="112"/>
      <c r="C1720" s="7"/>
      <c r="D1720" s="85"/>
      <c r="E1720" s="83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1"/>
      <c r="B1721" s="112"/>
      <c r="C1721" s="7"/>
      <c r="D1721" s="85"/>
      <c r="E1721" s="83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1"/>
      <c r="B1722" s="112"/>
      <c r="C1722" s="7"/>
      <c r="D1722" s="85"/>
      <c r="E1722" s="83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1"/>
      <c r="B1723" s="112"/>
      <c r="C1723" s="7"/>
      <c r="D1723" s="85"/>
      <c r="E1723" s="83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1"/>
      <c r="B1724" s="112"/>
      <c r="C1724" s="7"/>
      <c r="D1724" s="85"/>
      <c r="E1724" s="83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1"/>
      <c r="B1725" s="112"/>
      <c r="C1725" s="7"/>
      <c r="D1725" s="85"/>
      <c r="E1725" s="83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1"/>
      <c r="B1726" s="112"/>
      <c r="C1726" s="7"/>
      <c r="D1726" s="85"/>
      <c r="E1726" s="83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1"/>
      <c r="B1727" s="112"/>
      <c r="C1727" s="7"/>
      <c r="D1727" s="85"/>
      <c r="E1727" s="83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1"/>
      <c r="B1728" s="112"/>
      <c r="C1728" s="7"/>
      <c r="D1728" s="85"/>
      <c r="E1728" s="83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1"/>
      <c r="B1729" s="112"/>
      <c r="C1729" s="7"/>
      <c r="D1729" s="85"/>
      <c r="E1729" s="83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1"/>
      <c r="B1730" s="112"/>
      <c r="C1730" s="7"/>
      <c r="D1730" s="85"/>
      <c r="E1730" s="83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1"/>
      <c r="B1731" s="112"/>
      <c r="C1731" s="7"/>
      <c r="D1731" s="85"/>
      <c r="E1731" s="83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1"/>
      <c r="B1732" s="112"/>
      <c r="C1732" s="7"/>
      <c r="D1732" s="85"/>
      <c r="E1732" s="83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1"/>
      <c r="B1733" s="112"/>
      <c r="C1733" s="7"/>
      <c r="D1733" s="85"/>
      <c r="E1733" s="83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1"/>
      <c r="B1734" s="112"/>
      <c r="C1734" s="7"/>
      <c r="D1734" s="85"/>
      <c r="E1734" s="83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1"/>
      <c r="B1735" s="112"/>
      <c r="C1735" s="7"/>
      <c r="D1735" s="85"/>
      <c r="E1735" s="83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1"/>
      <c r="B1736" s="112"/>
      <c r="C1736" s="7"/>
      <c r="D1736" s="85"/>
      <c r="E1736" s="83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1"/>
      <c r="B1737" s="112"/>
      <c r="C1737" s="7"/>
      <c r="D1737" s="85"/>
      <c r="E1737" s="83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1"/>
      <c r="B1738" s="112"/>
      <c r="C1738" s="7"/>
      <c r="D1738" s="85"/>
      <c r="E1738" s="83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1"/>
      <c r="B1739" s="112"/>
      <c r="C1739" s="7"/>
      <c r="D1739" s="85"/>
      <c r="E1739" s="83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1"/>
      <c r="B1740" s="112"/>
      <c r="C1740" s="7"/>
      <c r="D1740" s="85"/>
      <c r="E1740" s="83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1"/>
      <c r="B1741" s="112"/>
      <c r="C1741" s="7"/>
      <c r="D1741" s="85"/>
      <c r="E1741" s="83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1"/>
      <c r="B1742" s="112"/>
      <c r="C1742" s="7"/>
      <c r="D1742" s="85"/>
      <c r="E1742" s="83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1"/>
      <c r="B1743" s="112"/>
      <c r="C1743" s="7"/>
      <c r="D1743" s="85"/>
      <c r="E1743" s="83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1"/>
      <c r="B1744" s="112"/>
      <c r="C1744" s="7"/>
      <c r="D1744" s="85"/>
      <c r="E1744" s="83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1"/>
      <c r="B1745" s="112"/>
      <c r="C1745" s="7"/>
      <c r="D1745" s="85"/>
      <c r="E1745" s="83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1"/>
      <c r="B1746" s="112"/>
      <c r="C1746" s="7"/>
      <c r="D1746" s="85"/>
      <c r="E1746" s="83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1"/>
      <c r="B1747" s="112"/>
      <c r="C1747" s="7"/>
      <c r="D1747" s="85"/>
      <c r="E1747" s="83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1"/>
      <c r="B1748" s="112"/>
      <c r="C1748" s="7"/>
      <c r="D1748" s="85"/>
      <c r="E1748" s="83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1"/>
      <c r="B1749" s="112"/>
      <c r="C1749" s="7"/>
      <c r="D1749" s="85"/>
      <c r="E1749" s="83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1"/>
      <c r="B1750" s="112"/>
      <c r="C1750" s="7"/>
      <c r="D1750" s="85"/>
      <c r="E1750" s="83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1"/>
      <c r="B1751" s="112"/>
      <c r="C1751" s="7"/>
      <c r="D1751" s="85"/>
      <c r="E1751" s="83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1"/>
      <c r="B1752" s="112"/>
      <c r="C1752" s="7"/>
      <c r="D1752" s="85"/>
      <c r="E1752" s="83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1"/>
      <c r="B1753" s="112"/>
      <c r="C1753" s="7"/>
      <c r="D1753" s="85"/>
      <c r="E1753" s="83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1"/>
      <c r="B1754" s="112"/>
      <c r="C1754" s="7"/>
      <c r="D1754" s="85"/>
      <c r="E1754" s="83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1"/>
      <c r="B1755" s="112"/>
      <c r="C1755" s="7"/>
      <c r="D1755" s="85"/>
      <c r="E1755" s="83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1"/>
      <c r="B1756" s="112"/>
      <c r="C1756" s="7"/>
      <c r="D1756" s="85"/>
      <c r="E1756" s="83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1"/>
      <c r="B1757" s="112"/>
      <c r="C1757" s="7"/>
      <c r="D1757" s="85"/>
      <c r="E1757" s="83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1"/>
      <c r="B1758" s="112"/>
      <c r="C1758" s="7"/>
      <c r="D1758" s="85"/>
      <c r="E1758" s="83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1"/>
      <c r="B1759" s="112"/>
      <c r="C1759" s="7"/>
      <c r="D1759" s="85"/>
      <c r="E1759" s="83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1"/>
      <c r="B1760" s="112"/>
      <c r="C1760" s="7"/>
      <c r="D1760" s="85"/>
      <c r="E1760" s="83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1"/>
      <c r="B1761" s="112"/>
      <c r="C1761" s="7"/>
      <c r="D1761" s="85"/>
      <c r="E1761" s="83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1"/>
      <c r="B1762" s="112"/>
      <c r="C1762" s="7"/>
      <c r="D1762" s="85"/>
      <c r="E1762" s="83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1"/>
      <c r="B1763" s="112"/>
      <c r="C1763" s="7"/>
      <c r="D1763" s="85"/>
      <c r="E1763" s="83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1"/>
      <c r="B1764" s="112"/>
      <c r="C1764" s="7"/>
      <c r="D1764" s="85"/>
      <c r="E1764" s="83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1"/>
      <c r="B1765" s="112"/>
      <c r="C1765" s="7"/>
      <c r="D1765" s="85"/>
      <c r="E1765" s="83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1"/>
      <c r="B1766" s="112"/>
      <c r="C1766" s="7"/>
      <c r="D1766" s="85"/>
      <c r="E1766" s="83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1"/>
      <c r="B1767" s="112"/>
      <c r="C1767" s="7"/>
      <c r="D1767" s="85"/>
      <c r="E1767" s="83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1"/>
      <c r="B1768" s="112"/>
      <c r="C1768" s="7"/>
      <c r="D1768" s="85"/>
      <c r="E1768" s="83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1"/>
      <c r="B1769" s="112"/>
      <c r="C1769" s="7"/>
      <c r="D1769" s="85"/>
      <c r="E1769" s="83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1"/>
      <c r="B1770" s="112"/>
      <c r="C1770" s="7"/>
      <c r="D1770" s="85"/>
      <c r="E1770" s="83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1"/>
      <c r="B1771" s="112"/>
      <c r="C1771" s="7"/>
      <c r="D1771" s="85"/>
      <c r="E1771" s="83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1"/>
      <c r="B1772" s="112"/>
      <c r="C1772" s="7"/>
      <c r="D1772" s="85"/>
      <c r="E1772" s="83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1"/>
      <c r="B1773" s="112"/>
      <c r="C1773" s="7"/>
      <c r="D1773" s="85"/>
      <c r="E1773" s="83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1"/>
      <c r="B1774" s="112"/>
      <c r="C1774" s="7"/>
      <c r="D1774" s="85"/>
      <c r="E1774" s="83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1"/>
      <c r="B1775" s="112"/>
      <c r="C1775" s="7"/>
      <c r="D1775" s="85"/>
      <c r="E1775" s="83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1"/>
      <c r="B1776" s="112"/>
      <c r="C1776" s="7"/>
      <c r="D1776" s="85"/>
      <c r="E1776" s="83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1"/>
      <c r="B1777" s="112"/>
      <c r="C1777" s="7"/>
      <c r="D1777" s="85"/>
      <c r="E1777" s="83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1"/>
      <c r="B1778" s="112"/>
      <c r="C1778" s="7"/>
      <c r="D1778" s="85"/>
      <c r="E1778" s="83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1"/>
      <c r="B1779" s="112"/>
      <c r="C1779" s="7"/>
      <c r="D1779" s="85"/>
      <c r="E1779" s="83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1"/>
      <c r="B1780" s="112"/>
      <c r="C1780" s="7"/>
      <c r="D1780" s="85"/>
      <c r="E1780" s="83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1"/>
      <c r="B1781" s="112"/>
      <c r="C1781" s="7"/>
      <c r="D1781" s="85"/>
      <c r="E1781" s="83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1"/>
      <c r="B1782" s="112"/>
      <c r="C1782" s="7"/>
      <c r="D1782" s="85"/>
      <c r="E1782" s="83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1"/>
      <c r="B1783" s="112"/>
      <c r="C1783" s="7"/>
      <c r="D1783" s="85"/>
      <c r="E1783" s="83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1"/>
      <c r="B1784" s="112"/>
      <c r="C1784" s="7"/>
      <c r="D1784" s="85"/>
      <c r="E1784" s="83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1"/>
      <c r="B1785" s="112"/>
      <c r="C1785" s="7"/>
      <c r="D1785" s="85"/>
      <c r="E1785" s="83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1"/>
      <c r="B1786" s="112"/>
      <c r="C1786" s="7"/>
      <c r="D1786" s="85"/>
      <c r="E1786" s="83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1"/>
      <c r="B1787" s="112"/>
      <c r="C1787" s="7"/>
      <c r="D1787" s="85"/>
      <c r="E1787" s="83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1"/>
      <c r="B1788" s="112"/>
      <c r="C1788" s="7"/>
      <c r="D1788" s="85"/>
      <c r="E1788" s="83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1"/>
      <c r="B1789" s="112"/>
      <c r="C1789" s="7"/>
      <c r="D1789" s="85"/>
      <c r="E1789" s="83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1"/>
      <c r="B1790" s="112"/>
      <c r="C1790" s="7"/>
      <c r="D1790" s="85"/>
      <c r="E1790" s="83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1"/>
      <c r="B1791" s="112"/>
      <c r="C1791" s="7"/>
      <c r="D1791" s="85"/>
      <c r="E1791" s="83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1"/>
      <c r="B1792" s="112"/>
      <c r="C1792" s="7"/>
      <c r="D1792" s="85"/>
      <c r="E1792" s="83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1"/>
      <c r="B1793" s="112"/>
      <c r="C1793" s="7"/>
      <c r="D1793" s="85"/>
      <c r="E1793" s="83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1"/>
      <c r="B1794" s="112"/>
      <c r="C1794" s="7"/>
      <c r="D1794" s="85"/>
      <c r="E1794" s="83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1"/>
      <c r="B1795" s="112"/>
      <c r="C1795" s="7"/>
      <c r="D1795" s="85"/>
      <c r="E1795" s="83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1"/>
      <c r="B1796" s="112"/>
      <c r="C1796" s="7"/>
      <c r="D1796" s="85"/>
      <c r="E1796" s="83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1"/>
      <c r="B1797" s="112"/>
      <c r="C1797" s="7"/>
      <c r="D1797" s="85"/>
      <c r="E1797" s="83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1"/>
      <c r="B1798" s="112"/>
      <c r="C1798" s="7"/>
      <c r="D1798" s="85"/>
      <c r="E1798" s="83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1"/>
      <c r="B1799" s="15"/>
      <c r="C1799" s="7"/>
      <c r="D1799" s="85"/>
      <c r="E1799" s="110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1"/>
      <c r="B1800" s="15"/>
      <c r="C1800" s="7"/>
      <c r="D1800" s="85"/>
      <c r="E1800" s="110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1"/>
      <c r="B1801" s="15"/>
      <c r="C1801" s="7"/>
      <c r="D1801" s="85"/>
      <c r="E1801" s="110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1"/>
      <c r="B1802" s="15"/>
      <c r="C1802" s="7"/>
      <c r="D1802" s="85"/>
      <c r="E1802" s="110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1"/>
      <c r="B1803" s="15"/>
      <c r="C1803" s="7"/>
      <c r="D1803" s="85"/>
      <c r="E1803" s="110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1"/>
      <c r="B1804" s="15"/>
      <c r="C1804" s="7"/>
      <c r="D1804" s="85"/>
      <c r="E1804" s="110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1"/>
      <c r="B1805" s="15"/>
      <c r="C1805" s="7"/>
      <c r="D1805" s="85"/>
      <c r="E1805" s="110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1"/>
      <c r="B1806" s="15"/>
      <c r="C1806" s="7"/>
      <c r="D1806" s="85"/>
      <c r="E1806" s="110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1"/>
      <c r="B1807" s="15"/>
      <c r="C1807" s="7"/>
      <c r="D1807" s="85"/>
      <c r="E1807" s="110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1"/>
      <c r="B1808" s="15"/>
      <c r="C1808" s="7"/>
      <c r="D1808" s="85"/>
      <c r="E1808" s="110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1"/>
      <c r="B1809" s="15"/>
      <c r="C1809" s="7"/>
      <c r="D1809" s="85"/>
      <c r="E1809" s="110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1"/>
      <c r="B1810" s="15"/>
      <c r="C1810" s="7"/>
      <c r="D1810" s="85"/>
      <c r="E1810" s="110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1"/>
      <c r="B1811" s="15"/>
      <c r="C1811" s="7"/>
      <c r="D1811" s="85"/>
      <c r="E1811" s="110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1"/>
      <c r="B1812" s="15"/>
      <c r="C1812" s="7"/>
      <c r="D1812" s="85"/>
      <c r="E1812" s="110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1"/>
      <c r="B1813" s="15"/>
      <c r="C1813" s="7"/>
      <c r="D1813" s="85"/>
      <c r="E1813" s="110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1"/>
      <c r="B1814" s="15"/>
      <c r="C1814" s="7"/>
      <c r="D1814" s="85"/>
      <c r="E1814" s="110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1"/>
      <c r="B1815" s="15"/>
      <c r="C1815" s="7"/>
      <c r="D1815" s="85"/>
      <c r="E1815" s="110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1"/>
      <c r="B1816" s="15"/>
      <c r="C1816" s="7"/>
      <c r="D1816" s="85"/>
      <c r="E1816" s="110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1"/>
      <c r="B1817" s="15"/>
      <c r="C1817" s="7"/>
      <c r="D1817" s="85"/>
      <c r="E1817" s="110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1"/>
      <c r="B1818" s="15"/>
      <c r="C1818" s="7"/>
      <c r="D1818" s="85"/>
      <c r="E1818" s="110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1"/>
      <c r="B1819" s="15"/>
      <c r="C1819" s="7"/>
      <c r="D1819" s="85"/>
      <c r="E1819" s="110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1"/>
      <c r="B1820" s="15"/>
      <c r="C1820" s="7"/>
      <c r="D1820" s="85"/>
      <c r="E1820" s="110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1"/>
      <c r="B1821" s="15"/>
      <c r="C1821" s="7"/>
      <c r="D1821" s="85"/>
      <c r="E1821" s="110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1"/>
      <c r="B1822" s="15"/>
      <c r="C1822" s="7"/>
      <c r="D1822" s="85"/>
      <c r="E1822" s="110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1"/>
      <c r="B1823" s="15"/>
      <c r="C1823" s="7"/>
      <c r="D1823" s="85"/>
      <c r="E1823" s="110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1"/>
      <c r="B1824" s="15"/>
      <c r="C1824" s="7"/>
      <c r="D1824" s="85"/>
      <c r="E1824" s="110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1"/>
      <c r="B1825" s="15"/>
      <c r="C1825" s="7"/>
      <c r="D1825" s="85"/>
      <c r="E1825" s="110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1"/>
      <c r="B1826" s="15"/>
      <c r="C1826" s="7"/>
      <c r="D1826" s="85"/>
      <c r="E1826" s="110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1"/>
      <c r="B1827" s="15"/>
      <c r="C1827" s="7"/>
      <c r="D1827" s="85"/>
      <c r="E1827" s="110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1"/>
      <c r="B1828" s="15"/>
      <c r="C1828" s="7"/>
      <c r="D1828" s="85"/>
      <c r="E1828" s="110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1"/>
      <c r="B1829" s="15"/>
      <c r="C1829" s="7"/>
      <c r="D1829" s="85"/>
      <c r="E1829" s="110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1"/>
      <c r="B1830" s="15"/>
      <c r="C1830" s="7"/>
      <c r="D1830" s="85"/>
      <c r="E1830" s="110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1"/>
      <c r="B1831" s="81"/>
      <c r="C1831" s="82"/>
      <c r="D1831" s="85"/>
      <c r="E1831" s="110"/>
      <c r="F1831" s="84"/>
      <c r="G1831" s="84"/>
      <c r="H1831" s="84"/>
      <c r="I1831" s="84"/>
      <c r="J1831" s="83"/>
      <c r="K1831" s="85"/>
      <c r="L1831" s="86"/>
      <c r="M1831" s="87"/>
      <c r="N1831" s="88"/>
      <c r="O1831" s="88"/>
      <c r="P1831" s="87"/>
      <c r="Q1831" s="84"/>
      <c r="R1831" s="89"/>
      <c r="S1831" s="14"/>
      <c r="T1831" s="90"/>
      <c r="U1831" s="85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1"/>
      <c r="B1832" s="15"/>
      <c r="C1832" s="7"/>
      <c r="D1832" s="85"/>
      <c r="E1832" s="110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1"/>
      <c r="B1833" s="15"/>
      <c r="C1833" s="7"/>
      <c r="D1833" s="85"/>
      <c r="E1833" s="110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1"/>
      <c r="B1834" s="15"/>
      <c r="C1834" s="7"/>
      <c r="D1834" s="85"/>
      <c r="E1834" s="110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1"/>
      <c r="B1835" s="15"/>
      <c r="C1835" s="7"/>
      <c r="D1835" s="85"/>
      <c r="E1835" s="110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1"/>
      <c r="B1836" s="15"/>
      <c r="C1836" s="7"/>
      <c r="D1836" s="85"/>
      <c r="E1836" s="110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1"/>
      <c r="B1837" s="15"/>
      <c r="C1837" s="7"/>
      <c r="D1837" s="85"/>
      <c r="E1837" s="110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1"/>
      <c r="B1838" s="70"/>
      <c r="C1838" s="71"/>
      <c r="D1838" s="85"/>
      <c r="E1838" s="110"/>
      <c r="F1838" s="73"/>
      <c r="G1838" s="73"/>
      <c r="H1838" s="73"/>
      <c r="I1838" s="73"/>
      <c r="J1838" s="72"/>
      <c r="K1838" s="74"/>
      <c r="L1838" s="75"/>
      <c r="M1838" s="76"/>
      <c r="N1838" s="77"/>
      <c r="O1838" s="77"/>
      <c r="P1838" s="76"/>
      <c r="Q1838" s="73"/>
      <c r="R1838" s="78"/>
      <c r="S1838" s="14"/>
      <c r="T1838" s="79"/>
      <c r="U1838" s="74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1"/>
      <c r="B1839" s="81"/>
      <c r="C1839" s="82"/>
      <c r="D1839" s="85"/>
      <c r="E1839" s="110"/>
      <c r="F1839" s="84"/>
      <c r="G1839" s="84"/>
      <c r="H1839" s="84"/>
      <c r="I1839" s="84"/>
      <c r="J1839" s="83"/>
      <c r="K1839" s="85"/>
      <c r="L1839" s="86"/>
      <c r="M1839" s="87"/>
      <c r="N1839" s="88"/>
      <c r="O1839" s="88"/>
      <c r="P1839" s="87"/>
      <c r="Q1839" s="84"/>
      <c r="R1839" s="89"/>
      <c r="S1839" s="14"/>
      <c r="T1839" s="90"/>
      <c r="U1839" s="85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1"/>
      <c r="B1840" s="81"/>
      <c r="C1840" s="82"/>
      <c r="D1840" s="85"/>
      <c r="E1840" s="110"/>
      <c r="F1840" s="84"/>
      <c r="G1840" s="84"/>
      <c r="H1840" s="84"/>
      <c r="I1840" s="84"/>
      <c r="J1840" s="83"/>
      <c r="K1840" s="85"/>
      <c r="L1840" s="86"/>
      <c r="M1840" s="87"/>
      <c r="N1840" s="88"/>
      <c r="O1840" s="88"/>
      <c r="P1840" s="87"/>
      <c r="Q1840" s="84"/>
      <c r="R1840" s="89"/>
      <c r="S1840" s="14"/>
      <c r="T1840" s="90"/>
      <c r="U1840" s="85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1"/>
      <c r="B1841" s="81"/>
      <c r="C1841" s="82"/>
      <c r="D1841" s="85"/>
      <c r="E1841" s="110"/>
      <c r="F1841" s="84"/>
      <c r="G1841" s="84"/>
      <c r="H1841" s="84"/>
      <c r="I1841" s="84"/>
      <c r="J1841" s="83"/>
      <c r="K1841" s="85"/>
      <c r="L1841" s="86"/>
      <c r="M1841" s="87"/>
      <c r="N1841" s="88"/>
      <c r="O1841" s="88"/>
      <c r="P1841" s="87"/>
      <c r="Q1841" s="84"/>
      <c r="R1841" s="89"/>
      <c r="S1841" s="14"/>
      <c r="T1841" s="90"/>
      <c r="U1841" s="85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1"/>
      <c r="B1842" s="81"/>
      <c r="C1842" s="82"/>
      <c r="D1842" s="85"/>
      <c r="E1842" s="110"/>
      <c r="F1842" s="84"/>
      <c r="G1842" s="84"/>
      <c r="H1842" s="84"/>
      <c r="I1842" s="84"/>
      <c r="J1842" s="83"/>
      <c r="K1842" s="85"/>
      <c r="L1842" s="86"/>
      <c r="M1842" s="87"/>
      <c r="N1842" s="88"/>
      <c r="O1842" s="88"/>
      <c r="P1842" s="87"/>
      <c r="Q1842" s="84"/>
      <c r="R1842" s="89"/>
      <c r="S1842" s="14"/>
      <c r="T1842" s="90"/>
      <c r="U1842" s="85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1"/>
      <c r="B1843" s="81"/>
      <c r="C1843" s="82"/>
      <c r="D1843" s="85"/>
      <c r="E1843" s="110"/>
      <c r="F1843" s="84"/>
      <c r="G1843" s="84"/>
      <c r="H1843" s="84"/>
      <c r="I1843" s="84"/>
      <c r="J1843" s="83"/>
      <c r="K1843" s="85"/>
      <c r="L1843" s="86"/>
      <c r="M1843" s="87"/>
      <c r="N1843" s="88"/>
      <c r="O1843" s="88"/>
      <c r="P1843" s="87"/>
      <c r="Q1843" s="84"/>
      <c r="R1843" s="89"/>
      <c r="S1843" s="14"/>
      <c r="T1843" s="90"/>
      <c r="U1843" s="85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1"/>
      <c r="B1844" s="81"/>
      <c r="C1844" s="82"/>
      <c r="D1844" s="85"/>
      <c r="E1844" s="110"/>
      <c r="F1844" s="84"/>
      <c r="G1844" s="84"/>
      <c r="H1844" s="84"/>
      <c r="I1844" s="84"/>
      <c r="J1844" s="83"/>
      <c r="K1844" s="85"/>
      <c r="L1844" s="86"/>
      <c r="M1844" s="87"/>
      <c r="N1844" s="88"/>
      <c r="O1844" s="88"/>
      <c r="P1844" s="87"/>
      <c r="Q1844" s="84"/>
      <c r="R1844" s="89"/>
      <c r="S1844" s="14"/>
      <c r="T1844" s="90"/>
      <c r="U1844" s="85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1"/>
      <c r="B1845" s="81"/>
      <c r="C1845" s="82"/>
      <c r="D1845" s="85"/>
      <c r="E1845" s="110"/>
      <c r="F1845" s="84"/>
      <c r="G1845" s="84"/>
      <c r="H1845" s="84"/>
      <c r="I1845" s="84"/>
      <c r="J1845" s="83"/>
      <c r="K1845" s="85"/>
      <c r="L1845" s="86"/>
      <c r="M1845" s="87"/>
      <c r="N1845" s="88"/>
      <c r="O1845" s="88"/>
      <c r="P1845" s="87"/>
      <c r="Q1845" s="84"/>
      <c r="R1845" s="89"/>
      <c r="S1845" s="14"/>
      <c r="T1845" s="90"/>
      <c r="U1845" s="85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1"/>
      <c r="B1846" s="81"/>
      <c r="C1846" s="82"/>
      <c r="D1846" s="85"/>
      <c r="E1846" s="110"/>
      <c r="F1846" s="84"/>
      <c r="G1846" s="84"/>
      <c r="H1846" s="84"/>
      <c r="I1846" s="84"/>
      <c r="J1846" s="83"/>
      <c r="K1846" s="85"/>
      <c r="L1846" s="86"/>
      <c r="M1846" s="87"/>
      <c r="N1846" s="88"/>
      <c r="O1846" s="88"/>
      <c r="P1846" s="87"/>
      <c r="Q1846" s="84"/>
      <c r="R1846" s="89"/>
      <c r="S1846" s="14"/>
      <c r="T1846" s="90"/>
      <c r="U1846" s="85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1"/>
      <c r="B1847" s="81"/>
      <c r="C1847" s="82"/>
      <c r="D1847" s="85"/>
      <c r="E1847" s="110"/>
      <c r="F1847" s="84"/>
      <c r="G1847" s="84"/>
      <c r="H1847" s="84"/>
      <c r="I1847" s="84"/>
      <c r="J1847" s="83"/>
      <c r="K1847" s="85"/>
      <c r="L1847" s="86"/>
      <c r="M1847" s="87"/>
      <c r="N1847" s="88"/>
      <c r="O1847" s="88"/>
      <c r="P1847" s="87"/>
      <c r="Q1847" s="84"/>
      <c r="R1847" s="89"/>
      <c r="S1847" s="14"/>
      <c r="T1847" s="90"/>
      <c r="U1847" s="85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1"/>
      <c r="B1848" s="81"/>
      <c r="C1848" s="82"/>
      <c r="D1848" s="85"/>
      <c r="E1848" s="110"/>
      <c r="F1848" s="84"/>
      <c r="G1848" s="84"/>
      <c r="H1848" s="84"/>
      <c r="I1848" s="84"/>
      <c r="J1848" s="83"/>
      <c r="K1848" s="85"/>
      <c r="L1848" s="86"/>
      <c r="M1848" s="87"/>
      <c r="N1848" s="88"/>
      <c r="O1848" s="88"/>
      <c r="P1848" s="87"/>
      <c r="Q1848" s="84"/>
      <c r="R1848" s="89"/>
      <c r="S1848" s="14"/>
      <c r="T1848" s="90"/>
      <c r="U1848" s="85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1"/>
      <c r="B1849" s="81"/>
      <c r="C1849" s="82"/>
      <c r="D1849" s="85"/>
      <c r="E1849" s="110"/>
      <c r="F1849" s="84"/>
      <c r="G1849" s="84"/>
      <c r="H1849" s="84"/>
      <c r="I1849" s="84"/>
      <c r="J1849" s="83"/>
      <c r="K1849" s="85"/>
      <c r="L1849" s="86"/>
      <c r="M1849" s="87"/>
      <c r="N1849" s="88"/>
      <c r="O1849" s="88"/>
      <c r="P1849" s="87"/>
      <c r="Q1849" s="84"/>
      <c r="R1849" s="89"/>
      <c r="S1849" s="14"/>
      <c r="T1849" s="90"/>
      <c r="U1849" s="85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1"/>
      <c r="B1850" s="81"/>
      <c r="C1850" s="82"/>
      <c r="D1850" s="85"/>
      <c r="E1850" s="110"/>
      <c r="F1850" s="84"/>
      <c r="G1850" s="84"/>
      <c r="H1850" s="84"/>
      <c r="I1850" s="84"/>
      <c r="J1850" s="83"/>
      <c r="K1850" s="85"/>
      <c r="L1850" s="86"/>
      <c r="M1850" s="87"/>
      <c r="N1850" s="88"/>
      <c r="O1850" s="88"/>
      <c r="P1850" s="87"/>
      <c r="Q1850" s="84"/>
      <c r="R1850" s="89"/>
      <c r="S1850" s="14"/>
      <c r="T1850" s="90"/>
      <c r="U1850" s="85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1"/>
      <c r="B1851" s="81"/>
      <c r="C1851" s="82"/>
      <c r="D1851" s="85"/>
      <c r="E1851" s="110"/>
      <c r="F1851" s="84"/>
      <c r="G1851" s="84"/>
      <c r="H1851" s="84"/>
      <c r="I1851" s="84"/>
      <c r="J1851" s="83"/>
      <c r="K1851" s="85"/>
      <c r="L1851" s="86"/>
      <c r="M1851" s="87"/>
      <c r="N1851" s="88"/>
      <c r="O1851" s="88"/>
      <c r="P1851" s="87"/>
      <c r="Q1851" s="84"/>
      <c r="R1851" s="89"/>
      <c r="S1851" s="14"/>
      <c r="T1851" s="90"/>
      <c r="U1851" s="85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1"/>
      <c r="B1852" s="81"/>
      <c r="C1852" s="82"/>
      <c r="D1852" s="85"/>
      <c r="E1852" s="110"/>
      <c r="F1852" s="84"/>
      <c r="G1852" s="84"/>
      <c r="H1852" s="84"/>
      <c r="I1852" s="84"/>
      <c r="J1852" s="83"/>
      <c r="K1852" s="85"/>
      <c r="L1852" s="86"/>
      <c r="M1852" s="87"/>
      <c r="N1852" s="88"/>
      <c r="O1852" s="88"/>
      <c r="P1852" s="87"/>
      <c r="Q1852" s="84"/>
      <c r="R1852" s="89"/>
      <c r="S1852" s="14"/>
      <c r="T1852" s="90"/>
      <c r="U1852" s="85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1"/>
      <c r="B1853" s="81"/>
      <c r="C1853" s="82"/>
      <c r="D1853" s="85"/>
      <c r="E1853" s="110"/>
      <c r="F1853" s="84"/>
      <c r="G1853" s="84"/>
      <c r="H1853" s="84"/>
      <c r="I1853" s="84"/>
      <c r="J1853" s="83"/>
      <c r="K1853" s="85"/>
      <c r="L1853" s="86"/>
      <c r="M1853" s="87"/>
      <c r="N1853" s="88"/>
      <c r="O1853" s="88"/>
      <c r="P1853" s="87"/>
      <c r="Q1853" s="84"/>
      <c r="R1853" s="89"/>
      <c r="S1853" s="14"/>
      <c r="T1853" s="90"/>
      <c r="U1853" s="85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1"/>
      <c r="B1854" s="81"/>
      <c r="C1854" s="82"/>
      <c r="D1854" s="85"/>
      <c r="E1854" s="110"/>
      <c r="F1854" s="84"/>
      <c r="G1854" s="84"/>
      <c r="H1854" s="84"/>
      <c r="I1854" s="84"/>
      <c r="J1854" s="83"/>
      <c r="K1854" s="85"/>
      <c r="L1854" s="86"/>
      <c r="M1854" s="87"/>
      <c r="N1854" s="88"/>
      <c r="O1854" s="88"/>
      <c r="P1854" s="87"/>
      <c r="Q1854" s="84"/>
      <c r="R1854" s="89"/>
      <c r="S1854" s="14"/>
      <c r="T1854" s="90"/>
      <c r="U1854" s="85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1"/>
      <c r="B1855" s="81"/>
      <c r="C1855" s="82"/>
      <c r="D1855" s="85"/>
      <c r="E1855" s="110"/>
      <c r="F1855" s="84"/>
      <c r="G1855" s="84"/>
      <c r="H1855" s="84"/>
      <c r="I1855" s="84"/>
      <c r="J1855" s="83"/>
      <c r="K1855" s="85"/>
      <c r="L1855" s="86"/>
      <c r="M1855" s="87"/>
      <c r="N1855" s="88"/>
      <c r="O1855" s="88"/>
      <c r="P1855" s="87"/>
      <c r="Q1855" s="84"/>
      <c r="R1855" s="89"/>
      <c r="S1855" s="14"/>
      <c r="T1855" s="90"/>
      <c r="U1855" s="85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1"/>
      <c r="B1856" s="81"/>
      <c r="C1856" s="82"/>
      <c r="D1856" s="85"/>
      <c r="E1856" s="110"/>
      <c r="F1856" s="84"/>
      <c r="G1856" s="84"/>
      <c r="H1856" s="84"/>
      <c r="I1856" s="84"/>
      <c r="J1856" s="83"/>
      <c r="K1856" s="85"/>
      <c r="L1856" s="86"/>
      <c r="M1856" s="87"/>
      <c r="N1856" s="88"/>
      <c r="O1856" s="88"/>
      <c r="P1856" s="87"/>
      <c r="Q1856" s="84"/>
      <c r="R1856" s="89"/>
      <c r="S1856" s="14"/>
      <c r="T1856" s="90"/>
      <c r="U1856" s="85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1"/>
      <c r="B1857" s="81"/>
      <c r="C1857" s="82"/>
      <c r="D1857" s="85"/>
      <c r="E1857" s="110"/>
      <c r="F1857" s="84"/>
      <c r="G1857" s="84"/>
      <c r="H1857" s="84"/>
      <c r="I1857" s="84"/>
      <c r="J1857" s="83"/>
      <c r="K1857" s="85"/>
      <c r="L1857" s="86"/>
      <c r="M1857" s="87"/>
      <c r="N1857" s="88"/>
      <c r="O1857" s="88"/>
      <c r="P1857" s="87"/>
      <c r="Q1857" s="84"/>
      <c r="R1857" s="89"/>
      <c r="S1857" s="14"/>
      <c r="T1857" s="90"/>
      <c r="U1857" s="85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1"/>
      <c r="B1858" s="81"/>
      <c r="C1858" s="82"/>
      <c r="D1858" s="85"/>
      <c r="E1858" s="110"/>
      <c r="F1858" s="84"/>
      <c r="G1858" s="84"/>
      <c r="H1858" s="84"/>
      <c r="I1858" s="84"/>
      <c r="J1858" s="83"/>
      <c r="K1858" s="85"/>
      <c r="L1858" s="86"/>
      <c r="M1858" s="87"/>
      <c r="N1858" s="88"/>
      <c r="O1858" s="88"/>
      <c r="P1858" s="87"/>
      <c r="Q1858" s="84"/>
      <c r="R1858" s="89"/>
      <c r="S1858" s="14"/>
      <c r="T1858" s="90"/>
      <c r="U1858" s="85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1"/>
      <c r="B1859" s="81"/>
      <c r="C1859" s="82"/>
      <c r="D1859" s="85"/>
      <c r="E1859" s="110"/>
      <c r="F1859" s="84"/>
      <c r="G1859" s="84"/>
      <c r="H1859" s="84"/>
      <c r="I1859" s="84"/>
      <c r="J1859" s="83"/>
      <c r="K1859" s="85"/>
      <c r="L1859" s="86"/>
      <c r="M1859" s="87"/>
      <c r="N1859" s="88"/>
      <c r="O1859" s="88"/>
      <c r="P1859" s="87"/>
      <c r="Q1859" s="84"/>
      <c r="R1859" s="89"/>
      <c r="S1859" s="14"/>
      <c r="T1859" s="90"/>
      <c r="U1859" s="85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1"/>
      <c r="B1860" s="81"/>
      <c r="C1860" s="82"/>
      <c r="D1860" s="85"/>
      <c r="E1860" s="110"/>
      <c r="F1860" s="84"/>
      <c r="G1860" s="84"/>
      <c r="H1860" s="84"/>
      <c r="I1860" s="84"/>
      <c r="J1860" s="83"/>
      <c r="K1860" s="85"/>
      <c r="L1860" s="86"/>
      <c r="M1860" s="87"/>
      <c r="N1860" s="88"/>
      <c r="O1860" s="88"/>
      <c r="P1860" s="87"/>
      <c r="Q1860" s="84"/>
      <c r="R1860" s="89"/>
      <c r="S1860" s="14"/>
      <c r="T1860" s="90"/>
      <c r="U1860" s="85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1"/>
      <c r="B1861" s="81"/>
      <c r="C1861" s="82"/>
      <c r="D1861" s="85"/>
      <c r="E1861" s="110"/>
      <c r="F1861" s="84"/>
      <c r="G1861" s="84"/>
      <c r="H1861" s="84"/>
      <c r="I1861" s="84"/>
      <c r="J1861" s="83"/>
      <c r="K1861" s="85"/>
      <c r="L1861" s="86"/>
      <c r="M1861" s="87"/>
      <c r="N1861" s="88"/>
      <c r="O1861" s="88"/>
      <c r="P1861" s="87"/>
      <c r="Q1861" s="84"/>
      <c r="R1861" s="89"/>
      <c r="S1861" s="14"/>
      <c r="T1861" s="90"/>
      <c r="U1861" s="85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1"/>
      <c r="B1862" s="81"/>
      <c r="C1862" s="82"/>
      <c r="D1862" s="85"/>
      <c r="E1862" s="110"/>
      <c r="F1862" s="84"/>
      <c r="G1862" s="84"/>
      <c r="H1862" s="84"/>
      <c r="I1862" s="84"/>
      <c r="J1862" s="83"/>
      <c r="K1862" s="85"/>
      <c r="L1862" s="86"/>
      <c r="M1862" s="87"/>
      <c r="N1862" s="88"/>
      <c r="O1862" s="88"/>
      <c r="P1862" s="87"/>
      <c r="Q1862" s="84"/>
      <c r="R1862" s="89"/>
      <c r="S1862" s="14"/>
      <c r="T1862" s="90"/>
      <c r="U1862" s="85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1"/>
      <c r="B1863" s="81"/>
      <c r="C1863" s="82"/>
      <c r="D1863" s="85"/>
      <c r="E1863" s="110"/>
      <c r="F1863" s="84"/>
      <c r="G1863" s="84"/>
      <c r="H1863" s="84"/>
      <c r="I1863" s="84"/>
      <c r="J1863" s="83"/>
      <c r="K1863" s="85"/>
      <c r="L1863" s="86"/>
      <c r="M1863" s="87"/>
      <c r="N1863" s="88"/>
      <c r="O1863" s="88"/>
      <c r="P1863" s="87"/>
      <c r="Q1863" s="84"/>
      <c r="R1863" s="89"/>
      <c r="S1863" s="14"/>
      <c r="T1863" s="90"/>
      <c r="U1863" s="85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1"/>
      <c r="B1864" s="81"/>
      <c r="C1864" s="82"/>
      <c r="D1864" s="85"/>
      <c r="E1864" s="110"/>
      <c r="F1864" s="84"/>
      <c r="G1864" s="84"/>
      <c r="H1864" s="84"/>
      <c r="I1864" s="84"/>
      <c r="J1864" s="83"/>
      <c r="K1864" s="85"/>
      <c r="L1864" s="86"/>
      <c r="M1864" s="87"/>
      <c r="N1864" s="88"/>
      <c r="O1864" s="88"/>
      <c r="P1864" s="87"/>
      <c r="Q1864" s="84"/>
      <c r="R1864" s="89"/>
      <c r="S1864" s="14"/>
      <c r="T1864" s="90"/>
      <c r="U1864" s="85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1"/>
      <c r="B1865" s="81"/>
      <c r="C1865" s="82"/>
      <c r="D1865" s="85"/>
      <c r="E1865" s="110"/>
      <c r="F1865" s="84"/>
      <c r="G1865" s="84"/>
      <c r="H1865" s="84"/>
      <c r="I1865" s="84"/>
      <c r="J1865" s="83"/>
      <c r="K1865" s="85"/>
      <c r="L1865" s="86"/>
      <c r="M1865" s="87"/>
      <c r="N1865" s="88"/>
      <c r="O1865" s="88"/>
      <c r="P1865" s="87"/>
      <c r="Q1865" s="84"/>
      <c r="R1865" s="89"/>
      <c r="S1865" s="14"/>
      <c r="T1865" s="90"/>
      <c r="U1865" s="85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1"/>
      <c r="B1866" s="81"/>
      <c r="C1866" s="82"/>
      <c r="D1866" s="85"/>
      <c r="E1866" s="110"/>
      <c r="F1866" s="84"/>
      <c r="G1866" s="84"/>
      <c r="H1866" s="84"/>
      <c r="I1866" s="84"/>
      <c r="J1866" s="83"/>
      <c r="K1866" s="85"/>
      <c r="L1866" s="86"/>
      <c r="M1866" s="87"/>
      <c r="N1866" s="88"/>
      <c r="O1866" s="88"/>
      <c r="P1866" s="87"/>
      <c r="Q1866" s="84"/>
      <c r="R1866" s="89"/>
      <c r="S1866" s="14"/>
      <c r="T1866" s="90"/>
      <c r="U1866" s="85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1"/>
      <c r="B1867" s="81"/>
      <c r="C1867" s="82"/>
      <c r="D1867" s="85"/>
      <c r="E1867" s="110"/>
      <c r="F1867" s="84"/>
      <c r="G1867" s="84"/>
      <c r="H1867" s="84"/>
      <c r="I1867" s="84"/>
      <c r="J1867" s="83"/>
      <c r="K1867" s="85"/>
      <c r="L1867" s="86"/>
      <c r="M1867" s="87"/>
      <c r="N1867" s="88"/>
      <c r="O1867" s="88"/>
      <c r="P1867" s="87"/>
      <c r="Q1867" s="84"/>
      <c r="R1867" s="89"/>
      <c r="S1867" s="14"/>
      <c r="T1867" s="90"/>
      <c r="U1867" s="85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1"/>
      <c r="B1868" s="81"/>
      <c r="C1868" s="82"/>
      <c r="D1868" s="85"/>
      <c r="E1868" s="110"/>
      <c r="F1868" s="84"/>
      <c r="G1868" s="84"/>
      <c r="H1868" s="84"/>
      <c r="I1868" s="84"/>
      <c r="J1868" s="83"/>
      <c r="K1868" s="85"/>
      <c r="L1868" s="86"/>
      <c r="M1868" s="87"/>
      <c r="N1868" s="88"/>
      <c r="O1868" s="88"/>
      <c r="P1868" s="87"/>
      <c r="Q1868" s="84"/>
      <c r="R1868" s="89"/>
      <c r="S1868" s="14"/>
      <c r="T1868" s="90"/>
      <c r="U1868" s="85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1"/>
      <c r="B1869" s="81"/>
      <c r="C1869" s="82"/>
      <c r="D1869" s="85"/>
      <c r="E1869" s="110"/>
      <c r="F1869" s="84"/>
      <c r="G1869" s="84"/>
      <c r="H1869" s="84"/>
      <c r="I1869" s="84"/>
      <c r="J1869" s="83"/>
      <c r="K1869" s="85"/>
      <c r="L1869" s="86"/>
      <c r="M1869" s="87"/>
      <c r="N1869" s="88"/>
      <c r="O1869" s="88"/>
      <c r="P1869" s="87"/>
      <c r="Q1869" s="84"/>
      <c r="R1869" s="89"/>
      <c r="S1869" s="14"/>
      <c r="T1869" s="90"/>
      <c r="U1869" s="85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1"/>
      <c r="B1870" s="81"/>
      <c r="C1870" s="82"/>
      <c r="D1870" s="85"/>
      <c r="E1870" s="110"/>
      <c r="F1870" s="84"/>
      <c r="G1870" s="84"/>
      <c r="H1870" s="84"/>
      <c r="I1870" s="84"/>
      <c r="J1870" s="83"/>
      <c r="K1870" s="85"/>
      <c r="L1870" s="86"/>
      <c r="M1870" s="87"/>
      <c r="N1870" s="88"/>
      <c r="O1870" s="88"/>
      <c r="P1870" s="87"/>
      <c r="Q1870" s="84"/>
      <c r="R1870" s="89"/>
      <c r="S1870" s="14"/>
      <c r="T1870" s="90"/>
      <c r="U1870" s="85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1"/>
      <c r="B1871" s="81"/>
      <c r="C1871" s="82"/>
      <c r="D1871" s="85"/>
      <c r="E1871" s="110"/>
      <c r="F1871" s="84"/>
      <c r="G1871" s="84"/>
      <c r="H1871" s="84"/>
      <c r="I1871" s="84"/>
      <c r="J1871" s="83"/>
      <c r="K1871" s="85"/>
      <c r="L1871" s="86"/>
      <c r="M1871" s="87"/>
      <c r="N1871" s="88"/>
      <c r="O1871" s="88"/>
      <c r="P1871" s="87"/>
      <c r="Q1871" s="84"/>
      <c r="R1871" s="89"/>
      <c r="S1871" s="14"/>
      <c r="T1871" s="90"/>
      <c r="U1871" s="85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1"/>
      <c r="B1872" s="81"/>
      <c r="C1872" s="82"/>
      <c r="D1872" s="85"/>
      <c r="E1872" s="110"/>
      <c r="F1872" s="84"/>
      <c r="G1872" s="84"/>
      <c r="H1872" s="84"/>
      <c r="I1872" s="84"/>
      <c r="J1872" s="83"/>
      <c r="K1872" s="85"/>
      <c r="L1872" s="86"/>
      <c r="M1872" s="87"/>
      <c r="N1872" s="88"/>
      <c r="O1872" s="88"/>
      <c r="P1872" s="87"/>
      <c r="Q1872" s="84"/>
      <c r="R1872" s="89"/>
      <c r="S1872" s="14"/>
      <c r="T1872" s="90"/>
      <c r="U1872" s="85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1"/>
      <c r="B1873" s="81"/>
      <c r="C1873" s="82"/>
      <c r="D1873" s="85"/>
      <c r="E1873" s="110"/>
      <c r="F1873" s="84"/>
      <c r="G1873" s="84"/>
      <c r="H1873" s="84"/>
      <c r="I1873" s="84"/>
      <c r="J1873" s="83"/>
      <c r="K1873" s="85"/>
      <c r="L1873" s="86"/>
      <c r="M1873" s="87"/>
      <c r="N1873" s="88"/>
      <c r="O1873" s="88"/>
      <c r="P1873" s="87"/>
      <c r="Q1873" s="84"/>
      <c r="R1873" s="89"/>
      <c r="S1873" s="14"/>
      <c r="T1873" s="90"/>
      <c r="U1873" s="85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1"/>
      <c r="B1874" s="81"/>
      <c r="C1874" s="82"/>
      <c r="D1874" s="85"/>
      <c r="E1874" s="110"/>
      <c r="F1874" s="84"/>
      <c r="G1874" s="84"/>
      <c r="H1874" s="84"/>
      <c r="I1874" s="84"/>
      <c r="J1874" s="83"/>
      <c r="K1874" s="85"/>
      <c r="L1874" s="86"/>
      <c r="M1874" s="87"/>
      <c r="N1874" s="88"/>
      <c r="O1874" s="88"/>
      <c r="P1874" s="87"/>
      <c r="Q1874" s="84"/>
      <c r="R1874" s="89"/>
      <c r="S1874" s="14"/>
      <c r="T1874" s="90"/>
      <c r="U1874" s="85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1"/>
      <c r="B1875" s="81"/>
      <c r="C1875" s="82"/>
      <c r="D1875" s="85"/>
      <c r="E1875" s="110"/>
      <c r="F1875" s="84"/>
      <c r="G1875" s="84"/>
      <c r="H1875" s="84"/>
      <c r="I1875" s="84"/>
      <c r="J1875" s="83"/>
      <c r="K1875" s="85"/>
      <c r="L1875" s="86"/>
      <c r="M1875" s="87"/>
      <c r="N1875" s="88"/>
      <c r="O1875" s="88"/>
      <c r="P1875" s="87"/>
      <c r="Q1875" s="84"/>
      <c r="R1875" s="89"/>
      <c r="S1875" s="14"/>
      <c r="T1875" s="90"/>
      <c r="U1875" s="85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1"/>
      <c r="B1876" s="81"/>
      <c r="C1876" s="82"/>
      <c r="D1876" s="85"/>
      <c r="E1876" s="110"/>
      <c r="F1876" s="84"/>
      <c r="G1876" s="84"/>
      <c r="H1876" s="84"/>
      <c r="I1876" s="84"/>
      <c r="J1876" s="83"/>
      <c r="K1876" s="85"/>
      <c r="L1876" s="86"/>
      <c r="M1876" s="87"/>
      <c r="N1876" s="88"/>
      <c r="O1876" s="88"/>
      <c r="P1876" s="87"/>
      <c r="Q1876" s="84"/>
      <c r="R1876" s="89"/>
      <c r="S1876" s="14"/>
      <c r="T1876" s="90"/>
      <c r="U1876" s="85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1"/>
      <c r="B1877" s="81"/>
      <c r="C1877" s="82"/>
      <c r="D1877" s="85"/>
      <c r="E1877" s="110"/>
      <c r="F1877" s="84"/>
      <c r="G1877" s="84"/>
      <c r="H1877" s="84"/>
      <c r="I1877" s="84"/>
      <c r="J1877" s="83"/>
      <c r="K1877" s="85"/>
      <c r="L1877" s="86"/>
      <c r="M1877" s="87"/>
      <c r="N1877" s="88"/>
      <c r="O1877" s="88"/>
      <c r="P1877" s="87"/>
      <c r="Q1877" s="84"/>
      <c r="R1877" s="89"/>
      <c r="S1877" s="14"/>
      <c r="T1877" s="90"/>
      <c r="U1877" s="85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1"/>
      <c r="B1878" s="81"/>
      <c r="C1878" s="82"/>
      <c r="D1878" s="85"/>
      <c r="E1878" s="110"/>
      <c r="F1878" s="84"/>
      <c r="G1878" s="84"/>
      <c r="H1878" s="84"/>
      <c r="I1878" s="84"/>
      <c r="J1878" s="83"/>
      <c r="K1878" s="85"/>
      <c r="L1878" s="86"/>
      <c r="M1878" s="87"/>
      <c r="N1878" s="88"/>
      <c r="O1878" s="88"/>
      <c r="P1878" s="87"/>
      <c r="Q1878" s="84"/>
      <c r="R1878" s="89"/>
      <c r="S1878" s="14"/>
      <c r="T1878" s="90"/>
      <c r="U1878" s="85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1"/>
      <c r="B1879" s="81"/>
      <c r="C1879" s="82"/>
      <c r="D1879" s="85"/>
      <c r="E1879" s="110"/>
      <c r="F1879" s="84"/>
      <c r="G1879" s="84"/>
      <c r="H1879" s="84"/>
      <c r="I1879" s="84"/>
      <c r="J1879" s="83"/>
      <c r="K1879" s="85"/>
      <c r="L1879" s="86"/>
      <c r="M1879" s="87"/>
      <c r="N1879" s="88"/>
      <c r="O1879" s="88"/>
      <c r="P1879" s="87"/>
      <c r="Q1879" s="84"/>
      <c r="R1879" s="89"/>
      <c r="S1879" s="14"/>
      <c r="T1879" s="90"/>
      <c r="U1879" s="85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1"/>
      <c r="B1880" s="81"/>
      <c r="C1880" s="82"/>
      <c r="D1880" s="85"/>
      <c r="E1880" s="110"/>
      <c r="F1880" s="84"/>
      <c r="G1880" s="84"/>
      <c r="H1880" s="84"/>
      <c r="I1880" s="84"/>
      <c r="J1880" s="83"/>
      <c r="K1880" s="85"/>
      <c r="L1880" s="86"/>
      <c r="M1880" s="87"/>
      <c r="N1880" s="88"/>
      <c r="O1880" s="88"/>
      <c r="P1880" s="87"/>
      <c r="Q1880" s="84"/>
      <c r="R1880" s="89"/>
      <c r="S1880" s="14"/>
      <c r="T1880" s="90"/>
      <c r="U1880" s="85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1"/>
      <c r="B1881" s="81"/>
      <c r="C1881" s="82"/>
      <c r="D1881" s="85"/>
      <c r="E1881" s="110"/>
      <c r="F1881" s="84"/>
      <c r="G1881" s="84"/>
      <c r="H1881" s="84"/>
      <c r="I1881" s="84"/>
      <c r="J1881" s="83"/>
      <c r="K1881" s="85"/>
      <c r="L1881" s="86"/>
      <c r="M1881" s="87"/>
      <c r="N1881" s="88"/>
      <c r="O1881" s="88"/>
      <c r="P1881" s="87"/>
      <c r="Q1881" s="84"/>
      <c r="R1881" s="89"/>
      <c r="S1881" s="14"/>
      <c r="T1881" s="90"/>
      <c r="U1881" s="85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1"/>
      <c r="B1882" s="81"/>
      <c r="C1882" s="82"/>
      <c r="D1882" s="85"/>
      <c r="E1882" s="110"/>
      <c r="F1882" s="84"/>
      <c r="G1882" s="84"/>
      <c r="H1882" s="84"/>
      <c r="I1882" s="84"/>
      <c r="J1882" s="83"/>
      <c r="K1882" s="85"/>
      <c r="L1882" s="86"/>
      <c r="M1882" s="87"/>
      <c r="N1882" s="88"/>
      <c r="O1882" s="88"/>
      <c r="P1882" s="87"/>
      <c r="Q1882" s="84"/>
      <c r="R1882" s="89"/>
      <c r="S1882" s="14"/>
      <c r="T1882" s="90"/>
      <c r="U1882" s="85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1"/>
      <c r="B1883" s="81"/>
      <c r="C1883" s="82"/>
      <c r="D1883" s="85"/>
      <c r="E1883" s="110"/>
      <c r="F1883" s="84"/>
      <c r="G1883" s="84"/>
      <c r="H1883" s="84"/>
      <c r="I1883" s="84"/>
      <c r="J1883" s="83"/>
      <c r="K1883" s="85"/>
      <c r="L1883" s="86"/>
      <c r="M1883" s="87"/>
      <c r="N1883" s="88"/>
      <c r="O1883" s="88"/>
      <c r="P1883" s="87"/>
      <c r="Q1883" s="84"/>
      <c r="R1883" s="89"/>
      <c r="S1883" s="14"/>
      <c r="T1883" s="90"/>
      <c r="U1883" s="85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1"/>
      <c r="B1884" s="81"/>
      <c r="C1884" s="82"/>
      <c r="D1884" s="85"/>
      <c r="E1884" s="110"/>
      <c r="F1884" s="84"/>
      <c r="G1884" s="84"/>
      <c r="H1884" s="84"/>
      <c r="I1884" s="84"/>
      <c r="J1884" s="83"/>
      <c r="K1884" s="85"/>
      <c r="L1884" s="86"/>
      <c r="M1884" s="87"/>
      <c r="N1884" s="88"/>
      <c r="O1884" s="88"/>
      <c r="P1884" s="87"/>
      <c r="Q1884" s="84"/>
      <c r="R1884" s="89"/>
      <c r="S1884" s="14"/>
      <c r="T1884" s="90"/>
      <c r="U1884" s="85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1"/>
      <c r="B1885" s="81"/>
      <c r="C1885" s="82"/>
      <c r="D1885" s="85"/>
      <c r="E1885" s="110"/>
      <c r="F1885" s="84"/>
      <c r="G1885" s="84"/>
      <c r="H1885" s="84"/>
      <c r="I1885" s="84"/>
      <c r="J1885" s="83"/>
      <c r="K1885" s="85"/>
      <c r="L1885" s="86"/>
      <c r="M1885" s="87"/>
      <c r="N1885" s="88"/>
      <c r="O1885" s="88"/>
      <c r="P1885" s="87"/>
      <c r="Q1885" s="84"/>
      <c r="R1885" s="89"/>
      <c r="S1885" s="14"/>
      <c r="T1885" s="90"/>
      <c r="U1885" s="85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1"/>
      <c r="B1886" s="81"/>
      <c r="C1886" s="82"/>
      <c r="D1886" s="85"/>
      <c r="E1886" s="110"/>
      <c r="F1886" s="84"/>
      <c r="G1886" s="84"/>
      <c r="H1886" s="84"/>
      <c r="I1886" s="84"/>
      <c r="J1886" s="83"/>
      <c r="K1886" s="85"/>
      <c r="L1886" s="86"/>
      <c r="M1886" s="87"/>
      <c r="N1886" s="88"/>
      <c r="O1886" s="88"/>
      <c r="P1886" s="87"/>
      <c r="Q1886" s="84"/>
      <c r="R1886" s="89"/>
      <c r="S1886" s="14"/>
      <c r="T1886" s="90"/>
      <c r="U1886" s="85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1"/>
      <c r="B1887" s="81"/>
      <c r="C1887" s="82"/>
      <c r="D1887" s="85"/>
      <c r="E1887" s="110"/>
      <c r="F1887" s="84"/>
      <c r="G1887" s="84"/>
      <c r="H1887" s="84"/>
      <c r="I1887" s="84"/>
      <c r="J1887" s="83"/>
      <c r="K1887" s="85"/>
      <c r="L1887" s="86"/>
      <c r="M1887" s="87"/>
      <c r="N1887" s="88"/>
      <c r="O1887" s="88"/>
      <c r="P1887" s="87"/>
      <c r="Q1887" s="84"/>
      <c r="R1887" s="89"/>
      <c r="S1887" s="14"/>
      <c r="T1887" s="90"/>
      <c r="U1887" s="85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1"/>
      <c r="B1888" s="81"/>
      <c r="C1888" s="82"/>
      <c r="D1888" s="85"/>
      <c r="E1888" s="110"/>
      <c r="F1888" s="84"/>
      <c r="G1888" s="84"/>
      <c r="H1888" s="84"/>
      <c r="I1888" s="84"/>
      <c r="J1888" s="83"/>
      <c r="K1888" s="85"/>
      <c r="L1888" s="86"/>
      <c r="M1888" s="87"/>
      <c r="N1888" s="88"/>
      <c r="O1888" s="88"/>
      <c r="P1888" s="87"/>
      <c r="Q1888" s="84"/>
      <c r="R1888" s="89"/>
      <c r="S1888" s="14"/>
      <c r="T1888" s="90"/>
      <c r="U1888" s="85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1"/>
      <c r="B1889" s="81"/>
      <c r="C1889" s="82"/>
      <c r="D1889" s="85"/>
      <c r="E1889" s="110"/>
      <c r="F1889" s="84"/>
      <c r="G1889" s="84"/>
      <c r="H1889" s="84"/>
      <c r="I1889" s="84"/>
      <c r="J1889" s="83"/>
      <c r="K1889" s="85"/>
      <c r="L1889" s="86"/>
      <c r="M1889" s="87"/>
      <c r="N1889" s="88"/>
      <c r="O1889" s="88"/>
      <c r="P1889" s="87"/>
      <c r="Q1889" s="84"/>
      <c r="R1889" s="89"/>
      <c r="S1889" s="14"/>
      <c r="T1889" s="90"/>
      <c r="U1889" s="85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1"/>
      <c r="B1890" s="81"/>
      <c r="C1890" s="82"/>
      <c r="D1890" s="85"/>
      <c r="E1890" s="110"/>
      <c r="F1890" s="84"/>
      <c r="G1890" s="84"/>
      <c r="H1890" s="84"/>
      <c r="I1890" s="84"/>
      <c r="J1890" s="83"/>
      <c r="K1890" s="85"/>
      <c r="L1890" s="86"/>
      <c r="M1890" s="87"/>
      <c r="N1890" s="88"/>
      <c r="O1890" s="88"/>
      <c r="P1890" s="87"/>
      <c r="Q1890" s="84"/>
      <c r="R1890" s="89"/>
      <c r="S1890" s="14"/>
      <c r="T1890" s="90"/>
      <c r="U1890" s="85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1"/>
      <c r="B1891" s="81"/>
      <c r="C1891" s="82"/>
      <c r="D1891" s="85"/>
      <c r="E1891" s="110"/>
      <c r="F1891" s="84"/>
      <c r="G1891" s="84"/>
      <c r="H1891" s="84"/>
      <c r="I1891" s="84"/>
      <c r="J1891" s="83"/>
      <c r="K1891" s="85"/>
      <c r="L1891" s="86"/>
      <c r="M1891" s="87"/>
      <c r="N1891" s="88"/>
      <c r="O1891" s="88"/>
      <c r="P1891" s="87"/>
      <c r="Q1891" s="84"/>
      <c r="R1891" s="89"/>
      <c r="S1891" s="14"/>
      <c r="T1891" s="90"/>
      <c r="U1891" s="85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1"/>
      <c r="B1892" s="81"/>
      <c r="C1892" s="82"/>
      <c r="D1892" s="85"/>
      <c r="E1892" s="110"/>
      <c r="F1892" s="84"/>
      <c r="G1892" s="84"/>
      <c r="H1892" s="84"/>
      <c r="I1892" s="84"/>
      <c r="J1892" s="83"/>
      <c r="K1892" s="85"/>
      <c r="L1892" s="86"/>
      <c r="M1892" s="87"/>
      <c r="N1892" s="88"/>
      <c r="O1892" s="88"/>
      <c r="P1892" s="87"/>
      <c r="Q1892" s="84"/>
      <c r="R1892" s="89"/>
      <c r="S1892" s="14"/>
      <c r="T1892" s="90"/>
      <c r="U1892" s="85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1"/>
      <c r="B1893" s="81"/>
      <c r="C1893" s="82"/>
      <c r="D1893" s="85"/>
      <c r="E1893" s="110"/>
      <c r="F1893" s="84"/>
      <c r="G1893" s="84"/>
      <c r="H1893" s="84"/>
      <c r="I1893" s="84"/>
      <c r="J1893" s="83"/>
      <c r="K1893" s="85"/>
      <c r="L1893" s="86"/>
      <c r="M1893" s="87"/>
      <c r="N1893" s="88"/>
      <c r="O1893" s="88"/>
      <c r="P1893" s="87"/>
      <c r="Q1893" s="84"/>
      <c r="R1893" s="89"/>
      <c r="S1893" s="14"/>
      <c r="T1893" s="90"/>
      <c r="U1893" s="85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1"/>
      <c r="B1894" s="81"/>
      <c r="C1894" s="82"/>
      <c r="D1894" s="85"/>
      <c r="E1894" s="110"/>
      <c r="F1894" s="84"/>
      <c r="G1894" s="84"/>
      <c r="H1894" s="84"/>
      <c r="I1894" s="84"/>
      <c r="J1894" s="83"/>
      <c r="K1894" s="85"/>
      <c r="L1894" s="86"/>
      <c r="M1894" s="87"/>
      <c r="N1894" s="88"/>
      <c r="O1894" s="88"/>
      <c r="P1894" s="87"/>
      <c r="Q1894" s="84"/>
      <c r="R1894" s="89"/>
      <c r="S1894" s="14"/>
      <c r="T1894" s="90"/>
      <c r="U1894" s="85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1"/>
      <c r="B1895" s="81"/>
      <c r="C1895" s="82"/>
      <c r="D1895" s="85"/>
      <c r="E1895" s="110"/>
      <c r="F1895" s="84"/>
      <c r="G1895" s="84"/>
      <c r="H1895" s="84"/>
      <c r="I1895" s="84"/>
      <c r="J1895" s="83"/>
      <c r="K1895" s="85"/>
      <c r="L1895" s="86"/>
      <c r="M1895" s="87"/>
      <c r="N1895" s="88"/>
      <c r="O1895" s="88"/>
      <c r="P1895" s="87"/>
      <c r="Q1895" s="84"/>
      <c r="R1895" s="89"/>
      <c r="S1895" s="14"/>
      <c r="T1895" s="90"/>
      <c r="U1895" s="85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1"/>
      <c r="B1896" s="81"/>
      <c r="C1896" s="82"/>
      <c r="D1896" s="85"/>
      <c r="E1896" s="110"/>
      <c r="F1896" s="84"/>
      <c r="G1896" s="84"/>
      <c r="H1896" s="84"/>
      <c r="I1896" s="84"/>
      <c r="J1896" s="83"/>
      <c r="K1896" s="85"/>
      <c r="L1896" s="86"/>
      <c r="M1896" s="87"/>
      <c r="N1896" s="88"/>
      <c r="O1896" s="88"/>
      <c r="P1896" s="87"/>
      <c r="Q1896" s="84"/>
      <c r="R1896" s="89"/>
      <c r="S1896" s="14"/>
      <c r="T1896" s="90"/>
      <c r="U1896" s="85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1"/>
      <c r="B1897" s="81"/>
      <c r="C1897" s="82"/>
      <c r="D1897" s="85"/>
      <c r="E1897" s="110"/>
      <c r="F1897" s="84"/>
      <c r="G1897" s="84"/>
      <c r="H1897" s="84"/>
      <c r="I1897" s="84"/>
      <c r="J1897" s="83"/>
      <c r="K1897" s="85"/>
      <c r="L1897" s="86"/>
      <c r="M1897" s="87"/>
      <c r="N1897" s="88"/>
      <c r="O1897" s="88"/>
      <c r="P1897" s="87"/>
      <c r="Q1897" s="84"/>
      <c r="R1897" s="89"/>
      <c r="S1897" s="14"/>
      <c r="T1897" s="90"/>
      <c r="U1897" s="85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1"/>
      <c r="B1898" s="81"/>
      <c r="C1898" s="82"/>
      <c r="D1898" s="85"/>
      <c r="E1898" s="110"/>
      <c r="F1898" s="84"/>
      <c r="G1898" s="84"/>
      <c r="H1898" s="84"/>
      <c r="I1898" s="84"/>
      <c r="J1898" s="83"/>
      <c r="K1898" s="85"/>
      <c r="L1898" s="86"/>
      <c r="M1898" s="87"/>
      <c r="N1898" s="88"/>
      <c r="O1898" s="88"/>
      <c r="P1898" s="87"/>
      <c r="Q1898" s="84"/>
      <c r="R1898" s="89"/>
      <c r="S1898" s="14"/>
      <c r="T1898" s="90"/>
      <c r="U1898" s="85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1"/>
      <c r="B1899" s="81"/>
      <c r="C1899" s="82"/>
      <c r="D1899" s="85"/>
      <c r="E1899" s="110"/>
      <c r="F1899" s="84"/>
      <c r="G1899" s="84"/>
      <c r="H1899" s="84"/>
      <c r="I1899" s="84"/>
      <c r="J1899" s="83"/>
      <c r="K1899" s="85"/>
      <c r="L1899" s="86"/>
      <c r="M1899" s="87"/>
      <c r="N1899" s="88"/>
      <c r="O1899" s="88"/>
      <c r="P1899" s="87"/>
      <c r="Q1899" s="84"/>
      <c r="R1899" s="89"/>
      <c r="S1899" s="14"/>
      <c r="T1899" s="90"/>
      <c r="U1899" s="85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1"/>
      <c r="B1900" s="81"/>
      <c r="C1900" s="82"/>
      <c r="D1900" s="85"/>
      <c r="E1900" s="110"/>
      <c r="F1900" s="84"/>
      <c r="G1900" s="84"/>
      <c r="H1900" s="84"/>
      <c r="I1900" s="84"/>
      <c r="J1900" s="83"/>
      <c r="K1900" s="85"/>
      <c r="L1900" s="86"/>
      <c r="M1900" s="87"/>
      <c r="N1900" s="88"/>
      <c r="O1900" s="88"/>
      <c r="P1900" s="87"/>
      <c r="Q1900" s="84"/>
      <c r="R1900" s="89"/>
      <c r="S1900" s="14"/>
      <c r="T1900" s="90"/>
      <c r="U1900" s="85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1"/>
      <c r="B1901" s="81"/>
      <c r="C1901" s="82"/>
      <c r="D1901" s="85"/>
      <c r="E1901" s="110"/>
      <c r="F1901" s="84"/>
      <c r="G1901" s="84"/>
      <c r="H1901" s="84"/>
      <c r="I1901" s="84"/>
      <c r="J1901" s="83"/>
      <c r="K1901" s="85"/>
      <c r="L1901" s="86"/>
      <c r="M1901" s="87"/>
      <c r="N1901" s="88"/>
      <c r="O1901" s="88"/>
      <c r="P1901" s="87"/>
      <c r="Q1901" s="84"/>
      <c r="R1901" s="89"/>
      <c r="S1901" s="14"/>
      <c r="T1901" s="90"/>
      <c r="U1901" s="85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1"/>
      <c r="B1902" s="81"/>
      <c r="C1902" s="82"/>
      <c r="D1902" s="85"/>
      <c r="E1902" s="110"/>
      <c r="F1902" s="84"/>
      <c r="G1902" s="84"/>
      <c r="H1902" s="84"/>
      <c r="I1902" s="84"/>
      <c r="J1902" s="83"/>
      <c r="K1902" s="85"/>
      <c r="L1902" s="86"/>
      <c r="M1902" s="87"/>
      <c r="N1902" s="88"/>
      <c r="O1902" s="88"/>
      <c r="P1902" s="87"/>
      <c r="Q1902" s="84"/>
      <c r="R1902" s="89"/>
      <c r="S1902" s="14"/>
      <c r="T1902" s="90"/>
      <c r="U1902" s="85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1"/>
      <c r="B1903" s="81"/>
      <c r="C1903" s="82"/>
      <c r="D1903" s="85"/>
      <c r="E1903" s="110"/>
      <c r="F1903" s="84"/>
      <c r="G1903" s="84"/>
      <c r="H1903" s="84"/>
      <c r="I1903" s="84"/>
      <c r="J1903" s="83"/>
      <c r="K1903" s="85"/>
      <c r="L1903" s="86"/>
      <c r="M1903" s="87"/>
      <c r="N1903" s="88"/>
      <c r="O1903" s="88"/>
      <c r="P1903" s="87"/>
      <c r="Q1903" s="84"/>
      <c r="R1903" s="89"/>
      <c r="S1903" s="14"/>
      <c r="T1903" s="90"/>
      <c r="U1903" s="85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1"/>
      <c r="B1904" s="81"/>
      <c r="C1904" s="82"/>
      <c r="D1904" s="85"/>
      <c r="E1904" s="110"/>
      <c r="F1904" s="84"/>
      <c r="G1904" s="84"/>
      <c r="H1904" s="84"/>
      <c r="I1904" s="84"/>
      <c r="J1904" s="83"/>
      <c r="K1904" s="85"/>
      <c r="L1904" s="86"/>
      <c r="M1904" s="87"/>
      <c r="N1904" s="88"/>
      <c r="O1904" s="88"/>
      <c r="P1904" s="87"/>
      <c r="Q1904" s="84"/>
      <c r="R1904" s="89"/>
      <c r="S1904" s="14"/>
      <c r="T1904" s="90"/>
      <c r="U1904" s="85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1"/>
      <c r="B1905" s="81"/>
      <c r="C1905" s="82"/>
      <c r="D1905" s="85"/>
      <c r="E1905" s="110"/>
      <c r="F1905" s="84"/>
      <c r="G1905" s="84"/>
      <c r="H1905" s="84"/>
      <c r="I1905" s="84"/>
      <c r="J1905" s="83"/>
      <c r="K1905" s="85"/>
      <c r="L1905" s="86"/>
      <c r="M1905" s="87"/>
      <c r="N1905" s="88"/>
      <c r="O1905" s="88"/>
      <c r="P1905" s="87"/>
      <c r="Q1905" s="84"/>
      <c r="R1905" s="89"/>
      <c r="S1905" s="14"/>
      <c r="T1905" s="90"/>
      <c r="U1905" s="85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1"/>
      <c r="B1906" s="81"/>
      <c r="C1906" s="82"/>
      <c r="D1906" s="85"/>
      <c r="E1906" s="110"/>
      <c r="F1906" s="84"/>
      <c r="G1906" s="84"/>
      <c r="H1906" s="84"/>
      <c r="I1906" s="84"/>
      <c r="J1906" s="83"/>
      <c r="K1906" s="85"/>
      <c r="L1906" s="86"/>
      <c r="M1906" s="87"/>
      <c r="N1906" s="88"/>
      <c r="O1906" s="88"/>
      <c r="P1906" s="87"/>
      <c r="Q1906" s="84"/>
      <c r="R1906" s="89"/>
      <c r="S1906" s="14"/>
      <c r="T1906" s="90"/>
      <c r="U1906" s="85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1"/>
      <c r="B1907" s="81"/>
      <c r="C1907" s="82"/>
      <c r="D1907" s="85"/>
      <c r="E1907" s="110"/>
      <c r="F1907" s="84"/>
      <c r="G1907" s="84"/>
      <c r="H1907" s="84"/>
      <c r="I1907" s="84"/>
      <c r="J1907" s="83"/>
      <c r="K1907" s="85"/>
      <c r="L1907" s="86"/>
      <c r="M1907" s="87"/>
      <c r="N1907" s="88"/>
      <c r="O1907" s="88"/>
      <c r="P1907" s="87"/>
      <c r="Q1907" s="84"/>
      <c r="R1907" s="89"/>
      <c r="S1907" s="14"/>
      <c r="T1907" s="90"/>
      <c r="U1907" s="85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1"/>
      <c r="B1908" s="81"/>
      <c r="C1908" s="82"/>
      <c r="D1908" s="85"/>
      <c r="E1908" s="110"/>
      <c r="F1908" s="84"/>
      <c r="G1908" s="84"/>
      <c r="H1908" s="84"/>
      <c r="I1908" s="84"/>
      <c r="J1908" s="83"/>
      <c r="K1908" s="85"/>
      <c r="L1908" s="86"/>
      <c r="M1908" s="87"/>
      <c r="N1908" s="88"/>
      <c r="O1908" s="88"/>
      <c r="P1908" s="87"/>
      <c r="Q1908" s="84"/>
      <c r="R1908" s="89"/>
      <c r="S1908" s="14"/>
      <c r="T1908" s="90"/>
      <c r="U1908" s="85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1"/>
      <c r="B1909" s="81"/>
      <c r="C1909" s="82"/>
      <c r="D1909" s="85"/>
      <c r="E1909" s="110"/>
      <c r="F1909" s="84"/>
      <c r="G1909" s="84"/>
      <c r="H1909" s="84"/>
      <c r="I1909" s="84"/>
      <c r="J1909" s="83"/>
      <c r="K1909" s="85"/>
      <c r="L1909" s="86"/>
      <c r="M1909" s="87"/>
      <c r="N1909" s="88"/>
      <c r="O1909" s="88"/>
      <c r="P1909" s="87"/>
      <c r="Q1909" s="84"/>
      <c r="R1909" s="89"/>
      <c r="S1909" s="14"/>
      <c r="T1909" s="90"/>
      <c r="U1909" s="85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1"/>
      <c r="B1910" s="81"/>
      <c r="C1910" s="82"/>
      <c r="D1910" s="85"/>
      <c r="E1910" s="110"/>
      <c r="F1910" s="84"/>
      <c r="G1910" s="84"/>
      <c r="H1910" s="84"/>
      <c r="I1910" s="84"/>
      <c r="J1910" s="83"/>
      <c r="K1910" s="85"/>
      <c r="L1910" s="86"/>
      <c r="M1910" s="87"/>
      <c r="N1910" s="88"/>
      <c r="O1910" s="88"/>
      <c r="P1910" s="87"/>
      <c r="Q1910" s="84"/>
      <c r="R1910" s="89"/>
      <c r="S1910" s="14"/>
      <c r="T1910" s="90"/>
      <c r="U1910" s="85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1"/>
      <c r="B1911" s="81"/>
      <c r="C1911" s="82"/>
      <c r="D1911" s="85"/>
      <c r="E1911" s="110"/>
      <c r="F1911" s="84"/>
      <c r="G1911" s="84"/>
      <c r="H1911" s="84"/>
      <c r="I1911" s="84"/>
      <c r="J1911" s="83"/>
      <c r="K1911" s="85"/>
      <c r="L1911" s="86"/>
      <c r="M1911" s="87"/>
      <c r="N1911" s="88"/>
      <c r="O1911" s="88"/>
      <c r="P1911" s="87"/>
      <c r="Q1911" s="84"/>
      <c r="R1911" s="89"/>
      <c r="S1911" s="14"/>
      <c r="T1911" s="90"/>
      <c r="U1911" s="85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1"/>
      <c r="B1912" s="81"/>
      <c r="C1912" s="82"/>
      <c r="D1912" s="85"/>
      <c r="E1912" s="110"/>
      <c r="F1912" s="84"/>
      <c r="G1912" s="84"/>
      <c r="H1912" s="84"/>
      <c r="I1912" s="84"/>
      <c r="J1912" s="83"/>
      <c r="K1912" s="85"/>
      <c r="L1912" s="86"/>
      <c r="M1912" s="87"/>
      <c r="N1912" s="88"/>
      <c r="O1912" s="88"/>
      <c r="P1912" s="87"/>
      <c r="Q1912" s="84"/>
      <c r="R1912" s="89"/>
      <c r="S1912" s="14"/>
      <c r="T1912" s="90"/>
      <c r="U1912" s="85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1"/>
      <c r="B1913" s="81"/>
      <c r="C1913" s="82"/>
      <c r="D1913" s="85"/>
      <c r="E1913" s="110"/>
      <c r="F1913" s="84"/>
      <c r="G1913" s="84"/>
      <c r="H1913" s="84"/>
      <c r="I1913" s="84"/>
      <c r="J1913" s="83"/>
      <c r="K1913" s="85"/>
      <c r="L1913" s="86"/>
      <c r="M1913" s="87"/>
      <c r="N1913" s="88"/>
      <c r="O1913" s="88"/>
      <c r="P1913" s="87"/>
      <c r="Q1913" s="84"/>
      <c r="R1913" s="89"/>
      <c r="S1913" s="14"/>
      <c r="T1913" s="90"/>
      <c r="U1913" s="85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1"/>
      <c r="B1914" s="81"/>
      <c r="C1914" s="82"/>
      <c r="D1914" s="85"/>
      <c r="E1914" s="110"/>
      <c r="F1914" s="84"/>
      <c r="G1914" s="84"/>
      <c r="H1914" s="84"/>
      <c r="I1914" s="84"/>
      <c r="J1914" s="83"/>
      <c r="K1914" s="85"/>
      <c r="L1914" s="86"/>
      <c r="M1914" s="87"/>
      <c r="N1914" s="88"/>
      <c r="O1914" s="88"/>
      <c r="P1914" s="87"/>
      <c r="Q1914" s="84"/>
      <c r="R1914" s="89"/>
      <c r="S1914" s="14"/>
      <c r="T1914" s="90"/>
      <c r="U1914" s="85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1"/>
      <c r="B1915" s="81"/>
      <c r="C1915" s="82"/>
      <c r="D1915" s="85"/>
      <c r="E1915" s="110"/>
      <c r="F1915" s="84"/>
      <c r="G1915" s="84"/>
      <c r="H1915" s="84"/>
      <c r="I1915" s="84"/>
      <c r="J1915" s="83"/>
      <c r="K1915" s="85"/>
      <c r="L1915" s="86"/>
      <c r="M1915" s="87"/>
      <c r="N1915" s="88"/>
      <c r="O1915" s="88"/>
      <c r="P1915" s="87"/>
      <c r="Q1915" s="84"/>
      <c r="R1915" s="89"/>
      <c r="S1915" s="14"/>
      <c r="T1915" s="90"/>
      <c r="U1915" s="85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1"/>
      <c r="B1916" s="81"/>
      <c r="C1916" s="82"/>
      <c r="D1916" s="85"/>
      <c r="E1916" s="110"/>
      <c r="F1916" s="84"/>
      <c r="G1916" s="84"/>
      <c r="H1916" s="84"/>
      <c r="I1916" s="84"/>
      <c r="J1916" s="83"/>
      <c r="K1916" s="85"/>
      <c r="L1916" s="86"/>
      <c r="M1916" s="87"/>
      <c r="N1916" s="88"/>
      <c r="O1916" s="88"/>
      <c r="P1916" s="87"/>
      <c r="Q1916" s="84"/>
      <c r="R1916" s="89"/>
      <c r="S1916" s="14"/>
      <c r="T1916" s="90"/>
      <c r="U1916" s="85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1"/>
      <c r="B1917" s="81"/>
      <c r="C1917" s="82"/>
      <c r="D1917" s="85"/>
      <c r="E1917" s="110"/>
      <c r="F1917" s="84"/>
      <c r="G1917" s="84"/>
      <c r="H1917" s="84"/>
      <c r="I1917" s="84"/>
      <c r="J1917" s="83"/>
      <c r="K1917" s="85"/>
      <c r="L1917" s="86"/>
      <c r="M1917" s="87"/>
      <c r="N1917" s="88"/>
      <c r="O1917" s="88"/>
      <c r="P1917" s="87"/>
      <c r="Q1917" s="84"/>
      <c r="R1917" s="89"/>
      <c r="S1917" s="14"/>
      <c r="T1917" s="90"/>
      <c r="U1917" s="85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1"/>
      <c r="B1918" s="81"/>
      <c r="C1918" s="82"/>
      <c r="D1918" s="85"/>
      <c r="E1918" s="110"/>
      <c r="F1918" s="84"/>
      <c r="G1918" s="84"/>
      <c r="H1918" s="84"/>
      <c r="I1918" s="84"/>
      <c r="J1918" s="83"/>
      <c r="K1918" s="85"/>
      <c r="L1918" s="86"/>
      <c r="M1918" s="87"/>
      <c r="N1918" s="88"/>
      <c r="O1918" s="88"/>
      <c r="P1918" s="87"/>
      <c r="Q1918" s="84"/>
      <c r="R1918" s="89"/>
      <c r="S1918" s="14"/>
      <c r="T1918" s="90"/>
      <c r="U1918" s="85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1"/>
      <c r="B1919" s="81"/>
      <c r="C1919" s="82"/>
      <c r="D1919" s="85"/>
      <c r="E1919" s="110"/>
      <c r="F1919" s="84"/>
      <c r="G1919" s="84"/>
      <c r="H1919" s="84"/>
      <c r="I1919" s="84"/>
      <c r="J1919" s="83"/>
      <c r="K1919" s="85"/>
      <c r="L1919" s="86"/>
      <c r="M1919" s="87"/>
      <c r="N1919" s="88"/>
      <c r="O1919" s="88"/>
      <c r="P1919" s="87"/>
      <c r="Q1919" s="84"/>
      <c r="R1919" s="89"/>
      <c r="S1919" s="14"/>
      <c r="T1919" s="90"/>
      <c r="U1919" s="85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1"/>
      <c r="B1920" s="81"/>
      <c r="C1920" s="82"/>
      <c r="D1920" s="85"/>
      <c r="E1920" s="110"/>
      <c r="F1920" s="84"/>
      <c r="G1920" s="84"/>
      <c r="H1920" s="84"/>
      <c r="I1920" s="84"/>
      <c r="J1920" s="83"/>
      <c r="K1920" s="85"/>
      <c r="L1920" s="86"/>
      <c r="M1920" s="87"/>
      <c r="N1920" s="88"/>
      <c r="O1920" s="88"/>
      <c r="P1920" s="87"/>
      <c r="Q1920" s="84"/>
      <c r="R1920" s="89"/>
      <c r="S1920" s="14"/>
      <c r="T1920" s="90"/>
      <c r="U1920" s="85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1"/>
      <c r="B1921" s="81"/>
      <c r="C1921" s="82"/>
      <c r="D1921" s="85"/>
      <c r="E1921" s="110"/>
      <c r="F1921" s="84"/>
      <c r="G1921" s="84"/>
      <c r="H1921" s="84"/>
      <c r="I1921" s="84"/>
      <c r="J1921" s="83"/>
      <c r="K1921" s="85"/>
      <c r="L1921" s="86"/>
      <c r="M1921" s="87"/>
      <c r="N1921" s="88"/>
      <c r="O1921" s="88"/>
      <c r="P1921" s="87"/>
      <c r="Q1921" s="84"/>
      <c r="R1921" s="89"/>
      <c r="S1921" s="14"/>
      <c r="T1921" s="90"/>
      <c r="U1921" s="85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1"/>
      <c r="B1922" s="81"/>
      <c r="C1922" s="82"/>
      <c r="D1922" s="85"/>
      <c r="E1922" s="110"/>
      <c r="F1922" s="84"/>
      <c r="G1922" s="84"/>
      <c r="H1922" s="84"/>
      <c r="I1922" s="84"/>
      <c r="J1922" s="83"/>
      <c r="K1922" s="85"/>
      <c r="L1922" s="86"/>
      <c r="M1922" s="87"/>
      <c r="N1922" s="88"/>
      <c r="O1922" s="88"/>
      <c r="P1922" s="87"/>
      <c r="Q1922" s="84"/>
      <c r="R1922" s="89"/>
      <c r="S1922" s="14"/>
      <c r="T1922" s="90"/>
      <c r="U1922" s="85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1"/>
      <c r="B1923" s="81"/>
      <c r="C1923" s="82"/>
      <c r="D1923" s="85"/>
      <c r="E1923" s="110"/>
      <c r="F1923" s="84"/>
      <c r="G1923" s="84"/>
      <c r="H1923" s="84"/>
      <c r="I1923" s="84"/>
      <c r="J1923" s="83"/>
      <c r="K1923" s="85"/>
      <c r="L1923" s="86"/>
      <c r="M1923" s="87"/>
      <c r="N1923" s="88"/>
      <c r="O1923" s="88"/>
      <c r="P1923" s="87"/>
      <c r="Q1923" s="84"/>
      <c r="R1923" s="89"/>
      <c r="S1923" s="14"/>
      <c r="T1923" s="90"/>
      <c r="U1923" s="85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1"/>
      <c r="B1924" s="81"/>
      <c r="C1924" s="82"/>
      <c r="D1924" s="85"/>
      <c r="E1924" s="110"/>
      <c r="F1924" s="84"/>
      <c r="G1924" s="84"/>
      <c r="H1924" s="84"/>
      <c r="I1924" s="84"/>
      <c r="J1924" s="83"/>
      <c r="K1924" s="85"/>
      <c r="L1924" s="86"/>
      <c r="M1924" s="87"/>
      <c r="N1924" s="88"/>
      <c r="O1924" s="88"/>
      <c r="P1924" s="87"/>
      <c r="Q1924" s="84"/>
      <c r="R1924" s="89"/>
      <c r="S1924" s="14"/>
      <c r="T1924" s="90"/>
      <c r="U1924" s="85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1"/>
      <c r="B1925" s="81"/>
      <c r="C1925" s="82"/>
      <c r="D1925" s="85"/>
      <c r="E1925" s="110"/>
      <c r="F1925" s="84"/>
      <c r="G1925" s="84"/>
      <c r="H1925" s="84"/>
      <c r="I1925" s="84"/>
      <c r="J1925" s="83"/>
      <c r="K1925" s="85"/>
      <c r="L1925" s="86"/>
      <c r="M1925" s="87"/>
      <c r="N1925" s="88"/>
      <c r="O1925" s="88"/>
      <c r="P1925" s="87"/>
      <c r="Q1925" s="84"/>
      <c r="R1925" s="89"/>
      <c r="S1925" s="14"/>
      <c r="T1925" s="90"/>
      <c r="U1925" s="85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1"/>
      <c r="B1926" s="81"/>
      <c r="C1926" s="82"/>
      <c r="D1926" s="85"/>
      <c r="E1926" s="110"/>
      <c r="F1926" s="84"/>
      <c r="G1926" s="84"/>
      <c r="H1926" s="84"/>
      <c r="I1926" s="84"/>
      <c r="J1926" s="83"/>
      <c r="K1926" s="85"/>
      <c r="L1926" s="86"/>
      <c r="M1926" s="87"/>
      <c r="N1926" s="88"/>
      <c r="O1926" s="88"/>
      <c r="P1926" s="87"/>
      <c r="Q1926" s="84"/>
      <c r="R1926" s="89"/>
      <c r="S1926" s="14"/>
      <c r="T1926" s="90"/>
      <c r="U1926" s="85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1"/>
      <c r="B1927" s="81"/>
      <c r="C1927" s="82"/>
      <c r="D1927" s="85"/>
      <c r="E1927" s="110"/>
      <c r="F1927" s="84"/>
      <c r="G1927" s="84"/>
      <c r="H1927" s="84"/>
      <c r="I1927" s="84"/>
      <c r="J1927" s="83"/>
      <c r="K1927" s="85"/>
      <c r="L1927" s="86"/>
      <c r="M1927" s="87"/>
      <c r="N1927" s="88"/>
      <c r="O1927" s="88"/>
      <c r="P1927" s="87"/>
      <c r="Q1927" s="84"/>
      <c r="R1927" s="89"/>
      <c r="S1927" s="14"/>
      <c r="T1927" s="90"/>
      <c r="U1927" s="85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1"/>
      <c r="B1928" s="81"/>
      <c r="C1928" s="82"/>
      <c r="D1928" s="85"/>
      <c r="E1928" s="110"/>
      <c r="F1928" s="84"/>
      <c r="G1928" s="84"/>
      <c r="H1928" s="84"/>
      <c r="I1928" s="84"/>
      <c r="J1928" s="83"/>
      <c r="K1928" s="85"/>
      <c r="L1928" s="86"/>
      <c r="M1928" s="87"/>
      <c r="N1928" s="88"/>
      <c r="O1928" s="88"/>
      <c r="P1928" s="87"/>
      <c r="Q1928" s="84"/>
      <c r="R1928" s="89"/>
      <c r="S1928" s="14"/>
      <c r="T1928" s="90"/>
      <c r="U1928" s="85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1"/>
      <c r="B1929" s="81"/>
      <c r="C1929" s="82"/>
      <c r="D1929" s="85"/>
      <c r="E1929" s="110"/>
      <c r="F1929" s="84"/>
      <c r="G1929" s="84"/>
      <c r="H1929" s="84"/>
      <c r="I1929" s="84"/>
      <c r="J1929" s="83"/>
      <c r="K1929" s="85"/>
      <c r="L1929" s="86"/>
      <c r="M1929" s="87"/>
      <c r="N1929" s="88"/>
      <c r="O1929" s="88"/>
      <c r="P1929" s="87"/>
      <c r="Q1929" s="84"/>
      <c r="R1929" s="89"/>
      <c r="S1929" s="14"/>
      <c r="T1929" s="90"/>
      <c r="U1929" s="85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1"/>
      <c r="B1930" s="81"/>
      <c r="C1930" s="82"/>
      <c r="D1930" s="85"/>
      <c r="E1930" s="110"/>
      <c r="F1930" s="84"/>
      <c r="G1930" s="84"/>
      <c r="H1930" s="84"/>
      <c r="I1930" s="84"/>
      <c r="J1930" s="83"/>
      <c r="K1930" s="85"/>
      <c r="L1930" s="86"/>
      <c r="M1930" s="87"/>
      <c r="N1930" s="88"/>
      <c r="O1930" s="88"/>
      <c r="P1930" s="87"/>
      <c r="Q1930" s="84"/>
      <c r="R1930" s="89"/>
      <c r="S1930" s="14"/>
      <c r="T1930" s="90"/>
      <c r="U1930" s="85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1"/>
      <c r="B1931" s="81"/>
      <c r="C1931" s="82"/>
      <c r="D1931" s="85"/>
      <c r="E1931" s="110"/>
      <c r="F1931" s="84"/>
      <c r="G1931" s="84"/>
      <c r="H1931" s="84"/>
      <c r="I1931" s="84"/>
      <c r="J1931" s="83"/>
      <c r="K1931" s="85"/>
      <c r="L1931" s="86"/>
      <c r="M1931" s="87"/>
      <c r="N1931" s="88"/>
      <c r="O1931" s="88"/>
      <c r="P1931" s="87"/>
      <c r="Q1931" s="84"/>
      <c r="R1931" s="89"/>
      <c r="S1931" s="14"/>
      <c r="T1931" s="90"/>
      <c r="U1931" s="85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1"/>
      <c r="B1932" s="81"/>
      <c r="C1932" s="82"/>
      <c r="D1932" s="85"/>
      <c r="E1932" s="110"/>
      <c r="F1932" s="84"/>
      <c r="G1932" s="84"/>
      <c r="H1932" s="84"/>
      <c r="I1932" s="84"/>
      <c r="J1932" s="83"/>
      <c r="K1932" s="85"/>
      <c r="L1932" s="86"/>
      <c r="M1932" s="87"/>
      <c r="N1932" s="88"/>
      <c r="O1932" s="88"/>
      <c r="P1932" s="87"/>
      <c r="Q1932" s="84"/>
      <c r="R1932" s="89"/>
      <c r="S1932" s="14"/>
      <c r="T1932" s="90"/>
      <c r="U1932" s="85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1"/>
      <c r="B1933" s="81"/>
      <c r="C1933" s="82"/>
      <c r="D1933" s="85"/>
      <c r="E1933" s="110"/>
      <c r="F1933" s="84"/>
      <c r="G1933" s="84"/>
      <c r="H1933" s="84"/>
      <c r="I1933" s="84"/>
      <c r="J1933" s="83"/>
      <c r="K1933" s="85"/>
      <c r="L1933" s="86"/>
      <c r="M1933" s="87"/>
      <c r="N1933" s="88"/>
      <c r="O1933" s="88"/>
      <c r="P1933" s="87"/>
      <c r="Q1933" s="84"/>
      <c r="R1933" s="89"/>
      <c r="S1933" s="14"/>
      <c r="T1933" s="90"/>
      <c r="U1933" s="85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1"/>
      <c r="B1934" s="81"/>
      <c r="C1934" s="82"/>
      <c r="D1934" s="85"/>
      <c r="E1934" s="110"/>
      <c r="F1934" s="84"/>
      <c r="G1934" s="84"/>
      <c r="H1934" s="84"/>
      <c r="I1934" s="84"/>
      <c r="J1934" s="83"/>
      <c r="K1934" s="85"/>
      <c r="L1934" s="86"/>
      <c r="M1934" s="87"/>
      <c r="N1934" s="88"/>
      <c r="O1934" s="88"/>
      <c r="P1934" s="87"/>
      <c r="Q1934" s="84"/>
      <c r="R1934" s="89"/>
      <c r="S1934" s="14"/>
      <c r="T1934" s="90"/>
      <c r="U1934" s="85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1"/>
      <c r="B1935" s="81"/>
      <c r="C1935" s="82"/>
      <c r="D1935" s="85"/>
      <c r="E1935" s="110"/>
      <c r="F1935" s="84"/>
      <c r="G1935" s="84"/>
      <c r="H1935" s="84"/>
      <c r="I1935" s="84"/>
      <c r="J1935" s="83"/>
      <c r="K1935" s="85"/>
      <c r="L1935" s="86"/>
      <c r="M1935" s="87"/>
      <c r="N1935" s="88"/>
      <c r="O1935" s="88"/>
      <c r="P1935" s="87"/>
      <c r="Q1935" s="84"/>
      <c r="R1935" s="89"/>
      <c r="S1935" s="14"/>
      <c r="T1935" s="90"/>
      <c r="U1935" s="85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1"/>
      <c r="B1936" s="81"/>
      <c r="C1936" s="82"/>
      <c r="D1936" s="85"/>
      <c r="E1936" s="110"/>
      <c r="F1936" s="84"/>
      <c r="G1936" s="84"/>
      <c r="H1936" s="84"/>
      <c r="I1936" s="84"/>
      <c r="J1936" s="83"/>
      <c r="K1936" s="85"/>
      <c r="L1936" s="86"/>
      <c r="M1936" s="87"/>
      <c r="N1936" s="88"/>
      <c r="O1936" s="88"/>
      <c r="P1936" s="87"/>
      <c r="Q1936" s="84"/>
      <c r="R1936" s="89"/>
      <c r="S1936" s="14"/>
      <c r="T1936" s="90"/>
      <c r="U1936" s="85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1"/>
      <c r="B1937" s="81"/>
      <c r="C1937" s="82"/>
      <c r="D1937" s="85"/>
      <c r="E1937" s="110"/>
      <c r="F1937" s="84"/>
      <c r="G1937" s="84"/>
      <c r="H1937" s="84"/>
      <c r="I1937" s="84"/>
      <c r="J1937" s="83"/>
      <c r="K1937" s="85"/>
      <c r="L1937" s="86"/>
      <c r="M1937" s="87"/>
      <c r="N1937" s="88"/>
      <c r="O1937" s="88"/>
      <c r="P1937" s="87"/>
      <c r="Q1937" s="84"/>
      <c r="R1937" s="89"/>
      <c r="S1937" s="14"/>
      <c r="T1937" s="90"/>
      <c r="U1937" s="85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1"/>
      <c r="B1938" s="81"/>
      <c r="C1938" s="82"/>
      <c r="D1938" s="85"/>
      <c r="E1938" s="110"/>
      <c r="F1938" s="84"/>
      <c r="G1938" s="84"/>
      <c r="H1938" s="84"/>
      <c r="I1938" s="84"/>
      <c r="J1938" s="83"/>
      <c r="K1938" s="85"/>
      <c r="L1938" s="86"/>
      <c r="M1938" s="87"/>
      <c r="N1938" s="88"/>
      <c r="O1938" s="88"/>
      <c r="P1938" s="87"/>
      <c r="Q1938" s="84"/>
      <c r="R1938" s="89"/>
      <c r="S1938" s="14"/>
      <c r="T1938" s="90"/>
      <c r="U1938" s="85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1"/>
      <c r="B1939" s="81"/>
      <c r="C1939" s="82"/>
      <c r="D1939" s="85"/>
      <c r="E1939" s="110"/>
      <c r="F1939" s="84"/>
      <c r="G1939" s="84"/>
      <c r="H1939" s="84"/>
      <c r="I1939" s="84"/>
      <c r="J1939" s="83"/>
      <c r="K1939" s="85"/>
      <c r="L1939" s="86"/>
      <c r="M1939" s="87"/>
      <c r="N1939" s="88"/>
      <c r="O1939" s="88"/>
      <c r="P1939" s="87"/>
      <c r="Q1939" s="84"/>
      <c r="R1939" s="89"/>
      <c r="S1939" s="14"/>
      <c r="T1939" s="90"/>
      <c r="U1939" s="85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1"/>
      <c r="B1940" s="81"/>
      <c r="C1940" s="82"/>
      <c r="D1940" s="85"/>
      <c r="E1940" s="110"/>
      <c r="F1940" s="84"/>
      <c r="G1940" s="84"/>
      <c r="H1940" s="84"/>
      <c r="I1940" s="84"/>
      <c r="J1940" s="83"/>
      <c r="K1940" s="85"/>
      <c r="L1940" s="86"/>
      <c r="M1940" s="87"/>
      <c r="N1940" s="88"/>
      <c r="O1940" s="88"/>
      <c r="P1940" s="87"/>
      <c r="Q1940" s="84"/>
      <c r="R1940" s="89"/>
      <c r="S1940" s="14"/>
      <c r="T1940" s="90"/>
      <c r="U1940" s="85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1"/>
      <c r="B1941" s="81"/>
      <c r="C1941" s="82"/>
      <c r="D1941" s="85"/>
      <c r="E1941" s="110"/>
      <c r="F1941" s="84"/>
      <c r="G1941" s="84"/>
      <c r="H1941" s="84"/>
      <c r="I1941" s="84"/>
      <c r="J1941" s="83"/>
      <c r="K1941" s="85"/>
      <c r="L1941" s="86"/>
      <c r="M1941" s="87"/>
      <c r="N1941" s="88"/>
      <c r="O1941" s="88"/>
      <c r="P1941" s="87"/>
      <c r="Q1941" s="84"/>
      <c r="R1941" s="89"/>
      <c r="S1941" s="14"/>
      <c r="T1941" s="90"/>
      <c r="U1941" s="85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1"/>
      <c r="B1942" s="81"/>
      <c r="C1942" s="82"/>
      <c r="D1942" s="85"/>
      <c r="E1942" s="110"/>
      <c r="F1942" s="84"/>
      <c r="G1942" s="84"/>
      <c r="H1942" s="84"/>
      <c r="I1942" s="84"/>
      <c r="J1942" s="83"/>
      <c r="K1942" s="85"/>
      <c r="L1942" s="86"/>
      <c r="M1942" s="87"/>
      <c r="N1942" s="88"/>
      <c r="O1942" s="88"/>
      <c r="P1942" s="87"/>
      <c r="Q1942" s="84"/>
      <c r="R1942" s="89"/>
      <c r="S1942" s="14"/>
      <c r="T1942" s="90"/>
      <c r="U1942" s="85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1"/>
      <c r="B1943" s="81"/>
      <c r="C1943" s="82"/>
      <c r="D1943" s="85"/>
      <c r="E1943" s="110"/>
      <c r="F1943" s="84"/>
      <c r="G1943" s="84"/>
      <c r="H1943" s="84"/>
      <c r="I1943" s="84"/>
      <c r="J1943" s="83"/>
      <c r="K1943" s="85"/>
      <c r="L1943" s="86"/>
      <c r="M1943" s="87"/>
      <c r="N1943" s="88"/>
      <c r="O1943" s="88"/>
      <c r="P1943" s="87"/>
      <c r="Q1943" s="84"/>
      <c r="R1943" s="89"/>
      <c r="S1943" s="14"/>
      <c r="T1943" s="90"/>
      <c r="U1943" s="85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1"/>
      <c r="B1944" s="81"/>
      <c r="C1944" s="82"/>
      <c r="D1944" s="85"/>
      <c r="E1944" s="110"/>
      <c r="F1944" s="84"/>
      <c r="G1944" s="84"/>
      <c r="H1944" s="84"/>
      <c r="I1944" s="84"/>
      <c r="J1944" s="83"/>
      <c r="K1944" s="85"/>
      <c r="L1944" s="86"/>
      <c r="M1944" s="87"/>
      <c r="N1944" s="88"/>
      <c r="O1944" s="88"/>
      <c r="P1944" s="87"/>
      <c r="Q1944" s="84"/>
      <c r="R1944" s="89"/>
      <c r="S1944" s="14"/>
      <c r="T1944" s="90"/>
      <c r="U1944" s="85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1"/>
      <c r="B1945" s="81"/>
      <c r="C1945" s="82"/>
      <c r="D1945" s="85"/>
      <c r="E1945" s="110"/>
      <c r="F1945" s="84"/>
      <c r="G1945" s="84"/>
      <c r="H1945" s="84"/>
      <c r="I1945" s="84"/>
      <c r="J1945" s="83"/>
      <c r="K1945" s="85"/>
      <c r="L1945" s="86"/>
      <c r="M1945" s="87"/>
      <c r="N1945" s="88"/>
      <c r="O1945" s="88"/>
      <c r="P1945" s="87"/>
      <c r="Q1945" s="84"/>
      <c r="R1945" s="89"/>
      <c r="S1945" s="14"/>
      <c r="T1945" s="90"/>
      <c r="U1945" s="85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1"/>
      <c r="B1946" s="81"/>
      <c r="C1946" s="82"/>
      <c r="D1946" s="85"/>
      <c r="E1946" s="110"/>
      <c r="F1946" s="84"/>
      <c r="G1946" s="84"/>
      <c r="H1946" s="84"/>
      <c r="I1946" s="84"/>
      <c r="J1946" s="83"/>
      <c r="K1946" s="85"/>
      <c r="L1946" s="86"/>
      <c r="M1946" s="87"/>
      <c r="N1946" s="88"/>
      <c r="O1946" s="88"/>
      <c r="P1946" s="87"/>
      <c r="Q1946" s="84"/>
      <c r="R1946" s="89"/>
      <c r="S1946" s="14"/>
      <c r="T1946" s="90"/>
      <c r="U1946" s="85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1"/>
      <c r="B1947" s="81"/>
      <c r="C1947" s="82"/>
      <c r="D1947" s="85"/>
      <c r="E1947" s="110"/>
      <c r="F1947" s="84"/>
      <c r="G1947" s="84"/>
      <c r="H1947" s="84"/>
      <c r="I1947" s="84"/>
      <c r="J1947" s="83"/>
      <c r="K1947" s="85"/>
      <c r="L1947" s="86"/>
      <c r="M1947" s="87"/>
      <c r="N1947" s="88"/>
      <c r="O1947" s="88"/>
      <c r="P1947" s="87"/>
      <c r="Q1947" s="84"/>
      <c r="R1947" s="89"/>
      <c r="S1947" s="14"/>
      <c r="T1947" s="90"/>
      <c r="U1947" s="85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1"/>
      <c r="B1948" s="81"/>
      <c r="C1948" s="82"/>
      <c r="D1948" s="85"/>
      <c r="E1948" s="110"/>
      <c r="F1948" s="84"/>
      <c r="G1948" s="84"/>
      <c r="H1948" s="84"/>
      <c r="I1948" s="84"/>
      <c r="J1948" s="83"/>
      <c r="K1948" s="85"/>
      <c r="L1948" s="86"/>
      <c r="M1948" s="87"/>
      <c r="N1948" s="88"/>
      <c r="O1948" s="88"/>
      <c r="P1948" s="87"/>
      <c r="Q1948" s="84"/>
      <c r="R1948" s="89"/>
      <c r="S1948" s="14"/>
      <c r="T1948" s="90"/>
      <c r="U1948" s="85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1"/>
      <c r="B1949" s="81"/>
      <c r="C1949" s="82"/>
      <c r="D1949" s="85"/>
      <c r="E1949" s="110"/>
      <c r="F1949" s="84"/>
      <c r="G1949" s="84"/>
      <c r="H1949" s="84"/>
      <c r="I1949" s="84"/>
      <c r="J1949" s="83"/>
      <c r="K1949" s="85"/>
      <c r="L1949" s="86"/>
      <c r="M1949" s="87"/>
      <c r="N1949" s="88"/>
      <c r="O1949" s="88"/>
      <c r="P1949" s="87"/>
      <c r="Q1949" s="84"/>
      <c r="R1949" s="89"/>
      <c r="S1949" s="14"/>
      <c r="T1949" s="90"/>
      <c r="U1949" s="85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1"/>
      <c r="B1950" s="81"/>
      <c r="C1950" s="82"/>
      <c r="D1950" s="85"/>
      <c r="E1950" s="110"/>
      <c r="F1950" s="84"/>
      <c r="G1950" s="84"/>
      <c r="H1950" s="84"/>
      <c r="I1950" s="84"/>
      <c r="J1950" s="83"/>
      <c r="K1950" s="85"/>
      <c r="L1950" s="86"/>
      <c r="M1950" s="87"/>
      <c r="N1950" s="88"/>
      <c r="O1950" s="88"/>
      <c r="P1950" s="87"/>
      <c r="Q1950" s="84"/>
      <c r="R1950" s="89"/>
      <c r="S1950" s="14"/>
      <c r="T1950" s="90"/>
      <c r="U1950" s="85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1"/>
      <c r="B1951" s="81"/>
      <c r="C1951" s="82"/>
      <c r="D1951" s="85"/>
      <c r="E1951" s="110"/>
      <c r="F1951" s="84"/>
      <c r="G1951" s="84"/>
      <c r="H1951" s="84"/>
      <c r="I1951" s="84"/>
      <c r="J1951" s="83"/>
      <c r="K1951" s="85"/>
      <c r="L1951" s="86"/>
      <c r="M1951" s="87"/>
      <c r="N1951" s="88"/>
      <c r="O1951" s="88"/>
      <c r="P1951" s="87"/>
      <c r="Q1951" s="84"/>
      <c r="R1951" s="89"/>
      <c r="S1951" s="14"/>
      <c r="T1951" s="90"/>
      <c r="U1951" s="85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1"/>
      <c r="B1952" s="81"/>
      <c r="C1952" s="82"/>
      <c r="D1952" s="85"/>
      <c r="E1952" s="110"/>
      <c r="F1952" s="84"/>
      <c r="G1952" s="84"/>
      <c r="H1952" s="84"/>
      <c r="I1952" s="84"/>
      <c r="J1952" s="83"/>
      <c r="K1952" s="85"/>
      <c r="L1952" s="86"/>
      <c r="M1952" s="87"/>
      <c r="N1952" s="88"/>
      <c r="O1952" s="88"/>
      <c r="P1952" s="87"/>
      <c r="Q1952" s="84"/>
      <c r="R1952" s="89"/>
      <c r="S1952" s="14"/>
      <c r="T1952" s="90"/>
      <c r="U1952" s="85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1"/>
      <c r="B1953" s="81"/>
      <c r="C1953" s="82"/>
      <c r="D1953" s="85"/>
      <c r="E1953" s="110"/>
      <c r="F1953" s="84"/>
      <c r="G1953" s="84"/>
      <c r="H1953" s="84"/>
      <c r="I1953" s="84"/>
      <c r="J1953" s="83"/>
      <c r="K1953" s="85"/>
      <c r="L1953" s="86"/>
      <c r="M1953" s="87"/>
      <c r="N1953" s="88"/>
      <c r="O1953" s="88"/>
      <c r="P1953" s="87"/>
      <c r="Q1953" s="84"/>
      <c r="R1953" s="89"/>
      <c r="S1953" s="14"/>
      <c r="T1953" s="90"/>
      <c r="U1953" s="85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1"/>
      <c r="B1954" s="81"/>
      <c r="C1954" s="82"/>
      <c r="D1954" s="85"/>
      <c r="E1954" s="110"/>
      <c r="F1954" s="84"/>
      <c r="G1954" s="84"/>
      <c r="H1954" s="84"/>
      <c r="I1954" s="84"/>
      <c r="J1954" s="83"/>
      <c r="K1954" s="85"/>
      <c r="L1954" s="86"/>
      <c r="M1954" s="87"/>
      <c r="N1954" s="88"/>
      <c r="O1954" s="88"/>
      <c r="P1954" s="87"/>
      <c r="Q1954" s="84"/>
      <c r="R1954" s="89"/>
      <c r="S1954" s="14"/>
      <c r="T1954" s="90"/>
      <c r="U1954" s="85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1"/>
      <c r="B1955" s="81"/>
      <c r="C1955" s="82"/>
      <c r="D1955" s="85"/>
      <c r="E1955" s="110"/>
      <c r="F1955" s="84"/>
      <c r="G1955" s="84"/>
      <c r="H1955" s="84"/>
      <c r="I1955" s="84"/>
      <c r="J1955" s="83"/>
      <c r="K1955" s="85"/>
      <c r="L1955" s="86"/>
      <c r="M1955" s="87"/>
      <c r="N1955" s="88"/>
      <c r="O1955" s="88"/>
      <c r="P1955" s="87"/>
      <c r="Q1955" s="84"/>
      <c r="R1955" s="89"/>
      <c r="S1955" s="14"/>
      <c r="T1955" s="90"/>
      <c r="U1955" s="85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1"/>
      <c r="B1956" s="81"/>
      <c r="C1956" s="82"/>
      <c r="D1956" s="85"/>
      <c r="E1956" s="110"/>
      <c r="F1956" s="84"/>
      <c r="G1956" s="84"/>
      <c r="H1956" s="84"/>
      <c r="I1956" s="84"/>
      <c r="J1956" s="83"/>
      <c r="K1956" s="85"/>
      <c r="L1956" s="86"/>
      <c r="M1956" s="87"/>
      <c r="N1956" s="88"/>
      <c r="O1956" s="88"/>
      <c r="P1956" s="87"/>
      <c r="Q1956" s="84"/>
      <c r="R1956" s="89"/>
      <c r="S1956" s="14"/>
      <c r="T1956" s="90"/>
      <c r="U1956" s="85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1"/>
      <c r="B1957" s="81"/>
      <c r="C1957" s="82"/>
      <c r="D1957" s="85"/>
      <c r="E1957" s="110"/>
      <c r="F1957" s="84"/>
      <c r="G1957" s="84"/>
      <c r="H1957" s="84"/>
      <c r="I1957" s="84"/>
      <c r="J1957" s="83"/>
      <c r="K1957" s="85"/>
      <c r="L1957" s="86"/>
      <c r="M1957" s="87"/>
      <c r="N1957" s="88"/>
      <c r="O1957" s="88"/>
      <c r="P1957" s="87"/>
      <c r="Q1957" s="84"/>
      <c r="R1957" s="89"/>
      <c r="S1957" s="14"/>
      <c r="T1957" s="90"/>
      <c r="U1957" s="85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1"/>
      <c r="B1958" s="81"/>
      <c r="C1958" s="82"/>
      <c r="D1958" s="85"/>
      <c r="E1958" s="110"/>
      <c r="F1958" s="84"/>
      <c r="G1958" s="84"/>
      <c r="H1958" s="84"/>
      <c r="I1958" s="84"/>
      <c r="J1958" s="83"/>
      <c r="K1958" s="85"/>
      <c r="L1958" s="86"/>
      <c r="M1958" s="87"/>
      <c r="N1958" s="88"/>
      <c r="O1958" s="88"/>
      <c r="P1958" s="87"/>
      <c r="Q1958" s="84"/>
      <c r="R1958" s="89"/>
      <c r="S1958" s="14"/>
      <c r="T1958" s="90"/>
      <c r="U1958" s="85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1"/>
      <c r="B1959" s="81"/>
      <c r="C1959" s="82"/>
      <c r="D1959" s="85"/>
      <c r="E1959" s="110"/>
      <c r="F1959" s="84"/>
      <c r="G1959" s="84"/>
      <c r="H1959" s="84"/>
      <c r="I1959" s="84"/>
      <c r="J1959" s="83"/>
      <c r="K1959" s="85"/>
      <c r="L1959" s="86"/>
      <c r="M1959" s="87"/>
      <c r="N1959" s="88"/>
      <c r="O1959" s="88"/>
      <c r="P1959" s="87"/>
      <c r="Q1959" s="84"/>
      <c r="R1959" s="89"/>
      <c r="S1959" s="14"/>
      <c r="T1959" s="90"/>
      <c r="U1959" s="85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1"/>
      <c r="B1960" s="81"/>
      <c r="C1960" s="82"/>
      <c r="D1960" s="85"/>
      <c r="E1960" s="110"/>
      <c r="F1960" s="84"/>
      <c r="G1960" s="84"/>
      <c r="H1960" s="84"/>
      <c r="I1960" s="84"/>
      <c r="J1960" s="83"/>
      <c r="K1960" s="85"/>
      <c r="L1960" s="86"/>
      <c r="M1960" s="87"/>
      <c r="N1960" s="88"/>
      <c r="O1960" s="88"/>
      <c r="P1960" s="87"/>
      <c r="Q1960" s="84"/>
      <c r="R1960" s="89"/>
      <c r="S1960" s="14"/>
      <c r="T1960" s="90"/>
      <c r="U1960" s="85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1"/>
      <c r="B1961" s="81"/>
      <c r="C1961" s="82"/>
      <c r="D1961" s="85"/>
      <c r="E1961" s="110"/>
      <c r="F1961" s="84"/>
      <c r="G1961" s="84"/>
      <c r="H1961" s="84"/>
      <c r="I1961" s="84"/>
      <c r="J1961" s="83"/>
      <c r="K1961" s="85"/>
      <c r="L1961" s="86"/>
      <c r="M1961" s="87"/>
      <c r="N1961" s="88"/>
      <c r="O1961" s="88"/>
      <c r="P1961" s="87"/>
      <c r="Q1961" s="84"/>
      <c r="R1961" s="89"/>
      <c r="S1961" s="14"/>
      <c r="T1961" s="90"/>
      <c r="U1961" s="85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1"/>
      <c r="B1962" s="81"/>
      <c r="C1962" s="82"/>
      <c r="D1962" s="85"/>
      <c r="E1962" s="110"/>
      <c r="F1962" s="84"/>
      <c r="G1962" s="84"/>
      <c r="H1962" s="84"/>
      <c r="I1962" s="84"/>
      <c r="J1962" s="83"/>
      <c r="K1962" s="85"/>
      <c r="L1962" s="86"/>
      <c r="M1962" s="87"/>
      <c r="N1962" s="88"/>
      <c r="O1962" s="88"/>
      <c r="P1962" s="87"/>
      <c r="Q1962" s="84"/>
      <c r="R1962" s="89"/>
      <c r="S1962" s="14"/>
      <c r="T1962" s="90"/>
      <c r="U1962" s="85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1"/>
      <c r="B1963" s="81"/>
      <c r="C1963" s="82"/>
      <c r="D1963" s="85"/>
      <c r="E1963" s="110"/>
      <c r="F1963" s="84"/>
      <c r="G1963" s="84"/>
      <c r="H1963" s="84"/>
      <c r="I1963" s="84"/>
      <c r="J1963" s="83"/>
      <c r="K1963" s="85"/>
      <c r="L1963" s="86"/>
      <c r="M1963" s="87"/>
      <c r="N1963" s="88"/>
      <c r="O1963" s="88"/>
      <c r="P1963" s="87"/>
      <c r="Q1963" s="84"/>
      <c r="R1963" s="89"/>
      <c r="S1963" s="14"/>
      <c r="T1963" s="90"/>
      <c r="U1963" s="85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1"/>
      <c r="B1964" s="81"/>
      <c r="C1964" s="82"/>
      <c r="D1964" s="85"/>
      <c r="E1964" s="110"/>
      <c r="F1964" s="84"/>
      <c r="G1964" s="84"/>
      <c r="H1964" s="84"/>
      <c r="I1964" s="84"/>
      <c r="J1964" s="83"/>
      <c r="K1964" s="85"/>
      <c r="L1964" s="86"/>
      <c r="M1964" s="87"/>
      <c r="N1964" s="88"/>
      <c r="O1964" s="88"/>
      <c r="P1964" s="87"/>
      <c r="Q1964" s="84"/>
      <c r="R1964" s="89"/>
      <c r="S1964" s="14"/>
      <c r="T1964" s="90"/>
      <c r="U1964" s="85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1"/>
      <c r="B1965" s="81"/>
      <c r="C1965" s="82"/>
      <c r="D1965" s="85"/>
      <c r="E1965" s="110"/>
      <c r="F1965" s="84"/>
      <c r="G1965" s="84"/>
      <c r="H1965" s="84"/>
      <c r="I1965" s="84"/>
      <c r="J1965" s="83"/>
      <c r="K1965" s="85"/>
      <c r="L1965" s="86"/>
      <c r="M1965" s="87"/>
      <c r="N1965" s="88"/>
      <c r="O1965" s="88"/>
      <c r="P1965" s="87"/>
      <c r="Q1965" s="84"/>
      <c r="R1965" s="89"/>
      <c r="S1965" s="14"/>
      <c r="T1965" s="90"/>
      <c r="U1965" s="85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1"/>
      <c r="B1966" s="81"/>
      <c r="C1966" s="82"/>
      <c r="D1966" s="85"/>
      <c r="E1966" s="110"/>
      <c r="F1966" s="84"/>
      <c r="G1966" s="84"/>
      <c r="H1966" s="84"/>
      <c r="I1966" s="84"/>
      <c r="J1966" s="83"/>
      <c r="K1966" s="85"/>
      <c r="L1966" s="86"/>
      <c r="M1966" s="87"/>
      <c r="N1966" s="88"/>
      <c r="O1966" s="88"/>
      <c r="P1966" s="87"/>
      <c r="Q1966" s="84"/>
      <c r="R1966" s="89"/>
      <c r="S1966" s="14"/>
      <c r="T1966" s="90"/>
      <c r="U1966" s="85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1"/>
      <c r="B1967" s="81"/>
      <c r="C1967" s="82"/>
      <c r="D1967" s="85"/>
      <c r="E1967" s="110"/>
      <c r="F1967" s="84"/>
      <c r="G1967" s="84"/>
      <c r="H1967" s="84"/>
      <c r="I1967" s="84"/>
      <c r="J1967" s="83"/>
      <c r="K1967" s="85"/>
      <c r="L1967" s="86"/>
      <c r="M1967" s="87"/>
      <c r="N1967" s="88"/>
      <c r="O1967" s="88"/>
      <c r="P1967" s="87"/>
      <c r="Q1967" s="84"/>
      <c r="R1967" s="89"/>
      <c r="S1967" s="14"/>
      <c r="T1967" s="90"/>
      <c r="U1967" s="85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1"/>
      <c r="B1968" s="81"/>
      <c r="C1968" s="82"/>
      <c r="D1968" s="85"/>
      <c r="E1968" s="110"/>
      <c r="F1968" s="84"/>
      <c r="G1968" s="84"/>
      <c r="H1968" s="84"/>
      <c r="I1968" s="84"/>
      <c r="J1968" s="83"/>
      <c r="K1968" s="85"/>
      <c r="L1968" s="86"/>
      <c r="M1968" s="87"/>
      <c r="N1968" s="88"/>
      <c r="O1968" s="88"/>
      <c r="P1968" s="87"/>
      <c r="Q1968" s="84"/>
      <c r="R1968" s="89"/>
      <c r="S1968" s="14"/>
      <c r="T1968" s="90"/>
      <c r="U1968" s="85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1"/>
      <c r="B1969" s="81"/>
      <c r="C1969" s="82"/>
      <c r="D1969" s="85"/>
      <c r="E1969" s="110"/>
      <c r="F1969" s="84"/>
      <c r="G1969" s="84"/>
      <c r="H1969" s="84"/>
      <c r="I1969" s="84"/>
      <c r="J1969" s="83"/>
      <c r="K1969" s="85"/>
      <c r="L1969" s="86"/>
      <c r="M1969" s="87"/>
      <c r="N1969" s="88"/>
      <c r="O1969" s="88"/>
      <c r="P1969" s="87"/>
      <c r="Q1969" s="84"/>
      <c r="R1969" s="89"/>
      <c r="S1969" s="14"/>
      <c r="T1969" s="90"/>
      <c r="U1969" s="85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1"/>
      <c r="B1970" s="81"/>
      <c r="C1970" s="82"/>
      <c r="D1970" s="85"/>
      <c r="E1970" s="110"/>
      <c r="F1970" s="84"/>
      <c r="G1970" s="84"/>
      <c r="H1970" s="84"/>
      <c r="I1970" s="84"/>
      <c r="J1970" s="83"/>
      <c r="K1970" s="85"/>
      <c r="L1970" s="86"/>
      <c r="M1970" s="87"/>
      <c r="N1970" s="88"/>
      <c r="O1970" s="88"/>
      <c r="P1970" s="87"/>
      <c r="Q1970" s="84"/>
      <c r="R1970" s="89"/>
      <c r="S1970" s="14"/>
      <c r="T1970" s="90"/>
      <c r="U1970" s="85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1"/>
      <c r="B1971" s="81"/>
      <c r="C1971" s="82"/>
      <c r="D1971" s="85"/>
      <c r="E1971" s="110"/>
      <c r="F1971" s="84"/>
      <c r="G1971" s="84"/>
      <c r="H1971" s="84"/>
      <c r="I1971" s="84"/>
      <c r="J1971" s="83"/>
      <c r="K1971" s="85"/>
      <c r="L1971" s="86"/>
      <c r="M1971" s="87"/>
      <c r="N1971" s="88"/>
      <c r="O1971" s="88"/>
      <c r="P1971" s="87"/>
      <c r="Q1971" s="84"/>
      <c r="R1971" s="89"/>
      <c r="S1971" s="14"/>
      <c r="T1971" s="90"/>
      <c r="U1971" s="85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1"/>
      <c r="B1972" s="81"/>
      <c r="C1972" s="82"/>
      <c r="D1972" s="85"/>
      <c r="E1972" s="110"/>
      <c r="F1972" s="84"/>
      <c r="G1972" s="84"/>
      <c r="H1972" s="84"/>
      <c r="I1972" s="84"/>
      <c r="J1972" s="83"/>
      <c r="K1972" s="85"/>
      <c r="L1972" s="86"/>
      <c r="M1972" s="87"/>
      <c r="N1972" s="88"/>
      <c r="O1972" s="88"/>
      <c r="P1972" s="87"/>
      <c r="Q1972" s="84"/>
      <c r="R1972" s="89"/>
      <c r="S1972" s="14"/>
      <c r="T1972" s="90"/>
      <c r="U1972" s="85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1"/>
      <c r="B1973" s="81"/>
      <c r="C1973" s="82"/>
      <c r="D1973" s="85"/>
      <c r="E1973" s="110"/>
      <c r="F1973" s="84"/>
      <c r="G1973" s="84"/>
      <c r="H1973" s="84"/>
      <c r="I1973" s="84"/>
      <c r="J1973" s="83"/>
      <c r="K1973" s="85"/>
      <c r="L1973" s="86"/>
      <c r="M1973" s="87"/>
      <c r="N1973" s="88"/>
      <c r="O1973" s="88"/>
      <c r="P1973" s="87"/>
      <c r="Q1973" s="84"/>
      <c r="R1973" s="89"/>
      <c r="S1973" s="14"/>
      <c r="T1973" s="90"/>
      <c r="U1973" s="85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1"/>
      <c r="B1974" s="81"/>
      <c r="C1974" s="82"/>
      <c r="D1974" s="85"/>
      <c r="E1974" s="110"/>
      <c r="F1974" s="84"/>
      <c r="G1974" s="84"/>
      <c r="H1974" s="84"/>
      <c r="I1974" s="84"/>
      <c r="J1974" s="83"/>
      <c r="K1974" s="85"/>
      <c r="L1974" s="86"/>
      <c r="M1974" s="87"/>
      <c r="N1974" s="88"/>
      <c r="O1974" s="88"/>
      <c r="P1974" s="87"/>
      <c r="Q1974" s="84"/>
      <c r="R1974" s="89"/>
      <c r="S1974" s="14"/>
      <c r="T1974" s="90"/>
      <c r="U1974" s="85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1"/>
      <c r="B1975" s="81"/>
      <c r="C1975" s="82"/>
      <c r="D1975" s="85"/>
      <c r="E1975" s="110"/>
      <c r="F1975" s="84"/>
      <c r="G1975" s="84"/>
      <c r="H1975" s="84"/>
      <c r="I1975" s="84"/>
      <c r="J1975" s="83"/>
      <c r="K1975" s="85"/>
      <c r="L1975" s="86"/>
      <c r="M1975" s="87"/>
      <c r="N1975" s="88"/>
      <c r="O1975" s="88"/>
      <c r="P1975" s="87"/>
      <c r="Q1975" s="84"/>
      <c r="R1975" s="89"/>
      <c r="S1975" s="14"/>
      <c r="T1975" s="90"/>
      <c r="U1975" s="85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1"/>
      <c r="B1976" s="81"/>
      <c r="C1976" s="82"/>
      <c r="D1976" s="85"/>
      <c r="E1976" s="110"/>
      <c r="F1976" s="84"/>
      <c r="G1976" s="84"/>
      <c r="H1976" s="84"/>
      <c r="I1976" s="84"/>
      <c r="J1976" s="83"/>
      <c r="K1976" s="85"/>
      <c r="L1976" s="86"/>
      <c r="M1976" s="87"/>
      <c r="N1976" s="88"/>
      <c r="O1976" s="88"/>
      <c r="P1976" s="87"/>
      <c r="Q1976" s="84"/>
      <c r="R1976" s="89"/>
      <c r="S1976" s="14"/>
      <c r="T1976" s="90"/>
      <c r="U1976" s="85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1"/>
      <c r="B1977" s="81"/>
      <c r="C1977" s="82"/>
      <c r="D1977" s="85"/>
      <c r="E1977" s="110"/>
      <c r="F1977" s="84"/>
      <c r="G1977" s="84"/>
      <c r="H1977" s="84"/>
      <c r="I1977" s="84"/>
      <c r="J1977" s="83"/>
      <c r="K1977" s="85"/>
      <c r="L1977" s="86"/>
      <c r="M1977" s="87"/>
      <c r="N1977" s="88"/>
      <c r="O1977" s="88"/>
      <c r="P1977" s="87"/>
      <c r="Q1977" s="84"/>
      <c r="R1977" s="89"/>
      <c r="S1977" s="14"/>
      <c r="T1977" s="90"/>
      <c r="U1977" s="85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1"/>
      <c r="B1978" s="81"/>
      <c r="C1978" s="82"/>
      <c r="D1978" s="85"/>
      <c r="E1978" s="110"/>
      <c r="F1978" s="84"/>
      <c r="G1978" s="84"/>
      <c r="H1978" s="84"/>
      <c r="I1978" s="84"/>
      <c r="J1978" s="83"/>
      <c r="K1978" s="85"/>
      <c r="L1978" s="86"/>
      <c r="M1978" s="87"/>
      <c r="N1978" s="88"/>
      <c r="O1978" s="88"/>
      <c r="P1978" s="87"/>
      <c r="Q1978" s="84"/>
      <c r="R1978" s="89"/>
      <c r="S1978" s="14"/>
      <c r="T1978" s="90"/>
      <c r="U1978" s="85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1"/>
      <c r="B1979" s="81"/>
      <c r="C1979" s="82"/>
      <c r="D1979" s="85"/>
      <c r="E1979" s="110"/>
      <c r="F1979" s="84"/>
      <c r="G1979" s="84"/>
      <c r="H1979" s="84"/>
      <c r="I1979" s="84"/>
      <c r="J1979" s="83"/>
      <c r="K1979" s="85"/>
      <c r="L1979" s="86"/>
      <c r="M1979" s="87"/>
      <c r="N1979" s="88"/>
      <c r="O1979" s="88"/>
      <c r="P1979" s="87"/>
      <c r="Q1979" s="84"/>
      <c r="R1979" s="89"/>
      <c r="S1979" s="14"/>
      <c r="T1979" s="90"/>
      <c r="U1979" s="85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1"/>
      <c r="B1980" s="81"/>
      <c r="C1980" s="82"/>
      <c r="D1980" s="85"/>
      <c r="E1980" s="110"/>
      <c r="F1980" s="84"/>
      <c r="G1980" s="84"/>
      <c r="H1980" s="84"/>
      <c r="I1980" s="84"/>
      <c r="J1980" s="83"/>
      <c r="K1980" s="85"/>
      <c r="L1980" s="86"/>
      <c r="M1980" s="87"/>
      <c r="N1980" s="88"/>
      <c r="O1980" s="88"/>
      <c r="P1980" s="87"/>
      <c r="Q1980" s="84"/>
      <c r="R1980" s="89"/>
      <c r="S1980" s="14"/>
      <c r="T1980" s="90"/>
      <c r="U1980" s="85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1"/>
      <c r="B1981" s="81"/>
      <c r="C1981" s="82"/>
      <c r="D1981" s="85"/>
      <c r="E1981" s="110"/>
      <c r="F1981" s="84"/>
      <c r="G1981" s="84"/>
      <c r="H1981" s="84"/>
      <c r="I1981" s="84"/>
      <c r="J1981" s="83"/>
      <c r="K1981" s="85"/>
      <c r="L1981" s="86"/>
      <c r="M1981" s="87"/>
      <c r="N1981" s="88"/>
      <c r="O1981" s="88"/>
      <c r="P1981" s="87"/>
      <c r="Q1981" s="84"/>
      <c r="R1981" s="89"/>
      <c r="S1981" s="14"/>
      <c r="T1981" s="90"/>
      <c r="U1981" s="85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1"/>
      <c r="B1982" s="81"/>
      <c r="C1982" s="82"/>
      <c r="D1982" s="85"/>
      <c r="E1982" s="110"/>
      <c r="F1982" s="84"/>
      <c r="G1982" s="84"/>
      <c r="H1982" s="84"/>
      <c r="I1982" s="84"/>
      <c r="J1982" s="83"/>
      <c r="K1982" s="85"/>
      <c r="L1982" s="86"/>
      <c r="M1982" s="87"/>
      <c r="N1982" s="88"/>
      <c r="O1982" s="88"/>
      <c r="P1982" s="87"/>
      <c r="Q1982" s="84"/>
      <c r="R1982" s="89"/>
      <c r="S1982" s="14"/>
      <c r="T1982" s="90"/>
      <c r="U1982" s="85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1"/>
      <c r="B1983" s="81"/>
      <c r="C1983" s="82"/>
      <c r="D1983" s="85"/>
      <c r="E1983" s="110"/>
      <c r="F1983" s="84"/>
      <c r="G1983" s="84"/>
      <c r="H1983" s="84"/>
      <c r="I1983" s="84"/>
      <c r="J1983" s="83"/>
      <c r="K1983" s="85"/>
      <c r="L1983" s="86"/>
      <c r="M1983" s="87"/>
      <c r="N1983" s="88"/>
      <c r="O1983" s="88"/>
      <c r="P1983" s="87"/>
      <c r="Q1983" s="84"/>
      <c r="R1983" s="89"/>
      <c r="S1983" s="14"/>
      <c r="T1983" s="90"/>
      <c r="U1983" s="85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1"/>
      <c r="B1984" s="81"/>
      <c r="C1984" s="82"/>
      <c r="D1984" s="85"/>
      <c r="E1984" s="110"/>
      <c r="F1984" s="84"/>
      <c r="G1984" s="84"/>
      <c r="H1984" s="84"/>
      <c r="I1984" s="84"/>
      <c r="J1984" s="83"/>
      <c r="K1984" s="85"/>
      <c r="L1984" s="86"/>
      <c r="M1984" s="87"/>
      <c r="N1984" s="88"/>
      <c r="O1984" s="88"/>
      <c r="P1984" s="87"/>
      <c r="Q1984" s="84"/>
      <c r="R1984" s="89"/>
      <c r="S1984" s="14"/>
      <c r="T1984" s="90"/>
      <c r="U1984" s="85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1"/>
      <c r="B1985" s="81"/>
      <c r="C1985" s="82"/>
      <c r="D1985" s="85"/>
      <c r="E1985" s="110"/>
      <c r="F1985" s="84"/>
      <c r="G1985" s="84"/>
      <c r="H1985" s="84"/>
      <c r="I1985" s="84"/>
      <c r="J1985" s="83"/>
      <c r="K1985" s="85"/>
      <c r="L1985" s="86"/>
      <c r="M1985" s="87"/>
      <c r="N1985" s="88"/>
      <c r="O1985" s="88"/>
      <c r="P1985" s="87"/>
      <c r="Q1985" s="84"/>
      <c r="R1985" s="89"/>
      <c r="S1985" s="14"/>
      <c r="T1985" s="90"/>
      <c r="U1985" s="85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1"/>
      <c r="B1986" s="81"/>
      <c r="C1986" s="82"/>
      <c r="D1986" s="85"/>
      <c r="E1986" s="110"/>
      <c r="F1986" s="84"/>
      <c r="G1986" s="84"/>
      <c r="H1986" s="84"/>
      <c r="I1986" s="84"/>
      <c r="J1986" s="83"/>
      <c r="K1986" s="85"/>
      <c r="L1986" s="86"/>
      <c r="M1986" s="87"/>
      <c r="N1986" s="88"/>
      <c r="O1986" s="88"/>
      <c r="P1986" s="87"/>
      <c r="Q1986" s="84"/>
      <c r="R1986" s="89"/>
      <c r="S1986" s="14"/>
      <c r="T1986" s="90"/>
      <c r="U1986" s="85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1"/>
      <c r="B1987" s="81"/>
      <c r="C1987" s="82"/>
      <c r="D1987" s="85"/>
      <c r="E1987" s="110"/>
      <c r="F1987" s="84"/>
      <c r="G1987" s="84"/>
      <c r="H1987" s="84"/>
      <c r="I1987" s="84"/>
      <c r="J1987" s="83"/>
      <c r="K1987" s="85"/>
      <c r="L1987" s="86"/>
      <c r="M1987" s="87"/>
      <c r="N1987" s="88"/>
      <c r="O1987" s="88"/>
      <c r="P1987" s="87"/>
      <c r="Q1987" s="84"/>
      <c r="R1987" s="89"/>
      <c r="S1987" s="14"/>
      <c r="T1987" s="90"/>
      <c r="U1987" s="85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1"/>
      <c r="B1988" s="81"/>
      <c r="C1988" s="82"/>
      <c r="D1988" s="85"/>
      <c r="E1988" s="110"/>
      <c r="F1988" s="84"/>
      <c r="G1988" s="84"/>
      <c r="H1988" s="84"/>
      <c r="I1988" s="84"/>
      <c r="J1988" s="83"/>
      <c r="K1988" s="85"/>
      <c r="L1988" s="86"/>
      <c r="M1988" s="87"/>
      <c r="N1988" s="88"/>
      <c r="O1988" s="88"/>
      <c r="P1988" s="87"/>
      <c r="Q1988" s="84"/>
      <c r="R1988" s="89"/>
      <c r="S1988" s="14"/>
      <c r="T1988" s="90"/>
      <c r="U1988" s="85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1"/>
      <c r="B1989" s="81"/>
      <c r="C1989" s="82"/>
      <c r="D1989" s="85"/>
      <c r="E1989" s="110"/>
      <c r="F1989" s="84"/>
      <c r="G1989" s="84"/>
      <c r="H1989" s="84"/>
      <c r="I1989" s="84"/>
      <c r="J1989" s="83"/>
      <c r="K1989" s="85"/>
      <c r="L1989" s="86"/>
      <c r="M1989" s="87"/>
      <c r="N1989" s="88"/>
      <c r="O1989" s="88"/>
      <c r="P1989" s="87"/>
      <c r="Q1989" s="84"/>
      <c r="R1989" s="89"/>
      <c r="S1989" s="14"/>
      <c r="T1989" s="90"/>
      <c r="U1989" s="85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1"/>
      <c r="B1990" s="81"/>
      <c r="C1990" s="82"/>
      <c r="D1990" s="85"/>
      <c r="E1990" s="110"/>
      <c r="F1990" s="84"/>
      <c r="G1990" s="84"/>
      <c r="H1990" s="84"/>
      <c r="I1990" s="84"/>
      <c r="J1990" s="83"/>
      <c r="K1990" s="85"/>
      <c r="L1990" s="86"/>
      <c r="M1990" s="87"/>
      <c r="N1990" s="88"/>
      <c r="O1990" s="88"/>
      <c r="P1990" s="87"/>
      <c r="Q1990" s="84"/>
      <c r="R1990" s="89"/>
      <c r="S1990" s="14"/>
      <c r="T1990" s="90"/>
      <c r="U1990" s="85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1"/>
      <c r="B1991" s="81"/>
      <c r="C1991" s="82"/>
      <c r="D1991" s="85"/>
      <c r="E1991" s="110"/>
      <c r="F1991" s="84"/>
      <c r="G1991" s="84"/>
      <c r="H1991" s="84"/>
      <c r="I1991" s="84"/>
      <c r="J1991" s="83"/>
      <c r="K1991" s="85"/>
      <c r="L1991" s="86"/>
      <c r="M1991" s="87"/>
      <c r="N1991" s="88"/>
      <c r="O1991" s="88"/>
      <c r="P1991" s="87"/>
      <c r="Q1991" s="84"/>
      <c r="R1991" s="89"/>
      <c r="S1991" s="14"/>
      <c r="T1991" s="90"/>
      <c r="U1991" s="85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1"/>
      <c r="B1992" s="81"/>
      <c r="C1992" s="82"/>
      <c r="D1992" s="85"/>
      <c r="E1992" s="110"/>
      <c r="F1992" s="84"/>
      <c r="G1992" s="84"/>
      <c r="H1992" s="84"/>
      <c r="I1992" s="84"/>
      <c r="J1992" s="83"/>
      <c r="K1992" s="85"/>
      <c r="L1992" s="86"/>
      <c r="M1992" s="87"/>
      <c r="N1992" s="88"/>
      <c r="O1992" s="88"/>
      <c r="P1992" s="87"/>
      <c r="Q1992" s="84"/>
      <c r="R1992" s="89"/>
      <c r="S1992" s="14"/>
      <c r="T1992" s="90"/>
      <c r="U1992" s="85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1"/>
      <c r="B1993" s="81"/>
      <c r="C1993" s="82"/>
      <c r="D1993" s="85"/>
      <c r="E1993" s="110"/>
      <c r="F1993" s="84"/>
      <c r="G1993" s="84"/>
      <c r="H1993" s="84"/>
      <c r="I1993" s="84"/>
      <c r="J1993" s="83"/>
      <c r="K1993" s="85"/>
      <c r="L1993" s="86"/>
      <c r="M1993" s="87"/>
      <c r="N1993" s="88"/>
      <c r="O1993" s="88"/>
      <c r="P1993" s="87"/>
      <c r="Q1993" s="84"/>
      <c r="R1993" s="89"/>
      <c r="S1993" s="14"/>
      <c r="T1993" s="90"/>
      <c r="U1993" s="85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1"/>
      <c r="B1994" s="81"/>
      <c r="C1994" s="82"/>
      <c r="D1994" s="85"/>
      <c r="E1994" s="110"/>
      <c r="F1994" s="84"/>
      <c r="G1994" s="84"/>
      <c r="H1994" s="84"/>
      <c r="I1994" s="84"/>
      <c r="J1994" s="83"/>
      <c r="K1994" s="85"/>
      <c r="L1994" s="86"/>
      <c r="M1994" s="87"/>
      <c r="N1994" s="88"/>
      <c r="O1994" s="88"/>
      <c r="P1994" s="87"/>
      <c r="Q1994" s="84"/>
      <c r="R1994" s="89"/>
      <c r="S1994" s="14"/>
      <c r="T1994" s="90"/>
      <c r="U1994" s="85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1"/>
      <c r="B1995" s="81"/>
      <c r="C1995" s="82"/>
      <c r="D1995" s="85"/>
      <c r="E1995" s="110"/>
      <c r="F1995" s="84"/>
      <c r="G1995" s="84"/>
      <c r="H1995" s="84"/>
      <c r="I1995" s="84"/>
      <c r="J1995" s="83"/>
      <c r="K1995" s="85"/>
      <c r="L1995" s="86"/>
      <c r="M1995" s="87"/>
      <c r="N1995" s="88"/>
      <c r="O1995" s="88"/>
      <c r="P1995" s="87"/>
      <c r="Q1995" s="84"/>
      <c r="R1995" s="89"/>
      <c r="S1995" s="14"/>
      <c r="T1995" s="90"/>
      <c r="U1995" s="85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1"/>
      <c r="B1996" s="81"/>
      <c r="C1996" s="82"/>
      <c r="D1996" s="85"/>
      <c r="E1996" s="110"/>
      <c r="F1996" s="84"/>
      <c r="G1996" s="84"/>
      <c r="H1996" s="84"/>
      <c r="I1996" s="84"/>
      <c r="J1996" s="83"/>
      <c r="K1996" s="85"/>
      <c r="L1996" s="86"/>
      <c r="M1996" s="87"/>
      <c r="N1996" s="88"/>
      <c r="O1996" s="88"/>
      <c r="P1996" s="87"/>
      <c r="Q1996" s="84"/>
      <c r="R1996" s="89"/>
      <c r="S1996" s="14"/>
      <c r="T1996" s="90"/>
      <c r="U1996" s="85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1"/>
      <c r="B1997" s="81"/>
      <c r="C1997" s="82"/>
      <c r="D1997" s="85"/>
      <c r="E1997" s="110"/>
      <c r="F1997" s="84"/>
      <c r="G1997" s="84"/>
      <c r="H1997" s="84"/>
      <c r="I1997" s="84"/>
      <c r="J1997" s="83"/>
      <c r="K1997" s="85"/>
      <c r="L1997" s="86"/>
      <c r="M1997" s="87"/>
      <c r="N1997" s="88"/>
      <c r="O1997" s="88"/>
      <c r="P1997" s="87"/>
      <c r="Q1997" s="84"/>
      <c r="R1997" s="89"/>
      <c r="S1997" s="14"/>
      <c r="T1997" s="90"/>
      <c r="U1997" s="85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1"/>
      <c r="B1998" s="81"/>
      <c r="C1998" s="82"/>
      <c r="D1998" s="85"/>
      <c r="E1998" s="110"/>
      <c r="F1998" s="84"/>
      <c r="G1998" s="84"/>
      <c r="H1998" s="84"/>
      <c r="I1998" s="84"/>
      <c r="J1998" s="83"/>
      <c r="K1998" s="85"/>
      <c r="L1998" s="86"/>
      <c r="M1998" s="87"/>
      <c r="N1998" s="88"/>
      <c r="O1998" s="88"/>
      <c r="P1998" s="87"/>
      <c r="Q1998" s="84"/>
      <c r="R1998" s="89"/>
      <c r="S1998" s="14"/>
      <c r="T1998" s="90"/>
      <c r="U1998" s="85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1"/>
      <c r="B1999" s="81"/>
      <c r="C1999" s="82"/>
      <c r="D1999" s="85"/>
      <c r="E1999" s="110"/>
      <c r="F1999" s="84"/>
      <c r="G1999" s="84"/>
      <c r="H1999" s="84"/>
      <c r="I1999" s="84"/>
      <c r="J1999" s="83"/>
      <c r="K1999" s="85"/>
      <c r="L1999" s="86"/>
      <c r="M1999" s="87"/>
      <c r="N1999" s="88"/>
      <c r="O1999" s="88"/>
      <c r="P1999" s="87"/>
      <c r="Q1999" s="84"/>
      <c r="R1999" s="89"/>
      <c r="S1999" s="14"/>
      <c r="T1999" s="90"/>
      <c r="U1999" s="85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1"/>
      <c r="B2000" s="81"/>
      <c r="C2000" s="82"/>
      <c r="D2000" s="85"/>
      <c r="E2000" s="110"/>
      <c r="F2000" s="84"/>
      <c r="G2000" s="84"/>
      <c r="H2000" s="84"/>
      <c r="I2000" s="84"/>
      <c r="J2000" s="83"/>
      <c r="K2000" s="85"/>
      <c r="L2000" s="86"/>
      <c r="M2000" s="87"/>
      <c r="N2000" s="88"/>
      <c r="O2000" s="88"/>
      <c r="P2000" s="87"/>
      <c r="Q2000" s="84"/>
      <c r="R2000" s="89"/>
      <c r="S2000" s="14"/>
      <c r="T2000" s="90"/>
      <c r="U2000" s="85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1"/>
      <c r="B2001" s="81"/>
      <c r="C2001" s="82"/>
      <c r="D2001" s="85"/>
      <c r="E2001" s="110"/>
      <c r="F2001" s="84"/>
      <c r="G2001" s="84"/>
      <c r="H2001" s="84"/>
      <c r="I2001" s="84"/>
      <c r="J2001" s="83"/>
      <c r="K2001" s="85"/>
      <c r="L2001" s="86"/>
      <c r="M2001" s="87"/>
      <c r="N2001" s="88"/>
      <c r="O2001" s="88"/>
      <c r="P2001" s="87"/>
      <c r="Q2001" s="84"/>
      <c r="R2001" s="89"/>
      <c r="S2001" s="14"/>
      <c r="T2001" s="90"/>
      <c r="U2001" s="85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1"/>
      <c r="B2002" s="81"/>
      <c r="C2002" s="82"/>
      <c r="D2002" s="85"/>
      <c r="E2002" s="110"/>
      <c r="F2002" s="84"/>
      <c r="G2002" s="84"/>
      <c r="H2002" s="84"/>
      <c r="I2002" s="84"/>
      <c r="J2002" s="83"/>
      <c r="K2002" s="85"/>
      <c r="L2002" s="86"/>
      <c r="M2002" s="87"/>
      <c r="N2002" s="88"/>
      <c r="O2002" s="88"/>
      <c r="P2002" s="87"/>
      <c r="Q2002" s="84"/>
      <c r="R2002" s="89"/>
      <c r="S2002" s="14"/>
      <c r="T2002" s="90"/>
      <c r="U2002" s="85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1"/>
      <c r="B2003" s="81"/>
      <c r="C2003" s="82"/>
      <c r="D2003" s="85"/>
      <c r="E2003" s="110"/>
      <c r="F2003" s="84"/>
      <c r="G2003" s="84"/>
      <c r="H2003" s="84"/>
      <c r="I2003" s="84"/>
      <c r="J2003" s="83"/>
      <c r="K2003" s="85"/>
      <c r="L2003" s="86"/>
      <c r="M2003" s="87"/>
      <c r="N2003" s="88"/>
      <c r="O2003" s="88"/>
      <c r="P2003" s="87"/>
      <c r="Q2003" s="84"/>
      <c r="R2003" s="89"/>
      <c r="S2003" s="14"/>
      <c r="T2003" s="90"/>
      <c r="U2003" s="85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1"/>
      <c r="B2004" s="81"/>
      <c r="C2004" s="82"/>
      <c r="D2004" s="85"/>
      <c r="E2004" s="110"/>
      <c r="F2004" s="84"/>
      <c r="G2004" s="84"/>
      <c r="H2004" s="84"/>
      <c r="I2004" s="84"/>
      <c r="J2004" s="83"/>
      <c r="K2004" s="85"/>
      <c r="L2004" s="86"/>
      <c r="M2004" s="87"/>
      <c r="N2004" s="88"/>
      <c r="O2004" s="88"/>
      <c r="P2004" s="87"/>
      <c r="Q2004" s="84"/>
      <c r="R2004" s="89"/>
      <c r="S2004" s="14"/>
      <c r="T2004" s="90"/>
      <c r="U2004" s="85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1"/>
      <c r="B2005" s="81"/>
      <c r="C2005" s="82"/>
      <c r="D2005" s="85"/>
      <c r="E2005" s="110"/>
      <c r="F2005" s="84"/>
      <c r="G2005" s="84"/>
      <c r="H2005" s="84"/>
      <c r="I2005" s="84"/>
      <c r="J2005" s="83"/>
      <c r="K2005" s="85"/>
      <c r="L2005" s="86"/>
      <c r="M2005" s="87"/>
      <c r="N2005" s="88"/>
      <c r="O2005" s="88"/>
      <c r="P2005" s="87"/>
      <c r="Q2005" s="84"/>
      <c r="R2005" s="89"/>
      <c r="S2005" s="14"/>
      <c r="T2005" s="90"/>
      <c r="U2005" s="85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1"/>
      <c r="B2006" s="81"/>
      <c r="C2006" s="82"/>
      <c r="D2006" s="85"/>
      <c r="E2006" s="110"/>
      <c r="F2006" s="84"/>
      <c r="G2006" s="84"/>
      <c r="H2006" s="84"/>
      <c r="I2006" s="84"/>
      <c r="J2006" s="83"/>
      <c r="K2006" s="85"/>
      <c r="L2006" s="86"/>
      <c r="M2006" s="87"/>
      <c r="N2006" s="88"/>
      <c r="O2006" s="88"/>
      <c r="P2006" s="87"/>
      <c r="Q2006" s="84"/>
      <c r="R2006" s="89"/>
      <c r="S2006" s="14"/>
      <c r="T2006" s="90"/>
      <c r="U2006" s="85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1"/>
      <c r="B2007" s="81"/>
      <c r="C2007" s="82"/>
      <c r="D2007" s="85"/>
      <c r="E2007" s="110"/>
      <c r="F2007" s="84"/>
      <c r="G2007" s="84"/>
      <c r="H2007" s="84"/>
      <c r="I2007" s="84"/>
      <c r="J2007" s="83"/>
      <c r="K2007" s="85"/>
      <c r="L2007" s="86"/>
      <c r="M2007" s="87"/>
      <c r="N2007" s="88"/>
      <c r="O2007" s="88"/>
      <c r="P2007" s="87"/>
      <c r="Q2007" s="84"/>
      <c r="R2007" s="89"/>
      <c r="S2007" s="14"/>
      <c r="T2007" s="90"/>
      <c r="U2007" s="85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1"/>
      <c r="B2008" s="81"/>
      <c r="C2008" s="82"/>
      <c r="D2008" s="85"/>
      <c r="E2008" s="110"/>
      <c r="F2008" s="84"/>
      <c r="G2008" s="84"/>
      <c r="H2008" s="84"/>
      <c r="I2008" s="84"/>
      <c r="J2008" s="83"/>
      <c r="K2008" s="85"/>
      <c r="L2008" s="86"/>
      <c r="M2008" s="87"/>
      <c r="N2008" s="88"/>
      <c r="O2008" s="88"/>
      <c r="P2008" s="87"/>
      <c r="Q2008" s="84"/>
      <c r="R2008" s="89"/>
      <c r="S2008" s="14"/>
      <c r="T2008" s="90"/>
      <c r="U2008" s="85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1"/>
      <c r="B2009" s="81"/>
      <c r="C2009" s="82"/>
      <c r="D2009" s="85"/>
      <c r="E2009" s="110"/>
      <c r="F2009" s="84"/>
      <c r="G2009" s="84"/>
      <c r="H2009" s="84"/>
      <c r="I2009" s="84"/>
      <c r="J2009" s="83"/>
      <c r="K2009" s="85"/>
      <c r="L2009" s="86"/>
      <c r="M2009" s="87"/>
      <c r="N2009" s="88"/>
      <c r="O2009" s="88"/>
      <c r="P2009" s="87"/>
      <c r="Q2009" s="84"/>
      <c r="R2009" s="89"/>
      <c r="S2009" s="14"/>
      <c r="T2009" s="90"/>
      <c r="U2009" s="85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1"/>
      <c r="B2010" s="81"/>
      <c r="C2010" s="82"/>
      <c r="D2010" s="85"/>
      <c r="E2010" s="110"/>
      <c r="F2010" s="84"/>
      <c r="G2010" s="84"/>
      <c r="H2010" s="84"/>
      <c r="I2010" s="84"/>
      <c r="J2010" s="83"/>
      <c r="K2010" s="85"/>
      <c r="L2010" s="86"/>
      <c r="M2010" s="87"/>
      <c r="N2010" s="88"/>
      <c r="O2010" s="88"/>
      <c r="P2010" s="87"/>
      <c r="Q2010" s="84"/>
      <c r="R2010" s="89"/>
      <c r="S2010" s="14"/>
      <c r="T2010" s="90"/>
      <c r="U2010" s="85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1"/>
      <c r="B2011" s="81"/>
      <c r="C2011" s="82"/>
      <c r="D2011" s="85"/>
      <c r="E2011" s="110"/>
      <c r="F2011" s="84"/>
      <c r="G2011" s="84"/>
      <c r="H2011" s="84"/>
      <c r="I2011" s="84"/>
      <c r="J2011" s="83"/>
      <c r="K2011" s="85"/>
      <c r="L2011" s="86"/>
      <c r="M2011" s="87"/>
      <c r="N2011" s="88"/>
      <c r="O2011" s="88"/>
      <c r="P2011" s="87"/>
      <c r="Q2011" s="84"/>
      <c r="R2011" s="89"/>
      <c r="S2011" s="14"/>
      <c r="T2011" s="90"/>
      <c r="U2011" s="85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1"/>
      <c r="B2012" s="81"/>
      <c r="C2012" s="82"/>
      <c r="D2012" s="85"/>
      <c r="E2012" s="110"/>
      <c r="F2012" s="84"/>
      <c r="G2012" s="84"/>
      <c r="H2012" s="84"/>
      <c r="I2012" s="84"/>
      <c r="J2012" s="83"/>
      <c r="K2012" s="85"/>
      <c r="L2012" s="86"/>
      <c r="M2012" s="87"/>
      <c r="N2012" s="88"/>
      <c r="O2012" s="88"/>
      <c r="P2012" s="87"/>
      <c r="Q2012" s="84"/>
      <c r="R2012" s="89"/>
      <c r="S2012" s="14"/>
      <c r="T2012" s="90"/>
      <c r="U2012" s="85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1"/>
      <c r="B2013" s="81"/>
      <c r="C2013" s="82"/>
      <c r="D2013" s="85"/>
      <c r="E2013" s="110"/>
      <c r="F2013" s="84"/>
      <c r="G2013" s="84"/>
      <c r="H2013" s="84"/>
      <c r="I2013" s="84"/>
      <c r="J2013" s="83"/>
      <c r="K2013" s="85"/>
      <c r="L2013" s="86"/>
      <c r="M2013" s="87"/>
      <c r="N2013" s="88"/>
      <c r="O2013" s="88"/>
      <c r="P2013" s="87"/>
      <c r="Q2013" s="84"/>
      <c r="R2013" s="89"/>
      <c r="S2013" s="14"/>
      <c r="T2013" s="90"/>
      <c r="U2013" s="85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1"/>
      <c r="B2014" s="81"/>
      <c r="C2014" s="82"/>
      <c r="D2014" s="85"/>
      <c r="E2014" s="110"/>
      <c r="F2014" s="84"/>
      <c r="G2014" s="84"/>
      <c r="H2014" s="84"/>
      <c r="I2014" s="84"/>
      <c r="J2014" s="83"/>
      <c r="K2014" s="85"/>
      <c r="L2014" s="86"/>
      <c r="M2014" s="87"/>
      <c r="N2014" s="88"/>
      <c r="O2014" s="88"/>
      <c r="P2014" s="87"/>
      <c r="Q2014" s="84"/>
      <c r="R2014" s="89"/>
      <c r="S2014" s="14"/>
      <c r="T2014" s="90"/>
      <c r="U2014" s="85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1"/>
      <c r="B2015" s="81"/>
      <c r="C2015" s="82"/>
      <c r="D2015" s="85"/>
      <c r="E2015" s="110"/>
      <c r="F2015" s="84"/>
      <c r="G2015" s="84"/>
      <c r="H2015" s="84"/>
      <c r="I2015" s="84"/>
      <c r="J2015" s="83"/>
      <c r="K2015" s="85"/>
      <c r="L2015" s="86"/>
      <c r="M2015" s="87"/>
      <c r="N2015" s="88"/>
      <c r="O2015" s="88"/>
      <c r="P2015" s="87"/>
      <c r="Q2015" s="84"/>
      <c r="R2015" s="89"/>
      <c r="S2015" s="14"/>
      <c r="T2015" s="90"/>
      <c r="U2015" s="85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1"/>
      <c r="B2016" s="81"/>
      <c r="C2016" s="82"/>
      <c r="D2016" s="85"/>
      <c r="E2016" s="110"/>
      <c r="F2016" s="84"/>
      <c r="G2016" s="84"/>
      <c r="H2016" s="84"/>
      <c r="I2016" s="84"/>
      <c r="J2016" s="83"/>
      <c r="K2016" s="85"/>
      <c r="L2016" s="86"/>
      <c r="M2016" s="87"/>
      <c r="N2016" s="88"/>
      <c r="O2016" s="88"/>
      <c r="P2016" s="87"/>
      <c r="Q2016" s="84"/>
      <c r="R2016" s="89"/>
      <c r="S2016" s="14"/>
      <c r="T2016" s="90"/>
      <c r="U2016" s="85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1"/>
      <c r="B2017" s="81"/>
      <c r="C2017" s="82"/>
      <c r="D2017" s="85"/>
      <c r="E2017" s="110"/>
      <c r="F2017" s="84"/>
      <c r="G2017" s="84"/>
      <c r="H2017" s="84"/>
      <c r="I2017" s="84"/>
      <c r="J2017" s="83"/>
      <c r="K2017" s="85"/>
      <c r="L2017" s="86"/>
      <c r="M2017" s="87"/>
      <c r="N2017" s="88"/>
      <c r="O2017" s="88"/>
      <c r="P2017" s="87"/>
      <c r="Q2017" s="84"/>
      <c r="R2017" s="89"/>
      <c r="S2017" s="14"/>
      <c r="T2017" s="90"/>
      <c r="U2017" s="85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1"/>
      <c r="B2018" s="81"/>
      <c r="C2018" s="82"/>
      <c r="D2018" s="85"/>
      <c r="E2018" s="110"/>
      <c r="F2018" s="84"/>
      <c r="G2018" s="84"/>
      <c r="H2018" s="84"/>
      <c r="I2018" s="84"/>
      <c r="J2018" s="83"/>
      <c r="K2018" s="85"/>
      <c r="L2018" s="86"/>
      <c r="M2018" s="87"/>
      <c r="N2018" s="88"/>
      <c r="O2018" s="88"/>
      <c r="P2018" s="87"/>
      <c r="Q2018" s="84"/>
      <c r="R2018" s="89"/>
      <c r="S2018" s="14"/>
      <c r="T2018" s="90"/>
      <c r="U2018" s="85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1"/>
      <c r="B2019" s="81"/>
      <c r="C2019" s="82"/>
      <c r="D2019" s="85"/>
      <c r="E2019" s="110"/>
      <c r="F2019" s="84"/>
      <c r="G2019" s="84"/>
      <c r="H2019" s="84"/>
      <c r="I2019" s="84"/>
      <c r="J2019" s="83"/>
      <c r="K2019" s="85"/>
      <c r="L2019" s="86"/>
      <c r="M2019" s="87"/>
      <c r="N2019" s="88"/>
      <c r="O2019" s="88"/>
      <c r="P2019" s="87"/>
      <c r="Q2019" s="84"/>
      <c r="R2019" s="89"/>
      <c r="S2019" s="14"/>
      <c r="T2019" s="90"/>
      <c r="U2019" s="85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1"/>
      <c r="B2020" s="92"/>
      <c r="C2020" s="93"/>
      <c r="D2020" s="85"/>
      <c r="E2020" s="110"/>
      <c r="F2020" s="95"/>
      <c r="G2020" s="95"/>
      <c r="H2020" s="95"/>
      <c r="I2020" s="95"/>
      <c r="J2020" s="94"/>
      <c r="K2020" s="96"/>
      <c r="L2020" s="97"/>
      <c r="M2020" s="98"/>
      <c r="N2020" s="99"/>
      <c r="O2020" s="99"/>
      <c r="P2020" s="98"/>
      <c r="Q2020" s="95"/>
      <c r="R2020" s="100"/>
      <c r="S2020" s="14"/>
      <c r="T2020" s="101"/>
      <c r="U2020" s="96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1"/>
      <c r="B2021" s="81"/>
      <c r="C2021" s="82"/>
      <c r="D2021" s="85"/>
      <c r="E2021" s="110"/>
      <c r="F2021" s="84"/>
      <c r="G2021" s="84"/>
      <c r="H2021" s="84"/>
      <c r="I2021" s="84"/>
      <c r="J2021" s="83"/>
      <c r="K2021" s="85"/>
      <c r="L2021" s="86"/>
      <c r="M2021" s="87"/>
      <c r="N2021" s="88"/>
      <c r="O2021" s="88"/>
      <c r="P2021" s="87"/>
      <c r="Q2021" s="84"/>
      <c r="R2021" s="89"/>
      <c r="S2021" s="14"/>
      <c r="T2021" s="90"/>
      <c r="U2021" s="85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1"/>
      <c r="B2022" s="81"/>
      <c r="C2022" s="82"/>
      <c r="D2022" s="85"/>
      <c r="E2022" s="110"/>
      <c r="F2022" s="84"/>
      <c r="G2022" s="84"/>
      <c r="H2022" s="84"/>
      <c r="I2022" s="84"/>
      <c r="J2022" s="83"/>
      <c r="K2022" s="85"/>
      <c r="L2022" s="86"/>
      <c r="M2022" s="87"/>
      <c r="N2022" s="88"/>
      <c r="O2022" s="88"/>
      <c r="P2022" s="87"/>
      <c r="Q2022" s="84"/>
      <c r="R2022" s="89"/>
      <c r="S2022" s="14"/>
      <c r="T2022" s="90"/>
      <c r="U2022" s="85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1"/>
      <c r="B2023" s="81"/>
      <c r="C2023" s="82"/>
      <c r="D2023" s="85"/>
      <c r="E2023" s="110"/>
      <c r="F2023" s="84"/>
      <c r="G2023" s="84"/>
      <c r="H2023" s="84"/>
      <c r="I2023" s="84"/>
      <c r="J2023" s="83"/>
      <c r="K2023" s="85"/>
      <c r="L2023" s="86"/>
      <c r="M2023" s="87"/>
      <c r="N2023" s="88"/>
      <c r="O2023" s="88"/>
      <c r="P2023" s="87"/>
      <c r="Q2023" s="84"/>
      <c r="R2023" s="89"/>
      <c r="S2023" s="14"/>
      <c r="T2023" s="90"/>
      <c r="U2023" s="85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1"/>
      <c r="B2024" s="81"/>
      <c r="C2024" s="82"/>
      <c r="D2024" s="85"/>
      <c r="E2024" s="110"/>
      <c r="F2024" s="84"/>
      <c r="G2024" s="84"/>
      <c r="H2024" s="84"/>
      <c r="I2024" s="84"/>
      <c r="J2024" s="83"/>
      <c r="K2024" s="85"/>
      <c r="L2024" s="86"/>
      <c r="M2024" s="87"/>
      <c r="N2024" s="88"/>
      <c r="O2024" s="88"/>
      <c r="P2024" s="87"/>
      <c r="Q2024" s="84"/>
      <c r="R2024" s="89"/>
      <c r="S2024" s="14"/>
      <c r="T2024" s="90"/>
      <c r="U2024" s="85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1"/>
      <c r="B2025" s="81"/>
      <c r="C2025" s="82"/>
      <c r="D2025" s="85"/>
      <c r="E2025" s="110"/>
      <c r="F2025" s="84"/>
      <c r="G2025" s="84"/>
      <c r="H2025" s="84"/>
      <c r="I2025" s="84"/>
      <c r="J2025" s="83"/>
      <c r="K2025" s="85"/>
      <c r="L2025" s="86"/>
      <c r="M2025" s="87"/>
      <c r="N2025" s="88"/>
      <c r="O2025" s="88"/>
      <c r="P2025" s="87"/>
      <c r="Q2025" s="84"/>
      <c r="R2025" s="89"/>
      <c r="S2025" s="14"/>
      <c r="T2025" s="90"/>
      <c r="U2025" s="85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1"/>
      <c r="B2026" s="81"/>
      <c r="C2026" s="82"/>
      <c r="D2026" s="85"/>
      <c r="E2026" s="110"/>
      <c r="F2026" s="84"/>
      <c r="G2026" s="84"/>
      <c r="H2026" s="84"/>
      <c r="I2026" s="84"/>
      <c r="J2026" s="83"/>
      <c r="K2026" s="85"/>
      <c r="L2026" s="86"/>
      <c r="M2026" s="87"/>
      <c r="N2026" s="88"/>
      <c r="O2026" s="88"/>
      <c r="P2026" s="87"/>
      <c r="Q2026" s="84"/>
      <c r="R2026" s="89"/>
      <c r="S2026" s="14"/>
      <c r="T2026" s="90"/>
      <c r="U2026" s="85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1"/>
      <c r="B2027" s="81"/>
      <c r="C2027" s="82"/>
      <c r="D2027" s="85"/>
      <c r="E2027" s="110"/>
      <c r="F2027" s="84"/>
      <c r="G2027" s="84"/>
      <c r="H2027" s="84"/>
      <c r="I2027" s="84"/>
      <c r="J2027" s="83"/>
      <c r="K2027" s="85"/>
      <c r="L2027" s="86"/>
      <c r="M2027" s="87"/>
      <c r="N2027" s="88"/>
      <c r="O2027" s="88"/>
      <c r="P2027" s="87"/>
      <c r="Q2027" s="84"/>
      <c r="R2027" s="89"/>
      <c r="S2027" s="14"/>
      <c r="T2027" s="90"/>
      <c r="U2027" s="85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1"/>
      <c r="B2028" s="81"/>
      <c r="C2028" s="82"/>
      <c r="D2028" s="85"/>
      <c r="E2028" s="110"/>
      <c r="F2028" s="84"/>
      <c r="G2028" s="84"/>
      <c r="H2028" s="84"/>
      <c r="I2028" s="84"/>
      <c r="J2028" s="83"/>
      <c r="K2028" s="85"/>
      <c r="L2028" s="86"/>
      <c r="M2028" s="87"/>
      <c r="N2028" s="88"/>
      <c r="O2028" s="88"/>
      <c r="P2028" s="87"/>
      <c r="Q2028" s="84"/>
      <c r="R2028" s="89"/>
      <c r="S2028" s="14"/>
      <c r="T2028" s="90"/>
      <c r="U2028" s="85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1"/>
      <c r="B2029" s="81"/>
      <c r="C2029" s="82"/>
      <c r="D2029" s="85"/>
      <c r="E2029" s="110"/>
      <c r="F2029" s="84"/>
      <c r="G2029" s="84"/>
      <c r="H2029" s="84"/>
      <c r="I2029" s="84"/>
      <c r="J2029" s="83"/>
      <c r="K2029" s="85"/>
      <c r="L2029" s="86"/>
      <c r="M2029" s="87"/>
      <c r="N2029" s="88"/>
      <c r="O2029" s="88"/>
      <c r="P2029" s="87"/>
      <c r="Q2029" s="84"/>
      <c r="R2029" s="89"/>
      <c r="S2029" s="14"/>
      <c r="T2029" s="90"/>
      <c r="U2029" s="85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1"/>
      <c r="B2030" s="81"/>
      <c r="C2030" s="82"/>
      <c r="D2030" s="85"/>
      <c r="E2030" s="110"/>
      <c r="F2030" s="84"/>
      <c r="G2030" s="84"/>
      <c r="H2030" s="84"/>
      <c r="I2030" s="84"/>
      <c r="J2030" s="83"/>
      <c r="K2030" s="85"/>
      <c r="L2030" s="86"/>
      <c r="M2030" s="87"/>
      <c r="N2030" s="88"/>
      <c r="O2030" s="88"/>
      <c r="P2030" s="87"/>
      <c r="Q2030" s="84"/>
      <c r="R2030" s="89"/>
      <c r="S2030" s="14"/>
      <c r="T2030" s="90"/>
      <c r="U2030" s="85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1"/>
      <c r="B2031" s="81"/>
      <c r="C2031" s="82"/>
      <c r="D2031" s="85"/>
      <c r="E2031" s="110"/>
      <c r="F2031" s="84"/>
      <c r="G2031" s="84"/>
      <c r="H2031" s="84"/>
      <c r="I2031" s="84"/>
      <c r="J2031" s="83"/>
      <c r="K2031" s="85"/>
      <c r="L2031" s="86"/>
      <c r="M2031" s="87"/>
      <c r="N2031" s="88"/>
      <c r="O2031" s="88"/>
      <c r="P2031" s="87"/>
      <c r="Q2031" s="84"/>
      <c r="R2031" s="89"/>
      <c r="S2031" s="14"/>
      <c r="T2031" s="90"/>
      <c r="U2031" s="85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1"/>
      <c r="B2032" s="81"/>
      <c r="C2032" s="82"/>
      <c r="D2032" s="85"/>
      <c r="E2032" s="110"/>
      <c r="F2032" s="84"/>
      <c r="G2032" s="84"/>
      <c r="H2032" s="84"/>
      <c r="I2032" s="84"/>
      <c r="J2032" s="83"/>
      <c r="K2032" s="85"/>
      <c r="L2032" s="86"/>
      <c r="M2032" s="87"/>
      <c r="N2032" s="88"/>
      <c r="O2032" s="88"/>
      <c r="P2032" s="87"/>
      <c r="Q2032" s="84"/>
      <c r="R2032" s="89"/>
      <c r="S2032" s="14"/>
      <c r="T2032" s="90"/>
      <c r="U2032" s="85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1"/>
      <c r="B2033" s="81"/>
      <c r="C2033" s="82"/>
      <c r="D2033" s="85"/>
      <c r="E2033" s="110"/>
      <c r="F2033" s="84"/>
      <c r="G2033" s="84"/>
      <c r="H2033" s="84"/>
      <c r="I2033" s="84"/>
      <c r="J2033" s="83"/>
      <c r="K2033" s="85"/>
      <c r="L2033" s="86"/>
      <c r="M2033" s="87"/>
      <c r="N2033" s="88"/>
      <c r="O2033" s="88"/>
      <c r="P2033" s="87"/>
      <c r="Q2033" s="84"/>
      <c r="R2033" s="89"/>
      <c r="S2033" s="14"/>
      <c r="T2033" s="90"/>
      <c r="U2033" s="85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1"/>
      <c r="B2034" s="81"/>
      <c r="C2034" s="82"/>
      <c r="D2034" s="85"/>
      <c r="E2034" s="110"/>
      <c r="F2034" s="84"/>
      <c r="G2034" s="84"/>
      <c r="H2034" s="84"/>
      <c r="I2034" s="84"/>
      <c r="J2034" s="83"/>
      <c r="K2034" s="85"/>
      <c r="L2034" s="86"/>
      <c r="M2034" s="87"/>
      <c r="N2034" s="88"/>
      <c r="O2034" s="88"/>
      <c r="P2034" s="87"/>
      <c r="Q2034" s="84"/>
      <c r="R2034" s="89"/>
      <c r="S2034" s="14"/>
      <c r="T2034" s="90"/>
      <c r="U2034" s="85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1"/>
      <c r="B2035" s="81"/>
      <c r="C2035" s="82"/>
      <c r="D2035" s="85"/>
      <c r="E2035" s="110"/>
      <c r="F2035" s="84"/>
      <c r="G2035" s="84"/>
      <c r="H2035" s="84"/>
      <c r="I2035" s="84"/>
      <c r="J2035" s="83"/>
      <c r="K2035" s="85"/>
      <c r="L2035" s="86"/>
      <c r="M2035" s="87"/>
      <c r="N2035" s="88"/>
      <c r="O2035" s="88"/>
      <c r="P2035" s="87"/>
      <c r="Q2035" s="84"/>
      <c r="R2035" s="89"/>
      <c r="S2035" s="14"/>
      <c r="T2035" s="90"/>
      <c r="U2035" s="85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1"/>
      <c r="B2036" s="81"/>
      <c r="C2036" s="82"/>
      <c r="D2036" s="85"/>
      <c r="E2036" s="110"/>
      <c r="F2036" s="84"/>
      <c r="G2036" s="84"/>
      <c r="H2036" s="84"/>
      <c r="I2036" s="84"/>
      <c r="J2036" s="83"/>
      <c r="K2036" s="85"/>
      <c r="L2036" s="86"/>
      <c r="M2036" s="87"/>
      <c r="N2036" s="88"/>
      <c r="O2036" s="88"/>
      <c r="P2036" s="87"/>
      <c r="Q2036" s="84"/>
      <c r="R2036" s="89"/>
      <c r="S2036" s="14"/>
      <c r="T2036" s="90"/>
      <c r="U2036" s="85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1"/>
      <c r="B2037" s="81"/>
      <c r="C2037" s="82"/>
      <c r="D2037" s="85"/>
      <c r="E2037" s="110"/>
      <c r="F2037" s="84"/>
      <c r="G2037" s="84"/>
      <c r="H2037" s="84"/>
      <c r="I2037" s="84"/>
      <c r="J2037" s="83"/>
      <c r="K2037" s="85"/>
      <c r="L2037" s="86"/>
      <c r="M2037" s="87"/>
      <c r="N2037" s="88"/>
      <c r="O2037" s="88"/>
      <c r="P2037" s="87"/>
      <c r="Q2037" s="84"/>
      <c r="R2037" s="89"/>
      <c r="S2037" s="14"/>
      <c r="T2037" s="90"/>
      <c r="U2037" s="85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1"/>
      <c r="B2038" s="81"/>
      <c r="C2038" s="82"/>
      <c r="D2038" s="85"/>
      <c r="E2038" s="110"/>
      <c r="F2038" s="84"/>
      <c r="G2038" s="84"/>
      <c r="H2038" s="84"/>
      <c r="I2038" s="84"/>
      <c r="J2038" s="83"/>
      <c r="K2038" s="85"/>
      <c r="L2038" s="86"/>
      <c r="M2038" s="87"/>
      <c r="N2038" s="88"/>
      <c r="O2038" s="88"/>
      <c r="P2038" s="87"/>
      <c r="Q2038" s="84"/>
      <c r="R2038" s="89"/>
      <c r="S2038" s="14"/>
      <c r="T2038" s="90"/>
      <c r="U2038" s="85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1"/>
      <c r="B2039" s="81"/>
      <c r="C2039" s="82"/>
      <c r="D2039" s="85"/>
      <c r="E2039" s="110"/>
      <c r="F2039" s="84"/>
      <c r="G2039" s="84"/>
      <c r="H2039" s="84"/>
      <c r="I2039" s="84"/>
      <c r="J2039" s="83"/>
      <c r="K2039" s="85"/>
      <c r="L2039" s="86"/>
      <c r="M2039" s="87"/>
      <c r="N2039" s="88"/>
      <c r="O2039" s="88"/>
      <c r="P2039" s="87"/>
      <c r="Q2039" s="84"/>
      <c r="R2039" s="89"/>
      <c r="S2039" s="14"/>
      <c r="T2039" s="90"/>
      <c r="U2039" s="85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1"/>
      <c r="B2040" s="81"/>
      <c r="C2040" s="82"/>
      <c r="D2040" s="85"/>
      <c r="E2040" s="110"/>
      <c r="F2040" s="84"/>
      <c r="G2040" s="84"/>
      <c r="H2040" s="84"/>
      <c r="I2040" s="84"/>
      <c r="J2040" s="83"/>
      <c r="K2040" s="85"/>
      <c r="L2040" s="86"/>
      <c r="M2040" s="87"/>
      <c r="N2040" s="88"/>
      <c r="O2040" s="88"/>
      <c r="P2040" s="87"/>
      <c r="Q2040" s="84"/>
      <c r="R2040" s="89"/>
      <c r="S2040" s="14"/>
      <c r="T2040" s="90"/>
      <c r="U2040" s="85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1"/>
      <c r="B2041" s="81"/>
      <c r="C2041" s="82"/>
      <c r="D2041" s="85"/>
      <c r="E2041" s="110"/>
      <c r="F2041" s="84"/>
      <c r="G2041" s="84"/>
      <c r="H2041" s="84"/>
      <c r="I2041" s="84"/>
      <c r="J2041" s="83"/>
      <c r="K2041" s="85"/>
      <c r="L2041" s="86"/>
      <c r="M2041" s="87"/>
      <c r="N2041" s="88"/>
      <c r="O2041" s="88"/>
      <c r="P2041" s="87"/>
      <c r="Q2041" s="84"/>
      <c r="R2041" s="89"/>
      <c r="S2041" s="14"/>
      <c r="T2041" s="90"/>
      <c r="U2041" s="85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1"/>
      <c r="B2042" s="81"/>
      <c r="C2042" s="82"/>
      <c r="D2042" s="85"/>
      <c r="E2042" s="110"/>
      <c r="F2042" s="84"/>
      <c r="G2042" s="84"/>
      <c r="H2042" s="84"/>
      <c r="I2042" s="84"/>
      <c r="J2042" s="83"/>
      <c r="K2042" s="85"/>
      <c r="L2042" s="86"/>
      <c r="M2042" s="87"/>
      <c r="N2042" s="88"/>
      <c r="O2042" s="88"/>
      <c r="P2042" s="87"/>
      <c r="Q2042" s="84"/>
      <c r="R2042" s="89"/>
      <c r="S2042" s="14"/>
      <c r="T2042" s="90"/>
      <c r="U2042" s="85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1"/>
      <c r="B2043" s="81"/>
      <c r="C2043" s="82"/>
      <c r="D2043" s="85"/>
      <c r="E2043" s="110"/>
      <c r="F2043" s="84"/>
      <c r="G2043" s="84"/>
      <c r="H2043" s="84"/>
      <c r="I2043" s="84"/>
      <c r="J2043" s="83"/>
      <c r="K2043" s="85"/>
      <c r="L2043" s="86"/>
      <c r="M2043" s="87"/>
      <c r="N2043" s="88"/>
      <c r="O2043" s="88"/>
      <c r="P2043" s="87"/>
      <c r="Q2043" s="84"/>
      <c r="R2043" s="89"/>
      <c r="S2043" s="14"/>
      <c r="T2043" s="90"/>
      <c r="U2043" s="85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1"/>
      <c r="B2044" s="81"/>
      <c r="C2044" s="82"/>
      <c r="D2044" s="85"/>
      <c r="E2044" s="110"/>
      <c r="F2044" s="84"/>
      <c r="G2044" s="84"/>
      <c r="H2044" s="84"/>
      <c r="I2044" s="84"/>
      <c r="J2044" s="83"/>
      <c r="K2044" s="85"/>
      <c r="L2044" s="86"/>
      <c r="M2044" s="87"/>
      <c r="N2044" s="88"/>
      <c r="O2044" s="88"/>
      <c r="P2044" s="87"/>
      <c r="Q2044" s="84"/>
      <c r="R2044" s="89"/>
      <c r="S2044" s="14"/>
      <c r="T2044" s="90"/>
      <c r="U2044" s="85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1"/>
      <c r="B2045" s="81"/>
      <c r="C2045" s="82"/>
      <c r="D2045" s="85"/>
      <c r="E2045" s="110"/>
      <c r="F2045" s="84"/>
      <c r="G2045" s="84"/>
      <c r="H2045" s="84"/>
      <c r="I2045" s="84"/>
      <c r="J2045" s="83"/>
      <c r="K2045" s="85"/>
      <c r="L2045" s="86"/>
      <c r="M2045" s="87"/>
      <c r="N2045" s="88"/>
      <c r="O2045" s="88"/>
      <c r="P2045" s="87"/>
      <c r="Q2045" s="84"/>
      <c r="R2045" s="89"/>
      <c r="S2045" s="14"/>
      <c r="T2045" s="90"/>
      <c r="U2045" s="85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1"/>
      <c r="B2046" s="81"/>
      <c r="C2046" s="82"/>
      <c r="D2046" s="85"/>
      <c r="E2046" s="110"/>
      <c r="F2046" s="84"/>
      <c r="G2046" s="84"/>
      <c r="H2046" s="84"/>
      <c r="I2046" s="84"/>
      <c r="J2046" s="83"/>
      <c r="K2046" s="85"/>
      <c r="L2046" s="86"/>
      <c r="M2046" s="87"/>
      <c r="N2046" s="88"/>
      <c r="O2046" s="88"/>
      <c r="P2046" s="87"/>
      <c r="Q2046" s="84"/>
      <c r="R2046" s="89"/>
      <c r="S2046" s="14"/>
      <c r="T2046" s="90"/>
      <c r="U2046" s="85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1"/>
      <c r="B2047" s="81"/>
      <c r="C2047" s="82"/>
      <c r="D2047" s="85"/>
      <c r="E2047" s="110"/>
      <c r="F2047" s="84"/>
      <c r="G2047" s="84"/>
      <c r="H2047" s="84"/>
      <c r="I2047" s="84"/>
      <c r="J2047" s="83"/>
      <c r="K2047" s="85"/>
      <c r="L2047" s="86"/>
      <c r="M2047" s="87"/>
      <c r="N2047" s="88"/>
      <c r="O2047" s="88"/>
      <c r="P2047" s="87"/>
      <c r="Q2047" s="84"/>
      <c r="R2047" s="89"/>
      <c r="S2047" s="14"/>
      <c r="T2047" s="90"/>
      <c r="U2047" s="85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1"/>
      <c r="B2048" s="81"/>
      <c r="C2048" s="82"/>
      <c r="D2048" s="85"/>
      <c r="E2048" s="110"/>
      <c r="F2048" s="84"/>
      <c r="G2048" s="84"/>
      <c r="H2048" s="84"/>
      <c r="I2048" s="84"/>
      <c r="J2048" s="83"/>
      <c r="K2048" s="85"/>
      <c r="L2048" s="86"/>
      <c r="M2048" s="87"/>
      <c r="N2048" s="88"/>
      <c r="O2048" s="88"/>
      <c r="P2048" s="87"/>
      <c r="Q2048" s="84"/>
      <c r="R2048" s="89"/>
      <c r="S2048" s="14"/>
      <c r="T2048" s="90"/>
      <c r="U2048" s="85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1"/>
      <c r="B2049" s="81"/>
      <c r="C2049" s="82"/>
      <c r="D2049" s="85"/>
      <c r="E2049" s="110"/>
      <c r="F2049" s="84"/>
      <c r="G2049" s="84"/>
      <c r="H2049" s="84"/>
      <c r="I2049" s="84"/>
      <c r="J2049" s="83"/>
      <c r="K2049" s="85"/>
      <c r="L2049" s="86"/>
      <c r="M2049" s="87"/>
      <c r="N2049" s="88"/>
      <c r="O2049" s="88"/>
      <c r="P2049" s="87"/>
      <c r="Q2049" s="84"/>
      <c r="R2049" s="89"/>
      <c r="S2049" s="14"/>
      <c r="T2049" s="90"/>
      <c r="U2049" s="85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1"/>
      <c r="B2050" s="81"/>
      <c r="C2050" s="82"/>
      <c r="D2050" s="85"/>
      <c r="E2050" s="110"/>
      <c r="F2050" s="84"/>
      <c r="G2050" s="84"/>
      <c r="H2050" s="84"/>
      <c r="I2050" s="84"/>
      <c r="J2050" s="83"/>
      <c r="K2050" s="85"/>
      <c r="L2050" s="86"/>
      <c r="M2050" s="87"/>
      <c r="N2050" s="88"/>
      <c r="O2050" s="88"/>
      <c r="P2050" s="87"/>
      <c r="Q2050" s="84"/>
      <c r="R2050" s="89"/>
      <c r="S2050" s="14"/>
      <c r="T2050" s="90"/>
      <c r="U2050" s="85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1"/>
      <c r="B2051" s="81"/>
      <c r="C2051" s="82"/>
      <c r="D2051" s="85"/>
      <c r="E2051" s="110"/>
      <c r="F2051" s="84"/>
      <c r="G2051" s="84"/>
      <c r="H2051" s="84"/>
      <c r="I2051" s="84"/>
      <c r="J2051" s="83"/>
      <c r="K2051" s="85"/>
      <c r="L2051" s="86"/>
      <c r="M2051" s="87"/>
      <c r="N2051" s="88"/>
      <c r="O2051" s="88"/>
      <c r="P2051" s="87"/>
      <c r="Q2051" s="84"/>
      <c r="R2051" s="89"/>
      <c r="S2051" s="14"/>
      <c r="T2051" s="90"/>
      <c r="U2051" s="85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1"/>
      <c r="B2052" s="81"/>
      <c r="C2052" s="82"/>
      <c r="D2052" s="85"/>
      <c r="E2052" s="110"/>
      <c r="F2052" s="84"/>
      <c r="G2052" s="84"/>
      <c r="H2052" s="84"/>
      <c r="I2052" s="84"/>
      <c r="J2052" s="83"/>
      <c r="K2052" s="85"/>
      <c r="L2052" s="86"/>
      <c r="M2052" s="87"/>
      <c r="N2052" s="88"/>
      <c r="O2052" s="88"/>
      <c r="P2052" s="87"/>
      <c r="Q2052" s="84"/>
      <c r="R2052" s="89"/>
      <c r="S2052" s="14"/>
      <c r="T2052" s="90"/>
      <c r="U2052" s="85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1"/>
      <c r="B2053" s="81"/>
      <c r="C2053" s="82"/>
      <c r="D2053" s="85"/>
      <c r="E2053" s="110"/>
      <c r="F2053" s="84"/>
      <c r="G2053" s="84"/>
      <c r="H2053" s="84"/>
      <c r="I2053" s="84"/>
      <c r="J2053" s="83"/>
      <c r="K2053" s="85"/>
      <c r="L2053" s="86"/>
      <c r="M2053" s="87"/>
      <c r="N2053" s="88"/>
      <c r="O2053" s="88"/>
      <c r="P2053" s="87"/>
      <c r="Q2053" s="84"/>
      <c r="R2053" s="89"/>
      <c r="S2053" s="14"/>
      <c r="T2053" s="90"/>
      <c r="U2053" s="85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1"/>
      <c r="B2054" s="81"/>
      <c r="C2054" s="82"/>
      <c r="D2054" s="85"/>
      <c r="E2054" s="110"/>
      <c r="F2054" s="84"/>
      <c r="G2054" s="84"/>
      <c r="H2054" s="84"/>
      <c r="I2054" s="84"/>
      <c r="J2054" s="83"/>
      <c r="K2054" s="85"/>
      <c r="L2054" s="86"/>
      <c r="M2054" s="87"/>
      <c r="N2054" s="88"/>
      <c r="O2054" s="88"/>
      <c r="P2054" s="87"/>
      <c r="Q2054" s="84"/>
      <c r="R2054" s="89"/>
      <c r="S2054" s="14"/>
      <c r="T2054" s="90"/>
      <c r="U2054" s="85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1"/>
      <c r="B2055" s="81"/>
      <c r="C2055" s="82"/>
      <c r="D2055" s="85"/>
      <c r="E2055" s="110"/>
      <c r="F2055" s="84"/>
      <c r="G2055" s="84"/>
      <c r="H2055" s="84"/>
      <c r="I2055" s="84"/>
      <c r="J2055" s="83"/>
      <c r="K2055" s="85"/>
      <c r="L2055" s="86"/>
      <c r="M2055" s="87"/>
      <c r="N2055" s="88"/>
      <c r="O2055" s="88"/>
      <c r="P2055" s="87"/>
      <c r="Q2055" s="84"/>
      <c r="R2055" s="89"/>
      <c r="S2055" s="14"/>
      <c r="T2055" s="90"/>
      <c r="U2055" s="85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1"/>
      <c r="B2056" s="81"/>
      <c r="C2056" s="82"/>
      <c r="D2056" s="85"/>
      <c r="E2056" s="110"/>
      <c r="F2056" s="84"/>
      <c r="G2056" s="84"/>
      <c r="H2056" s="84"/>
      <c r="I2056" s="84"/>
      <c r="J2056" s="83"/>
      <c r="K2056" s="85"/>
      <c r="L2056" s="86"/>
      <c r="M2056" s="87"/>
      <c r="N2056" s="88"/>
      <c r="O2056" s="88"/>
      <c r="P2056" s="87"/>
      <c r="Q2056" s="84"/>
      <c r="R2056" s="89"/>
      <c r="S2056" s="14"/>
      <c r="T2056" s="90"/>
      <c r="U2056" s="85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1"/>
      <c r="B2057" s="81"/>
      <c r="C2057" s="82"/>
      <c r="D2057" s="85"/>
      <c r="E2057" s="110"/>
      <c r="F2057" s="84"/>
      <c r="G2057" s="84"/>
      <c r="H2057" s="84"/>
      <c r="I2057" s="84"/>
      <c r="J2057" s="83"/>
      <c r="K2057" s="85"/>
      <c r="L2057" s="86"/>
      <c r="M2057" s="87"/>
      <c r="N2057" s="88"/>
      <c r="O2057" s="88"/>
      <c r="P2057" s="87"/>
      <c r="Q2057" s="84"/>
      <c r="R2057" s="89"/>
      <c r="S2057" s="14"/>
      <c r="T2057" s="90"/>
      <c r="U2057" s="85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1"/>
      <c r="B2058" s="81"/>
      <c r="C2058" s="82"/>
      <c r="D2058" s="85"/>
      <c r="E2058" s="110"/>
      <c r="F2058" s="84"/>
      <c r="G2058" s="84"/>
      <c r="H2058" s="84"/>
      <c r="I2058" s="84"/>
      <c r="J2058" s="83"/>
      <c r="K2058" s="85"/>
      <c r="L2058" s="86"/>
      <c r="M2058" s="87"/>
      <c r="N2058" s="88"/>
      <c r="O2058" s="88"/>
      <c r="P2058" s="87"/>
      <c r="Q2058" s="84"/>
      <c r="R2058" s="89"/>
      <c r="S2058" s="14"/>
      <c r="T2058" s="90"/>
      <c r="U2058" s="85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1"/>
      <c r="B2059" s="81"/>
      <c r="C2059" s="82"/>
      <c r="D2059" s="85"/>
      <c r="E2059" s="110"/>
      <c r="F2059" s="84"/>
      <c r="G2059" s="84"/>
      <c r="H2059" s="84"/>
      <c r="I2059" s="84"/>
      <c r="J2059" s="83"/>
      <c r="K2059" s="85"/>
      <c r="L2059" s="86"/>
      <c r="M2059" s="87"/>
      <c r="N2059" s="88"/>
      <c r="O2059" s="88"/>
      <c r="P2059" s="87"/>
      <c r="Q2059" s="84"/>
      <c r="R2059" s="89"/>
      <c r="S2059" s="14"/>
      <c r="T2059" s="90"/>
      <c r="U2059" s="85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1"/>
      <c r="B2060" s="81"/>
      <c r="C2060" s="82"/>
      <c r="D2060" s="85"/>
      <c r="E2060" s="110"/>
      <c r="F2060" s="84"/>
      <c r="G2060" s="84"/>
      <c r="H2060" s="84"/>
      <c r="I2060" s="84"/>
      <c r="J2060" s="83"/>
      <c r="K2060" s="85"/>
      <c r="L2060" s="86"/>
      <c r="M2060" s="87"/>
      <c r="N2060" s="88"/>
      <c r="O2060" s="88"/>
      <c r="P2060" s="87"/>
      <c r="Q2060" s="84"/>
      <c r="R2060" s="89"/>
      <c r="S2060" s="14"/>
      <c r="T2060" s="90"/>
      <c r="U2060" s="85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1"/>
      <c r="B2061" s="81"/>
      <c r="C2061" s="82"/>
      <c r="D2061" s="85"/>
      <c r="E2061" s="110"/>
      <c r="F2061" s="84"/>
      <c r="G2061" s="84"/>
      <c r="H2061" s="84"/>
      <c r="I2061" s="84"/>
      <c r="J2061" s="83"/>
      <c r="K2061" s="85"/>
      <c r="L2061" s="86"/>
      <c r="M2061" s="87"/>
      <c r="N2061" s="88"/>
      <c r="O2061" s="88"/>
      <c r="P2061" s="87"/>
      <c r="Q2061" s="84"/>
      <c r="R2061" s="89"/>
      <c r="S2061" s="14"/>
      <c r="T2061" s="90"/>
      <c r="U2061" s="85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1"/>
      <c r="B2062" s="81"/>
      <c r="C2062" s="82"/>
      <c r="D2062" s="85"/>
      <c r="E2062" s="110"/>
      <c r="F2062" s="84"/>
      <c r="G2062" s="84"/>
      <c r="H2062" s="84"/>
      <c r="I2062" s="84"/>
      <c r="J2062" s="83"/>
      <c r="K2062" s="85"/>
      <c r="L2062" s="86"/>
      <c r="M2062" s="87"/>
      <c r="N2062" s="88"/>
      <c r="O2062" s="88"/>
      <c r="P2062" s="87"/>
      <c r="Q2062" s="84"/>
      <c r="R2062" s="89"/>
      <c r="S2062" s="14"/>
      <c r="T2062" s="90"/>
      <c r="U2062" s="85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1"/>
      <c r="B2063" s="81"/>
      <c r="C2063" s="82"/>
      <c r="D2063" s="85"/>
      <c r="E2063" s="110"/>
      <c r="F2063" s="84"/>
      <c r="G2063" s="84"/>
      <c r="H2063" s="84"/>
      <c r="I2063" s="84"/>
      <c r="J2063" s="83"/>
      <c r="K2063" s="85"/>
      <c r="L2063" s="86"/>
      <c r="M2063" s="87"/>
      <c r="N2063" s="88"/>
      <c r="O2063" s="88"/>
      <c r="P2063" s="87"/>
      <c r="Q2063" s="84"/>
      <c r="R2063" s="89"/>
      <c r="S2063" s="14"/>
      <c r="T2063" s="90"/>
      <c r="U2063" s="85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1"/>
      <c r="B2064" s="81"/>
      <c r="C2064" s="82"/>
      <c r="D2064" s="85"/>
      <c r="E2064" s="110"/>
      <c r="F2064" s="84"/>
      <c r="G2064" s="84"/>
      <c r="H2064" s="84"/>
      <c r="I2064" s="84"/>
      <c r="J2064" s="83"/>
      <c r="K2064" s="85"/>
      <c r="L2064" s="86"/>
      <c r="M2064" s="87"/>
      <c r="N2064" s="88"/>
      <c r="O2064" s="88"/>
      <c r="P2064" s="87"/>
      <c r="Q2064" s="84"/>
      <c r="R2064" s="89"/>
      <c r="S2064" s="14"/>
      <c r="T2064" s="90"/>
      <c r="U2064" s="85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1"/>
      <c r="B2065" s="81"/>
      <c r="C2065" s="82"/>
      <c r="D2065" s="85"/>
      <c r="E2065" s="110"/>
      <c r="F2065" s="84"/>
      <c r="G2065" s="84"/>
      <c r="H2065" s="84"/>
      <c r="I2065" s="84"/>
      <c r="J2065" s="83"/>
      <c r="K2065" s="85"/>
      <c r="L2065" s="86"/>
      <c r="M2065" s="87"/>
      <c r="N2065" s="88"/>
      <c r="O2065" s="88"/>
      <c r="P2065" s="87"/>
      <c r="Q2065" s="84"/>
      <c r="R2065" s="89"/>
      <c r="S2065" s="14"/>
      <c r="T2065" s="90"/>
      <c r="U2065" s="85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1"/>
      <c r="B2066" s="81"/>
      <c r="C2066" s="82"/>
      <c r="D2066" s="85"/>
      <c r="E2066" s="110"/>
      <c r="F2066" s="84"/>
      <c r="G2066" s="84"/>
      <c r="H2066" s="84"/>
      <c r="I2066" s="84"/>
      <c r="J2066" s="83"/>
      <c r="K2066" s="85"/>
      <c r="L2066" s="86"/>
      <c r="M2066" s="87"/>
      <c r="N2066" s="88"/>
      <c r="O2066" s="88"/>
      <c r="P2066" s="87"/>
      <c r="Q2066" s="84"/>
      <c r="R2066" s="89"/>
      <c r="S2066" s="14"/>
      <c r="T2066" s="90"/>
      <c r="U2066" s="85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1"/>
      <c r="B2067" s="81"/>
      <c r="C2067" s="82"/>
      <c r="D2067" s="85"/>
      <c r="E2067" s="110"/>
      <c r="F2067" s="84"/>
      <c r="G2067" s="84"/>
      <c r="H2067" s="84"/>
      <c r="I2067" s="84"/>
      <c r="J2067" s="83"/>
      <c r="K2067" s="85"/>
      <c r="L2067" s="86"/>
      <c r="M2067" s="87"/>
      <c r="N2067" s="88"/>
      <c r="O2067" s="88"/>
      <c r="P2067" s="87"/>
      <c r="Q2067" s="84"/>
      <c r="R2067" s="89"/>
      <c r="S2067" s="14"/>
      <c r="T2067" s="90"/>
      <c r="U2067" s="85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1"/>
      <c r="B2068" s="81"/>
      <c r="C2068" s="82"/>
      <c r="D2068" s="85"/>
      <c r="E2068" s="110"/>
      <c r="F2068" s="84"/>
      <c r="G2068" s="84"/>
      <c r="H2068" s="84"/>
      <c r="I2068" s="84"/>
      <c r="J2068" s="83"/>
      <c r="K2068" s="85"/>
      <c r="L2068" s="86"/>
      <c r="M2068" s="87"/>
      <c r="N2068" s="88"/>
      <c r="O2068" s="88"/>
      <c r="P2068" s="87"/>
      <c r="Q2068" s="84"/>
      <c r="R2068" s="89"/>
      <c r="S2068" s="14"/>
      <c r="T2068" s="90"/>
      <c r="U2068" s="85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1"/>
      <c r="B2069" s="81"/>
      <c r="C2069" s="82"/>
      <c r="D2069" s="85"/>
      <c r="E2069" s="110"/>
      <c r="F2069" s="84"/>
      <c r="G2069" s="84"/>
      <c r="H2069" s="84"/>
      <c r="I2069" s="84"/>
      <c r="J2069" s="83"/>
      <c r="K2069" s="85"/>
      <c r="L2069" s="86"/>
      <c r="M2069" s="87"/>
      <c r="N2069" s="88"/>
      <c r="O2069" s="88"/>
      <c r="P2069" s="87"/>
      <c r="Q2069" s="84"/>
      <c r="R2069" s="89"/>
      <c r="S2069" s="14"/>
      <c r="T2069" s="90"/>
      <c r="U2069" s="85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1"/>
      <c r="B2070" s="81"/>
      <c r="C2070" s="82"/>
      <c r="D2070" s="85"/>
      <c r="E2070" s="110"/>
      <c r="F2070" s="84"/>
      <c r="G2070" s="84"/>
      <c r="H2070" s="84"/>
      <c r="I2070" s="84"/>
      <c r="J2070" s="83"/>
      <c r="K2070" s="85"/>
      <c r="L2070" s="86"/>
      <c r="M2070" s="87"/>
      <c r="N2070" s="88"/>
      <c r="O2070" s="88"/>
      <c r="P2070" s="87"/>
      <c r="Q2070" s="84"/>
      <c r="R2070" s="89"/>
      <c r="S2070" s="14"/>
      <c r="T2070" s="90"/>
      <c r="U2070" s="85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1"/>
      <c r="B2071" s="81"/>
      <c r="C2071" s="82"/>
      <c r="D2071" s="85"/>
      <c r="E2071" s="110"/>
      <c r="F2071" s="84"/>
      <c r="G2071" s="84"/>
      <c r="H2071" s="84"/>
      <c r="I2071" s="84"/>
      <c r="J2071" s="83"/>
      <c r="K2071" s="85"/>
      <c r="L2071" s="86"/>
      <c r="M2071" s="87"/>
      <c r="N2071" s="88"/>
      <c r="O2071" s="88"/>
      <c r="P2071" s="87"/>
      <c r="Q2071" s="84"/>
      <c r="R2071" s="89"/>
      <c r="S2071" s="14"/>
      <c r="T2071" s="90"/>
      <c r="U2071" s="85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1"/>
      <c r="B2072" s="81"/>
      <c r="C2072" s="82"/>
      <c r="D2072" s="85"/>
      <c r="E2072" s="110"/>
      <c r="F2072" s="84"/>
      <c r="G2072" s="84"/>
      <c r="H2072" s="84"/>
      <c r="I2072" s="84"/>
      <c r="J2072" s="83"/>
      <c r="K2072" s="85"/>
      <c r="L2072" s="86"/>
      <c r="M2072" s="87"/>
      <c r="N2072" s="88"/>
      <c r="O2072" s="88"/>
      <c r="P2072" s="87"/>
      <c r="Q2072" s="84"/>
      <c r="R2072" s="89"/>
      <c r="S2072" s="14"/>
      <c r="T2072" s="90"/>
      <c r="U2072" s="85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1"/>
      <c r="B2073" s="81"/>
      <c r="C2073" s="82"/>
      <c r="D2073" s="85"/>
      <c r="E2073" s="110"/>
      <c r="F2073" s="84"/>
      <c r="G2073" s="84"/>
      <c r="H2073" s="84"/>
      <c r="I2073" s="84"/>
      <c r="J2073" s="83"/>
      <c r="K2073" s="85"/>
      <c r="L2073" s="86"/>
      <c r="M2073" s="87"/>
      <c r="N2073" s="88"/>
      <c r="O2073" s="88"/>
      <c r="P2073" s="87"/>
      <c r="Q2073" s="84"/>
      <c r="R2073" s="89"/>
      <c r="S2073" s="14"/>
      <c r="T2073" s="90"/>
      <c r="U2073" s="85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1"/>
      <c r="B2074" s="81"/>
      <c r="C2074" s="82"/>
      <c r="D2074" s="85"/>
      <c r="E2074" s="110"/>
      <c r="F2074" s="84"/>
      <c r="G2074" s="84"/>
      <c r="H2074" s="84"/>
      <c r="I2074" s="84"/>
      <c r="J2074" s="83"/>
      <c r="K2074" s="85"/>
      <c r="L2074" s="86"/>
      <c r="M2074" s="87"/>
      <c r="N2074" s="88"/>
      <c r="O2074" s="88"/>
      <c r="P2074" s="87"/>
      <c r="Q2074" s="84"/>
      <c r="R2074" s="89"/>
      <c r="S2074" s="14"/>
      <c r="T2074" s="90"/>
      <c r="U2074" s="85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1"/>
      <c r="B2075" s="81"/>
      <c r="C2075" s="82"/>
      <c r="D2075" s="85"/>
      <c r="E2075" s="110"/>
      <c r="F2075" s="84"/>
      <c r="G2075" s="84"/>
      <c r="H2075" s="84"/>
      <c r="I2075" s="84"/>
      <c r="J2075" s="83"/>
      <c r="K2075" s="85"/>
      <c r="L2075" s="86"/>
      <c r="M2075" s="87"/>
      <c r="N2075" s="88"/>
      <c r="O2075" s="88"/>
      <c r="P2075" s="87"/>
      <c r="Q2075" s="84"/>
      <c r="R2075" s="89"/>
      <c r="S2075" s="14"/>
      <c r="T2075" s="90"/>
      <c r="U2075" s="85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1"/>
      <c r="B2076" s="81"/>
      <c r="C2076" s="82"/>
      <c r="D2076" s="85"/>
      <c r="E2076" s="110"/>
      <c r="F2076" s="84"/>
      <c r="G2076" s="84"/>
      <c r="H2076" s="84"/>
      <c r="I2076" s="84"/>
      <c r="J2076" s="83"/>
      <c r="K2076" s="85"/>
      <c r="L2076" s="86"/>
      <c r="M2076" s="87"/>
      <c r="N2076" s="88"/>
      <c r="O2076" s="88"/>
      <c r="P2076" s="87"/>
      <c r="Q2076" s="84"/>
      <c r="R2076" s="89"/>
      <c r="S2076" s="14"/>
      <c r="T2076" s="90"/>
      <c r="U2076" s="85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1"/>
      <c r="B2077" s="81"/>
      <c r="C2077" s="82"/>
      <c r="D2077" s="85"/>
      <c r="E2077" s="110"/>
      <c r="F2077" s="84"/>
      <c r="G2077" s="84"/>
      <c r="H2077" s="84"/>
      <c r="I2077" s="84"/>
      <c r="J2077" s="83"/>
      <c r="K2077" s="85"/>
      <c r="L2077" s="86"/>
      <c r="M2077" s="87"/>
      <c r="N2077" s="88"/>
      <c r="O2077" s="88"/>
      <c r="P2077" s="87"/>
      <c r="Q2077" s="84"/>
      <c r="R2077" s="89"/>
      <c r="S2077" s="14"/>
      <c r="T2077" s="90"/>
      <c r="U2077" s="85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1"/>
      <c r="B2078" s="81"/>
      <c r="C2078" s="82"/>
      <c r="D2078" s="85"/>
      <c r="E2078" s="110"/>
      <c r="F2078" s="84"/>
      <c r="G2078" s="84"/>
      <c r="H2078" s="84"/>
      <c r="I2078" s="84"/>
      <c r="J2078" s="83"/>
      <c r="K2078" s="85"/>
      <c r="L2078" s="86"/>
      <c r="M2078" s="87"/>
      <c r="N2078" s="88"/>
      <c r="O2078" s="88"/>
      <c r="P2078" s="87"/>
      <c r="Q2078" s="84"/>
      <c r="R2078" s="89"/>
      <c r="S2078" s="14"/>
      <c r="T2078" s="90"/>
      <c r="U2078" s="85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1"/>
      <c r="B2079" s="81"/>
      <c r="C2079" s="82"/>
      <c r="D2079" s="85"/>
      <c r="E2079" s="110"/>
      <c r="F2079" s="84"/>
      <c r="G2079" s="84"/>
      <c r="H2079" s="84"/>
      <c r="I2079" s="84"/>
      <c r="J2079" s="83"/>
      <c r="K2079" s="85"/>
      <c r="L2079" s="86"/>
      <c r="M2079" s="87"/>
      <c r="N2079" s="88"/>
      <c r="O2079" s="88"/>
      <c r="P2079" s="87"/>
      <c r="Q2079" s="84"/>
      <c r="R2079" s="89"/>
      <c r="S2079" s="14"/>
      <c r="T2079" s="90"/>
      <c r="U2079" s="85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1"/>
      <c r="B2080" s="81"/>
      <c r="C2080" s="82"/>
      <c r="D2080" s="85"/>
      <c r="E2080" s="110"/>
      <c r="F2080" s="84"/>
      <c r="G2080" s="84"/>
      <c r="H2080" s="84"/>
      <c r="I2080" s="84"/>
      <c r="J2080" s="83"/>
      <c r="K2080" s="85"/>
      <c r="L2080" s="86"/>
      <c r="M2080" s="87"/>
      <c r="N2080" s="88"/>
      <c r="O2080" s="88"/>
      <c r="P2080" s="87"/>
      <c r="Q2080" s="84"/>
      <c r="R2080" s="89"/>
      <c r="S2080" s="14"/>
      <c r="T2080" s="90"/>
      <c r="U2080" s="85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1"/>
      <c r="B2081" s="81"/>
      <c r="C2081" s="82"/>
      <c r="D2081" s="85"/>
      <c r="E2081" s="110"/>
      <c r="F2081" s="84"/>
      <c r="G2081" s="84"/>
      <c r="H2081" s="84"/>
      <c r="I2081" s="84"/>
      <c r="J2081" s="83"/>
      <c r="K2081" s="85"/>
      <c r="L2081" s="86"/>
      <c r="M2081" s="87"/>
      <c r="N2081" s="88"/>
      <c r="O2081" s="88"/>
      <c r="P2081" s="87"/>
      <c r="Q2081" s="84"/>
      <c r="R2081" s="89"/>
      <c r="S2081" s="14"/>
      <c r="T2081" s="90"/>
      <c r="U2081" s="85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1"/>
      <c r="B2082" s="81"/>
      <c r="C2082" s="82"/>
      <c r="D2082" s="85"/>
      <c r="E2082" s="110"/>
      <c r="F2082" s="84"/>
      <c r="G2082" s="84"/>
      <c r="H2082" s="84"/>
      <c r="I2082" s="84"/>
      <c r="J2082" s="83"/>
      <c r="K2082" s="85"/>
      <c r="L2082" s="86"/>
      <c r="M2082" s="87"/>
      <c r="N2082" s="88"/>
      <c r="O2082" s="88"/>
      <c r="P2082" s="87"/>
      <c r="Q2082" s="84"/>
      <c r="R2082" s="89"/>
      <c r="S2082" s="14"/>
      <c r="T2082" s="90"/>
      <c r="U2082" s="85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1"/>
      <c r="B2083" s="81"/>
      <c r="C2083" s="82"/>
      <c r="D2083" s="85"/>
      <c r="E2083" s="110"/>
      <c r="F2083" s="84"/>
      <c r="G2083" s="84"/>
      <c r="H2083" s="84"/>
      <c r="I2083" s="84"/>
      <c r="J2083" s="83"/>
      <c r="K2083" s="85"/>
      <c r="L2083" s="86"/>
      <c r="M2083" s="87"/>
      <c r="N2083" s="88"/>
      <c r="O2083" s="88"/>
      <c r="P2083" s="87"/>
      <c r="Q2083" s="84"/>
      <c r="R2083" s="89"/>
      <c r="S2083" s="14"/>
      <c r="T2083" s="90"/>
      <c r="U2083" s="85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1"/>
      <c r="B2084" s="81"/>
      <c r="C2084" s="82"/>
      <c r="D2084" s="85"/>
      <c r="E2084" s="110"/>
      <c r="F2084" s="84"/>
      <c r="G2084" s="84"/>
      <c r="H2084" s="84"/>
      <c r="I2084" s="84"/>
      <c r="J2084" s="83"/>
      <c r="K2084" s="85"/>
      <c r="L2084" s="86"/>
      <c r="M2084" s="87"/>
      <c r="N2084" s="88"/>
      <c r="O2084" s="88"/>
      <c r="P2084" s="87"/>
      <c r="Q2084" s="84"/>
      <c r="R2084" s="89"/>
      <c r="S2084" s="14"/>
      <c r="T2084" s="90"/>
      <c r="U2084" s="85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1"/>
      <c r="B2085" s="81"/>
      <c r="C2085" s="82"/>
      <c r="D2085" s="85"/>
      <c r="E2085" s="110"/>
      <c r="F2085" s="84"/>
      <c r="G2085" s="84"/>
      <c r="H2085" s="84"/>
      <c r="I2085" s="84"/>
      <c r="J2085" s="83"/>
      <c r="K2085" s="85"/>
      <c r="L2085" s="86"/>
      <c r="M2085" s="87"/>
      <c r="N2085" s="88"/>
      <c r="O2085" s="88"/>
      <c r="P2085" s="87"/>
      <c r="Q2085" s="84"/>
      <c r="R2085" s="89"/>
      <c r="S2085" s="14"/>
      <c r="T2085" s="90"/>
      <c r="U2085" s="85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1"/>
      <c r="B2086" s="81"/>
      <c r="C2086" s="82"/>
      <c r="D2086" s="85"/>
      <c r="E2086" s="110"/>
      <c r="F2086" s="84"/>
      <c r="G2086" s="84"/>
      <c r="H2086" s="84"/>
      <c r="I2086" s="84"/>
      <c r="J2086" s="83"/>
      <c r="K2086" s="85"/>
      <c r="L2086" s="86"/>
      <c r="M2086" s="87"/>
      <c r="N2086" s="88"/>
      <c r="O2086" s="88"/>
      <c r="P2086" s="87"/>
      <c r="Q2086" s="84"/>
      <c r="R2086" s="89"/>
      <c r="S2086" s="14"/>
      <c r="T2086" s="90"/>
      <c r="U2086" s="85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1"/>
      <c r="B2087" s="81"/>
      <c r="C2087" s="82"/>
      <c r="D2087" s="85"/>
      <c r="E2087" s="110"/>
      <c r="F2087" s="84"/>
      <c r="G2087" s="84"/>
      <c r="H2087" s="84"/>
      <c r="I2087" s="84"/>
      <c r="J2087" s="83"/>
      <c r="K2087" s="85"/>
      <c r="L2087" s="86"/>
      <c r="M2087" s="87"/>
      <c r="N2087" s="88"/>
      <c r="O2087" s="88"/>
      <c r="P2087" s="87"/>
      <c r="Q2087" s="84"/>
      <c r="R2087" s="89"/>
      <c r="S2087" s="14"/>
      <c r="T2087" s="90"/>
      <c r="U2087" s="85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1"/>
      <c r="B2088" s="81"/>
      <c r="C2088" s="82"/>
      <c r="D2088" s="85"/>
      <c r="E2088" s="110"/>
      <c r="F2088" s="84"/>
      <c r="G2088" s="84"/>
      <c r="H2088" s="84"/>
      <c r="I2088" s="84"/>
      <c r="J2088" s="83"/>
      <c r="K2088" s="85"/>
      <c r="L2088" s="86"/>
      <c r="M2088" s="87"/>
      <c r="N2088" s="88"/>
      <c r="O2088" s="88"/>
      <c r="P2088" s="87"/>
      <c r="Q2088" s="84"/>
      <c r="R2088" s="89"/>
      <c r="S2088" s="14"/>
      <c r="T2088" s="90"/>
      <c r="U2088" s="85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1"/>
      <c r="B2089" s="81"/>
      <c r="C2089" s="82"/>
      <c r="D2089" s="85"/>
      <c r="E2089" s="110"/>
      <c r="F2089" s="84"/>
      <c r="G2089" s="84"/>
      <c r="H2089" s="84"/>
      <c r="I2089" s="84"/>
      <c r="J2089" s="83"/>
      <c r="K2089" s="85"/>
      <c r="L2089" s="86"/>
      <c r="M2089" s="87"/>
      <c r="N2089" s="88"/>
      <c r="O2089" s="88"/>
      <c r="P2089" s="87"/>
      <c r="Q2089" s="84"/>
      <c r="R2089" s="89"/>
      <c r="S2089" s="14"/>
      <c r="T2089" s="90"/>
      <c r="U2089" s="85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1"/>
      <c r="B2090" s="81"/>
      <c r="C2090" s="82"/>
      <c r="D2090" s="85"/>
      <c r="E2090" s="110"/>
      <c r="F2090" s="84"/>
      <c r="G2090" s="84"/>
      <c r="H2090" s="84"/>
      <c r="I2090" s="84"/>
      <c r="J2090" s="83"/>
      <c r="K2090" s="85"/>
      <c r="L2090" s="86"/>
      <c r="M2090" s="87"/>
      <c r="N2090" s="88"/>
      <c r="O2090" s="88"/>
      <c r="P2090" s="87"/>
      <c r="Q2090" s="84"/>
      <c r="R2090" s="89"/>
      <c r="S2090" s="14"/>
      <c r="T2090" s="90"/>
      <c r="U2090" s="85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1"/>
      <c r="B2091" s="81"/>
      <c r="C2091" s="82"/>
      <c r="D2091" s="85"/>
      <c r="E2091" s="110"/>
      <c r="F2091" s="84"/>
      <c r="G2091" s="84"/>
      <c r="H2091" s="84"/>
      <c r="I2091" s="84"/>
      <c r="J2091" s="83"/>
      <c r="K2091" s="85"/>
      <c r="L2091" s="86"/>
      <c r="M2091" s="87"/>
      <c r="N2091" s="88"/>
      <c r="O2091" s="88"/>
      <c r="P2091" s="87"/>
      <c r="Q2091" s="84"/>
      <c r="R2091" s="89"/>
      <c r="S2091" s="14"/>
      <c r="T2091" s="90"/>
      <c r="U2091" s="85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1"/>
      <c r="B2092" s="81"/>
      <c r="C2092" s="82"/>
      <c r="D2092" s="85"/>
      <c r="E2092" s="110"/>
      <c r="F2092" s="84"/>
      <c r="G2092" s="84"/>
      <c r="H2092" s="84"/>
      <c r="I2092" s="84"/>
      <c r="J2092" s="83"/>
      <c r="K2092" s="85"/>
      <c r="L2092" s="86"/>
      <c r="M2092" s="87"/>
      <c r="N2092" s="88"/>
      <c r="O2092" s="88"/>
      <c r="P2092" s="87"/>
      <c r="Q2092" s="84"/>
      <c r="R2092" s="89"/>
      <c r="S2092" s="14"/>
      <c r="T2092" s="90"/>
      <c r="U2092" s="85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1"/>
      <c r="B2093" s="81"/>
      <c r="C2093" s="82"/>
      <c r="D2093" s="85"/>
      <c r="E2093" s="110"/>
      <c r="F2093" s="84"/>
      <c r="G2093" s="84"/>
      <c r="H2093" s="84"/>
      <c r="I2093" s="84"/>
      <c r="J2093" s="83"/>
      <c r="K2093" s="85"/>
      <c r="L2093" s="86"/>
      <c r="M2093" s="87"/>
      <c r="N2093" s="88"/>
      <c r="O2093" s="88"/>
      <c r="P2093" s="87"/>
      <c r="Q2093" s="84"/>
      <c r="R2093" s="89"/>
      <c r="S2093" s="14"/>
      <c r="T2093" s="90"/>
      <c r="U2093" s="85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1"/>
      <c r="B2094" s="81"/>
      <c r="C2094" s="82"/>
      <c r="D2094" s="85"/>
      <c r="E2094" s="110"/>
      <c r="F2094" s="84"/>
      <c r="G2094" s="84"/>
      <c r="H2094" s="84"/>
      <c r="I2094" s="84"/>
      <c r="J2094" s="83"/>
      <c r="K2094" s="85"/>
      <c r="L2094" s="86"/>
      <c r="M2094" s="87"/>
      <c r="N2094" s="88"/>
      <c r="O2094" s="88"/>
      <c r="P2094" s="87"/>
      <c r="Q2094" s="84"/>
      <c r="R2094" s="89"/>
      <c r="S2094" s="14"/>
      <c r="T2094" s="90"/>
      <c r="U2094" s="85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1"/>
      <c r="B2095" s="81"/>
      <c r="C2095" s="82"/>
      <c r="D2095" s="85"/>
      <c r="E2095" s="110"/>
      <c r="F2095" s="84"/>
      <c r="G2095" s="84"/>
      <c r="H2095" s="84"/>
      <c r="I2095" s="84"/>
      <c r="J2095" s="83"/>
      <c r="K2095" s="85"/>
      <c r="L2095" s="86"/>
      <c r="M2095" s="87"/>
      <c r="N2095" s="88"/>
      <c r="O2095" s="88"/>
      <c r="P2095" s="87"/>
      <c r="Q2095" s="84"/>
      <c r="R2095" s="89"/>
      <c r="S2095" s="14"/>
      <c r="T2095" s="90"/>
      <c r="U2095" s="85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1"/>
      <c r="B2096" s="81"/>
      <c r="C2096" s="82"/>
      <c r="D2096" s="85"/>
      <c r="E2096" s="110"/>
      <c r="F2096" s="84"/>
      <c r="G2096" s="84"/>
      <c r="H2096" s="84"/>
      <c r="I2096" s="84"/>
      <c r="J2096" s="83"/>
      <c r="K2096" s="85"/>
      <c r="L2096" s="86"/>
      <c r="M2096" s="87"/>
      <c r="N2096" s="88"/>
      <c r="O2096" s="88"/>
      <c r="P2096" s="87"/>
      <c r="Q2096" s="84"/>
      <c r="R2096" s="89"/>
      <c r="S2096" s="14"/>
      <c r="T2096" s="90"/>
      <c r="U2096" s="85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1"/>
      <c r="B2097" s="81"/>
      <c r="C2097" s="82"/>
      <c r="D2097" s="85"/>
      <c r="E2097" s="110"/>
      <c r="F2097" s="84"/>
      <c r="G2097" s="84"/>
      <c r="H2097" s="84"/>
      <c r="I2097" s="84"/>
      <c r="J2097" s="83"/>
      <c r="K2097" s="85"/>
      <c r="L2097" s="86"/>
      <c r="M2097" s="87"/>
      <c r="N2097" s="88"/>
      <c r="O2097" s="88"/>
      <c r="P2097" s="87"/>
      <c r="Q2097" s="84"/>
      <c r="R2097" s="89"/>
      <c r="S2097" s="14"/>
      <c r="T2097" s="90"/>
      <c r="U2097" s="85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1"/>
      <c r="B2098" s="81"/>
      <c r="C2098" s="82"/>
      <c r="D2098" s="85"/>
      <c r="E2098" s="110"/>
      <c r="F2098" s="84"/>
      <c r="G2098" s="84"/>
      <c r="H2098" s="84"/>
      <c r="I2098" s="84"/>
      <c r="J2098" s="83"/>
      <c r="K2098" s="85"/>
      <c r="L2098" s="86"/>
      <c r="M2098" s="87"/>
      <c r="N2098" s="88"/>
      <c r="O2098" s="88"/>
      <c r="P2098" s="87"/>
      <c r="Q2098" s="84"/>
      <c r="R2098" s="89"/>
      <c r="S2098" s="14"/>
      <c r="T2098" s="90"/>
      <c r="U2098" s="85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1"/>
      <c r="B2099" s="81"/>
      <c r="C2099" s="82"/>
      <c r="D2099" s="85"/>
      <c r="E2099" s="110"/>
      <c r="F2099" s="84"/>
      <c r="G2099" s="84"/>
      <c r="H2099" s="84"/>
      <c r="I2099" s="84"/>
      <c r="J2099" s="83"/>
      <c r="K2099" s="85"/>
      <c r="L2099" s="86"/>
      <c r="M2099" s="87"/>
      <c r="N2099" s="88"/>
      <c r="O2099" s="88"/>
      <c r="P2099" s="87"/>
      <c r="Q2099" s="84"/>
      <c r="R2099" s="89"/>
      <c r="S2099" s="14"/>
      <c r="T2099" s="90"/>
      <c r="U2099" s="85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1"/>
      <c r="B2100" s="81"/>
      <c r="C2100" s="82"/>
      <c r="D2100" s="85"/>
      <c r="E2100" s="110"/>
      <c r="F2100" s="84"/>
      <c r="G2100" s="84"/>
      <c r="H2100" s="84"/>
      <c r="I2100" s="84"/>
      <c r="J2100" s="83"/>
      <c r="K2100" s="85"/>
      <c r="L2100" s="86"/>
      <c r="M2100" s="87"/>
      <c r="N2100" s="88"/>
      <c r="O2100" s="88"/>
      <c r="P2100" s="87"/>
      <c r="Q2100" s="84"/>
      <c r="R2100" s="89"/>
      <c r="S2100" s="14"/>
      <c r="T2100" s="90"/>
      <c r="U2100" s="85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1"/>
      <c r="B2101" s="81"/>
      <c r="C2101" s="82"/>
      <c r="D2101" s="85"/>
      <c r="E2101" s="110"/>
      <c r="F2101" s="84"/>
      <c r="G2101" s="84"/>
      <c r="H2101" s="84"/>
      <c r="I2101" s="84"/>
      <c r="J2101" s="83"/>
      <c r="K2101" s="85"/>
      <c r="L2101" s="86"/>
      <c r="M2101" s="87"/>
      <c r="N2101" s="88"/>
      <c r="O2101" s="88"/>
      <c r="P2101" s="87"/>
      <c r="Q2101" s="84"/>
      <c r="R2101" s="89"/>
      <c r="S2101" s="14"/>
      <c r="T2101" s="90"/>
      <c r="U2101" s="85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1"/>
      <c r="B2102" s="81"/>
      <c r="C2102" s="82"/>
      <c r="D2102" s="85"/>
      <c r="E2102" s="110"/>
      <c r="F2102" s="84"/>
      <c r="G2102" s="84"/>
      <c r="H2102" s="84"/>
      <c r="I2102" s="84"/>
      <c r="J2102" s="83"/>
      <c r="K2102" s="85"/>
      <c r="L2102" s="86"/>
      <c r="M2102" s="87"/>
      <c r="N2102" s="88"/>
      <c r="O2102" s="88"/>
      <c r="P2102" s="87"/>
      <c r="Q2102" s="84"/>
      <c r="R2102" s="89"/>
      <c r="S2102" s="14"/>
      <c r="T2102" s="90"/>
      <c r="U2102" s="85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1"/>
      <c r="B2103" s="81"/>
      <c r="C2103" s="82"/>
      <c r="D2103" s="85"/>
      <c r="E2103" s="110"/>
      <c r="F2103" s="84"/>
      <c r="G2103" s="84"/>
      <c r="H2103" s="84"/>
      <c r="I2103" s="84"/>
      <c r="J2103" s="83"/>
      <c r="K2103" s="85"/>
      <c r="L2103" s="86"/>
      <c r="M2103" s="87"/>
      <c r="N2103" s="88"/>
      <c r="O2103" s="88"/>
      <c r="P2103" s="87"/>
      <c r="Q2103" s="84"/>
      <c r="R2103" s="89"/>
      <c r="S2103" s="14"/>
      <c r="T2103" s="90"/>
      <c r="U2103" s="85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1"/>
      <c r="B2104" s="81"/>
      <c r="C2104" s="82"/>
      <c r="D2104" s="85"/>
      <c r="E2104" s="110"/>
      <c r="F2104" s="84"/>
      <c r="G2104" s="84"/>
      <c r="H2104" s="84"/>
      <c r="I2104" s="84"/>
      <c r="J2104" s="83"/>
      <c r="K2104" s="85"/>
      <c r="L2104" s="86"/>
      <c r="M2104" s="87"/>
      <c r="N2104" s="88"/>
      <c r="O2104" s="88"/>
      <c r="P2104" s="87"/>
      <c r="Q2104" s="84"/>
      <c r="R2104" s="89"/>
      <c r="S2104" s="14"/>
      <c r="T2104" s="90"/>
      <c r="U2104" s="85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1"/>
      <c r="B2105" s="81"/>
      <c r="C2105" s="82"/>
      <c r="D2105" s="85"/>
      <c r="E2105" s="110"/>
      <c r="F2105" s="84"/>
      <c r="G2105" s="84"/>
      <c r="H2105" s="84"/>
      <c r="I2105" s="84"/>
      <c r="J2105" s="83"/>
      <c r="K2105" s="85"/>
      <c r="L2105" s="86"/>
      <c r="M2105" s="87"/>
      <c r="N2105" s="88"/>
      <c r="O2105" s="88"/>
      <c r="P2105" s="87"/>
      <c r="Q2105" s="84"/>
      <c r="R2105" s="89"/>
      <c r="S2105" s="14"/>
      <c r="T2105" s="90"/>
      <c r="U2105" s="85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1"/>
      <c r="B2106" s="81"/>
      <c r="C2106" s="82"/>
      <c r="D2106" s="85"/>
      <c r="E2106" s="110"/>
      <c r="F2106" s="84"/>
      <c r="G2106" s="84"/>
      <c r="H2106" s="84"/>
      <c r="I2106" s="84"/>
      <c r="J2106" s="83"/>
      <c r="K2106" s="85"/>
      <c r="L2106" s="86"/>
      <c r="M2106" s="87"/>
      <c r="N2106" s="88"/>
      <c r="O2106" s="88"/>
      <c r="P2106" s="87"/>
      <c r="Q2106" s="84"/>
      <c r="R2106" s="89"/>
      <c r="S2106" s="14"/>
      <c r="T2106" s="90"/>
      <c r="U2106" s="85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1"/>
      <c r="B2107" s="81"/>
      <c r="C2107" s="82"/>
      <c r="D2107" s="85"/>
      <c r="E2107" s="110"/>
      <c r="F2107" s="84"/>
      <c r="G2107" s="84"/>
      <c r="H2107" s="84"/>
      <c r="I2107" s="84"/>
      <c r="J2107" s="83"/>
      <c r="K2107" s="85"/>
      <c r="L2107" s="86"/>
      <c r="M2107" s="87"/>
      <c r="N2107" s="88"/>
      <c r="O2107" s="88"/>
      <c r="P2107" s="87"/>
      <c r="Q2107" s="84"/>
      <c r="R2107" s="89"/>
      <c r="S2107" s="14"/>
      <c r="T2107" s="90"/>
      <c r="U2107" s="85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1"/>
      <c r="B2108" s="81"/>
      <c r="C2108" s="82"/>
      <c r="D2108" s="85"/>
      <c r="E2108" s="110"/>
      <c r="F2108" s="84"/>
      <c r="G2108" s="84"/>
      <c r="H2108" s="84"/>
      <c r="I2108" s="84"/>
      <c r="J2108" s="83"/>
      <c r="K2108" s="85"/>
      <c r="L2108" s="86"/>
      <c r="M2108" s="87"/>
      <c r="N2108" s="88"/>
      <c r="O2108" s="88"/>
      <c r="P2108" s="87"/>
      <c r="Q2108" s="84"/>
      <c r="R2108" s="89"/>
      <c r="S2108" s="14"/>
      <c r="T2108" s="90"/>
      <c r="U2108" s="85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1"/>
      <c r="B2109" s="81"/>
      <c r="C2109" s="82"/>
      <c r="D2109" s="85"/>
      <c r="E2109" s="110"/>
      <c r="F2109" s="84"/>
      <c r="G2109" s="84"/>
      <c r="H2109" s="84"/>
      <c r="I2109" s="84"/>
      <c r="J2109" s="83"/>
      <c r="K2109" s="85"/>
      <c r="L2109" s="86"/>
      <c r="M2109" s="87"/>
      <c r="N2109" s="88"/>
      <c r="O2109" s="88"/>
      <c r="P2109" s="87"/>
      <c r="Q2109" s="84"/>
      <c r="R2109" s="89"/>
      <c r="S2109" s="14"/>
      <c r="T2109" s="90"/>
      <c r="U2109" s="85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1"/>
      <c r="B2110" s="81"/>
      <c r="C2110" s="82"/>
      <c r="D2110" s="85"/>
      <c r="E2110" s="110"/>
      <c r="F2110" s="84"/>
      <c r="G2110" s="84"/>
      <c r="H2110" s="84"/>
      <c r="I2110" s="84"/>
      <c r="J2110" s="83"/>
      <c r="K2110" s="85"/>
      <c r="L2110" s="86"/>
      <c r="M2110" s="87"/>
      <c r="N2110" s="88"/>
      <c r="O2110" s="88"/>
      <c r="P2110" s="87"/>
      <c r="Q2110" s="84"/>
      <c r="R2110" s="89"/>
      <c r="S2110" s="14"/>
      <c r="T2110" s="90"/>
      <c r="U2110" s="85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1"/>
      <c r="B2111" s="81"/>
      <c r="C2111" s="82"/>
      <c r="D2111" s="85"/>
      <c r="E2111" s="110"/>
      <c r="F2111" s="84"/>
      <c r="G2111" s="84"/>
      <c r="H2111" s="84"/>
      <c r="I2111" s="84"/>
      <c r="J2111" s="83"/>
      <c r="K2111" s="85"/>
      <c r="L2111" s="86"/>
      <c r="M2111" s="87"/>
      <c r="N2111" s="88"/>
      <c r="O2111" s="88"/>
      <c r="P2111" s="87"/>
      <c r="Q2111" s="84"/>
      <c r="R2111" s="89"/>
      <c r="S2111" s="14"/>
      <c r="T2111" s="90"/>
      <c r="U2111" s="85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1"/>
      <c r="B2112" s="81"/>
      <c r="C2112" s="82"/>
      <c r="D2112" s="85"/>
      <c r="E2112" s="110"/>
      <c r="F2112" s="84"/>
      <c r="G2112" s="84"/>
      <c r="H2112" s="84"/>
      <c r="I2112" s="84"/>
      <c r="J2112" s="83"/>
      <c r="K2112" s="85"/>
      <c r="L2112" s="86"/>
      <c r="M2112" s="87"/>
      <c r="N2112" s="88"/>
      <c r="O2112" s="88"/>
      <c r="P2112" s="87"/>
      <c r="Q2112" s="84"/>
      <c r="R2112" s="89"/>
      <c r="S2112" s="14"/>
      <c r="T2112" s="90"/>
      <c r="U2112" s="85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1"/>
      <c r="B2113" s="81"/>
      <c r="C2113" s="82"/>
      <c r="D2113" s="85"/>
      <c r="E2113" s="110"/>
      <c r="F2113" s="84"/>
      <c r="G2113" s="84"/>
      <c r="H2113" s="84"/>
      <c r="I2113" s="84"/>
      <c r="J2113" s="83"/>
      <c r="K2113" s="85"/>
      <c r="L2113" s="86"/>
      <c r="M2113" s="87"/>
      <c r="N2113" s="88"/>
      <c r="O2113" s="88"/>
      <c r="P2113" s="87"/>
      <c r="Q2113" s="84"/>
      <c r="R2113" s="89"/>
      <c r="S2113" s="14"/>
      <c r="T2113" s="90"/>
      <c r="U2113" s="85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1"/>
      <c r="B2114" s="81"/>
      <c r="C2114" s="82"/>
      <c r="D2114" s="85"/>
      <c r="E2114" s="110"/>
      <c r="F2114" s="84"/>
      <c r="G2114" s="84"/>
      <c r="H2114" s="84"/>
      <c r="I2114" s="84"/>
      <c r="J2114" s="83"/>
      <c r="K2114" s="85"/>
      <c r="L2114" s="86"/>
      <c r="M2114" s="87"/>
      <c r="N2114" s="88"/>
      <c r="O2114" s="88"/>
      <c r="P2114" s="87"/>
      <c r="Q2114" s="84"/>
      <c r="R2114" s="89"/>
      <c r="S2114" s="14"/>
      <c r="T2114" s="90"/>
      <c r="U2114" s="85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1"/>
      <c r="B2115" s="81"/>
      <c r="C2115" s="82"/>
      <c r="D2115" s="85"/>
      <c r="E2115" s="110"/>
      <c r="F2115" s="84"/>
      <c r="G2115" s="84"/>
      <c r="H2115" s="84"/>
      <c r="I2115" s="84"/>
      <c r="J2115" s="83"/>
      <c r="K2115" s="85"/>
      <c r="L2115" s="86"/>
      <c r="M2115" s="87"/>
      <c r="N2115" s="88"/>
      <c r="O2115" s="88"/>
      <c r="P2115" s="87"/>
      <c r="Q2115" s="84"/>
      <c r="R2115" s="89"/>
      <c r="S2115" s="14"/>
      <c r="T2115" s="90"/>
      <c r="U2115" s="85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1"/>
      <c r="B2116" s="81"/>
      <c r="C2116" s="82"/>
      <c r="D2116" s="85"/>
      <c r="E2116" s="110"/>
      <c r="F2116" s="84"/>
      <c r="G2116" s="84"/>
      <c r="H2116" s="84"/>
      <c r="I2116" s="84"/>
      <c r="J2116" s="83"/>
      <c r="K2116" s="85"/>
      <c r="L2116" s="86"/>
      <c r="M2116" s="87"/>
      <c r="N2116" s="88"/>
      <c r="O2116" s="88"/>
      <c r="P2116" s="87"/>
      <c r="Q2116" s="84"/>
      <c r="R2116" s="89"/>
      <c r="S2116" s="14"/>
      <c r="T2116" s="90"/>
      <c r="U2116" s="85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1"/>
      <c r="B2117" s="81"/>
      <c r="C2117" s="82"/>
      <c r="D2117" s="85"/>
      <c r="E2117" s="110"/>
      <c r="F2117" s="84"/>
      <c r="G2117" s="84"/>
      <c r="H2117" s="84"/>
      <c r="I2117" s="84"/>
      <c r="J2117" s="83"/>
      <c r="K2117" s="85"/>
      <c r="L2117" s="86"/>
      <c r="M2117" s="87"/>
      <c r="N2117" s="88"/>
      <c r="O2117" s="88"/>
      <c r="P2117" s="87"/>
      <c r="Q2117" s="84"/>
      <c r="R2117" s="89"/>
      <c r="S2117" s="14"/>
      <c r="T2117" s="90"/>
      <c r="U2117" s="85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1"/>
      <c r="B2118" s="81"/>
      <c r="C2118" s="82"/>
      <c r="D2118" s="85"/>
      <c r="E2118" s="110"/>
      <c r="F2118" s="84"/>
      <c r="G2118" s="84"/>
      <c r="H2118" s="84"/>
      <c r="I2118" s="84"/>
      <c r="J2118" s="83"/>
      <c r="K2118" s="85"/>
      <c r="L2118" s="86"/>
      <c r="M2118" s="87"/>
      <c r="N2118" s="88"/>
      <c r="O2118" s="88"/>
      <c r="P2118" s="87"/>
      <c r="Q2118" s="84"/>
      <c r="R2118" s="89"/>
      <c r="S2118" s="14"/>
      <c r="T2118" s="90"/>
      <c r="U2118" s="85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1"/>
      <c r="B2119" s="81"/>
      <c r="C2119" s="82"/>
      <c r="D2119" s="85"/>
      <c r="E2119" s="110"/>
      <c r="F2119" s="84"/>
      <c r="G2119" s="84"/>
      <c r="H2119" s="84"/>
      <c r="I2119" s="84"/>
      <c r="J2119" s="83"/>
      <c r="K2119" s="85"/>
      <c r="L2119" s="86"/>
      <c r="M2119" s="87"/>
      <c r="N2119" s="88"/>
      <c r="O2119" s="88"/>
      <c r="P2119" s="87"/>
      <c r="Q2119" s="84"/>
      <c r="R2119" s="89"/>
      <c r="S2119" s="14"/>
      <c r="T2119" s="90"/>
      <c r="U2119" s="85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1"/>
      <c r="B2120" s="81"/>
      <c r="C2120" s="82"/>
      <c r="D2120" s="85"/>
      <c r="E2120" s="110"/>
      <c r="F2120" s="84"/>
      <c r="G2120" s="84"/>
      <c r="H2120" s="84"/>
      <c r="I2120" s="84"/>
      <c r="J2120" s="83"/>
      <c r="K2120" s="85"/>
      <c r="L2120" s="86"/>
      <c r="M2120" s="87"/>
      <c r="N2120" s="88"/>
      <c r="O2120" s="88"/>
      <c r="P2120" s="87"/>
      <c r="Q2120" s="84"/>
      <c r="R2120" s="89"/>
      <c r="S2120" s="14"/>
      <c r="T2120" s="90"/>
      <c r="U2120" s="85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1"/>
      <c r="B2121" s="81"/>
      <c r="C2121" s="82"/>
      <c r="D2121" s="85"/>
      <c r="E2121" s="110"/>
      <c r="F2121" s="84"/>
      <c r="G2121" s="84"/>
      <c r="H2121" s="84"/>
      <c r="I2121" s="84"/>
      <c r="J2121" s="83"/>
      <c r="K2121" s="85"/>
      <c r="L2121" s="86"/>
      <c r="M2121" s="87"/>
      <c r="N2121" s="88"/>
      <c r="O2121" s="88"/>
      <c r="P2121" s="87"/>
      <c r="Q2121" s="84"/>
      <c r="R2121" s="89"/>
      <c r="S2121" s="14"/>
      <c r="T2121" s="90"/>
      <c r="U2121" s="85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1"/>
      <c r="B2122" s="81"/>
      <c r="C2122" s="82"/>
      <c r="D2122" s="85"/>
      <c r="E2122" s="110"/>
      <c r="F2122" s="84"/>
      <c r="G2122" s="84"/>
      <c r="H2122" s="84"/>
      <c r="I2122" s="84"/>
      <c r="J2122" s="83"/>
      <c r="K2122" s="85"/>
      <c r="L2122" s="86"/>
      <c r="M2122" s="87"/>
      <c r="N2122" s="88"/>
      <c r="O2122" s="88"/>
      <c r="P2122" s="87"/>
      <c r="Q2122" s="84"/>
      <c r="R2122" s="89"/>
      <c r="S2122" s="14"/>
      <c r="T2122" s="90"/>
      <c r="U2122" s="85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1"/>
      <c r="B2123" s="81"/>
      <c r="C2123" s="82"/>
      <c r="D2123" s="85"/>
      <c r="E2123" s="110"/>
      <c r="F2123" s="84"/>
      <c r="G2123" s="84"/>
      <c r="H2123" s="84"/>
      <c r="I2123" s="84"/>
      <c r="J2123" s="83"/>
      <c r="K2123" s="85"/>
      <c r="L2123" s="86"/>
      <c r="M2123" s="87"/>
      <c r="N2123" s="88"/>
      <c r="O2123" s="88"/>
      <c r="P2123" s="87"/>
      <c r="Q2123" s="84"/>
      <c r="R2123" s="89"/>
      <c r="S2123" s="14"/>
      <c r="T2123" s="90"/>
      <c r="U2123" s="85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1"/>
      <c r="B2124" s="81"/>
      <c r="C2124" s="82"/>
      <c r="D2124" s="85"/>
      <c r="E2124" s="110"/>
      <c r="F2124" s="84"/>
      <c r="G2124" s="84"/>
      <c r="H2124" s="84"/>
      <c r="I2124" s="84"/>
      <c r="J2124" s="83"/>
      <c r="K2124" s="85"/>
      <c r="L2124" s="86"/>
      <c r="M2124" s="87"/>
      <c r="N2124" s="88"/>
      <c r="O2124" s="88"/>
      <c r="P2124" s="87"/>
      <c r="Q2124" s="84"/>
      <c r="R2124" s="89"/>
      <c r="S2124" s="14"/>
      <c r="T2124" s="90"/>
      <c r="U2124" s="85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1"/>
      <c r="B2125" s="81"/>
      <c r="C2125" s="82"/>
      <c r="D2125" s="85"/>
      <c r="E2125" s="110"/>
      <c r="F2125" s="84"/>
      <c r="G2125" s="84"/>
      <c r="H2125" s="84"/>
      <c r="I2125" s="84"/>
      <c r="J2125" s="83"/>
      <c r="K2125" s="85"/>
      <c r="L2125" s="86"/>
      <c r="M2125" s="87"/>
      <c r="N2125" s="88"/>
      <c r="O2125" s="88"/>
      <c r="P2125" s="87"/>
      <c r="Q2125" s="84"/>
      <c r="R2125" s="89"/>
      <c r="S2125" s="14"/>
      <c r="T2125" s="90"/>
      <c r="U2125" s="85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1"/>
      <c r="B2126" s="81"/>
      <c r="C2126" s="82"/>
      <c r="D2126" s="85"/>
      <c r="E2126" s="110"/>
      <c r="F2126" s="84"/>
      <c r="G2126" s="84"/>
      <c r="H2126" s="84"/>
      <c r="I2126" s="84"/>
      <c r="J2126" s="83"/>
      <c r="K2126" s="85"/>
      <c r="L2126" s="86"/>
      <c r="M2126" s="87"/>
      <c r="N2126" s="88"/>
      <c r="O2126" s="88"/>
      <c r="P2126" s="87"/>
      <c r="Q2126" s="84"/>
      <c r="R2126" s="89"/>
      <c r="S2126" s="14"/>
      <c r="T2126" s="90"/>
      <c r="U2126" s="85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1"/>
      <c r="B2127" s="81"/>
      <c r="C2127" s="82"/>
      <c r="D2127" s="85"/>
      <c r="E2127" s="110"/>
      <c r="F2127" s="84"/>
      <c r="G2127" s="84"/>
      <c r="H2127" s="84"/>
      <c r="I2127" s="84"/>
      <c r="J2127" s="83"/>
      <c r="K2127" s="85"/>
      <c r="L2127" s="86"/>
      <c r="M2127" s="87"/>
      <c r="N2127" s="88"/>
      <c r="O2127" s="88"/>
      <c r="P2127" s="87"/>
      <c r="Q2127" s="84"/>
      <c r="R2127" s="89"/>
      <c r="S2127" s="14"/>
      <c r="T2127" s="90"/>
      <c r="U2127" s="85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1"/>
      <c r="B2128" s="81"/>
      <c r="C2128" s="82"/>
      <c r="D2128" s="85"/>
      <c r="E2128" s="110"/>
      <c r="F2128" s="84"/>
      <c r="G2128" s="84"/>
      <c r="H2128" s="84"/>
      <c r="I2128" s="84"/>
      <c r="J2128" s="83"/>
      <c r="K2128" s="85"/>
      <c r="L2128" s="86"/>
      <c r="M2128" s="87"/>
      <c r="N2128" s="88"/>
      <c r="O2128" s="88"/>
      <c r="P2128" s="87"/>
      <c r="Q2128" s="84"/>
      <c r="R2128" s="89"/>
      <c r="S2128" s="14"/>
      <c r="T2128" s="90"/>
      <c r="U2128" s="85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1"/>
      <c r="B2129" s="81"/>
      <c r="C2129" s="82"/>
      <c r="D2129" s="85"/>
      <c r="E2129" s="110"/>
      <c r="F2129" s="84"/>
      <c r="G2129" s="84"/>
      <c r="H2129" s="84"/>
      <c r="I2129" s="84"/>
      <c r="J2129" s="83"/>
      <c r="K2129" s="85"/>
      <c r="L2129" s="86"/>
      <c r="M2129" s="87"/>
      <c r="N2129" s="88"/>
      <c r="O2129" s="88"/>
      <c r="P2129" s="87"/>
      <c r="Q2129" s="84"/>
      <c r="R2129" s="89"/>
      <c r="S2129" s="14"/>
      <c r="T2129" s="90"/>
      <c r="U2129" s="85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1"/>
      <c r="B2130" s="81"/>
      <c r="C2130" s="82"/>
      <c r="D2130" s="85"/>
      <c r="E2130" s="110"/>
      <c r="F2130" s="84"/>
      <c r="G2130" s="84"/>
      <c r="H2130" s="84"/>
      <c r="I2130" s="84"/>
      <c r="J2130" s="83"/>
      <c r="K2130" s="85"/>
      <c r="L2130" s="86"/>
      <c r="M2130" s="87"/>
      <c r="N2130" s="88"/>
      <c r="O2130" s="88"/>
      <c r="P2130" s="87"/>
      <c r="Q2130" s="84"/>
      <c r="R2130" s="89"/>
      <c r="S2130" s="14"/>
      <c r="T2130" s="90"/>
      <c r="U2130" s="85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1"/>
      <c r="B2131" s="81"/>
      <c r="C2131" s="82"/>
      <c r="D2131" s="85"/>
      <c r="E2131" s="110"/>
      <c r="F2131" s="84"/>
      <c r="G2131" s="84"/>
      <c r="H2131" s="84"/>
      <c r="I2131" s="84"/>
      <c r="J2131" s="83"/>
      <c r="K2131" s="85"/>
      <c r="L2131" s="86"/>
      <c r="M2131" s="87"/>
      <c r="N2131" s="88"/>
      <c r="O2131" s="88"/>
      <c r="P2131" s="87"/>
      <c r="Q2131" s="84"/>
      <c r="R2131" s="89"/>
      <c r="S2131" s="14"/>
      <c r="T2131" s="90"/>
      <c r="U2131" s="85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1"/>
      <c r="B2132" s="81"/>
      <c r="C2132" s="82"/>
      <c r="D2132" s="85"/>
      <c r="E2132" s="110"/>
      <c r="F2132" s="84"/>
      <c r="G2132" s="84"/>
      <c r="H2132" s="84"/>
      <c r="I2132" s="84"/>
      <c r="J2132" s="83"/>
      <c r="K2132" s="85"/>
      <c r="L2132" s="86"/>
      <c r="M2132" s="87"/>
      <c r="N2132" s="88"/>
      <c r="O2132" s="88"/>
      <c r="P2132" s="87"/>
      <c r="Q2132" s="84"/>
      <c r="R2132" s="89"/>
      <c r="S2132" s="14"/>
      <c r="T2132" s="90"/>
      <c r="U2132" s="85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1"/>
      <c r="B2133" s="81"/>
      <c r="C2133" s="82"/>
      <c r="D2133" s="85"/>
      <c r="E2133" s="110"/>
      <c r="F2133" s="84"/>
      <c r="G2133" s="84"/>
      <c r="H2133" s="84"/>
      <c r="I2133" s="84"/>
      <c r="J2133" s="83"/>
      <c r="K2133" s="85"/>
      <c r="L2133" s="86"/>
      <c r="M2133" s="87"/>
      <c r="N2133" s="88"/>
      <c r="O2133" s="88"/>
      <c r="P2133" s="87"/>
      <c r="Q2133" s="84"/>
      <c r="R2133" s="89"/>
      <c r="S2133" s="14"/>
      <c r="T2133" s="90"/>
      <c r="U2133" s="85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1"/>
      <c r="B2134" s="81"/>
      <c r="C2134" s="82"/>
      <c r="D2134" s="85"/>
      <c r="E2134" s="110"/>
      <c r="F2134" s="84"/>
      <c r="G2134" s="84"/>
      <c r="H2134" s="84"/>
      <c r="I2134" s="84"/>
      <c r="J2134" s="83"/>
      <c r="K2134" s="85"/>
      <c r="L2134" s="86"/>
      <c r="M2134" s="87"/>
      <c r="N2134" s="88"/>
      <c r="O2134" s="88"/>
      <c r="P2134" s="87"/>
      <c r="Q2134" s="84"/>
      <c r="R2134" s="89"/>
      <c r="S2134" s="14"/>
      <c r="T2134" s="90"/>
      <c r="U2134" s="85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1"/>
      <c r="B2135" s="81"/>
      <c r="C2135" s="82"/>
      <c r="D2135" s="85"/>
      <c r="E2135" s="110"/>
      <c r="F2135" s="84"/>
      <c r="G2135" s="84"/>
      <c r="H2135" s="84"/>
      <c r="I2135" s="84"/>
      <c r="J2135" s="83"/>
      <c r="K2135" s="85"/>
      <c r="L2135" s="86"/>
      <c r="M2135" s="87"/>
      <c r="N2135" s="88"/>
      <c r="O2135" s="88"/>
      <c r="P2135" s="87"/>
      <c r="Q2135" s="84"/>
      <c r="R2135" s="89"/>
      <c r="S2135" s="14"/>
      <c r="T2135" s="90"/>
      <c r="U2135" s="85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1"/>
      <c r="B2136" s="81"/>
      <c r="C2136" s="82"/>
      <c r="D2136" s="85"/>
      <c r="E2136" s="110"/>
      <c r="F2136" s="84"/>
      <c r="G2136" s="84"/>
      <c r="H2136" s="84"/>
      <c r="I2136" s="84"/>
      <c r="J2136" s="83"/>
      <c r="K2136" s="85"/>
      <c r="L2136" s="86"/>
      <c r="M2136" s="87"/>
      <c r="N2136" s="88"/>
      <c r="O2136" s="88"/>
      <c r="P2136" s="87"/>
      <c r="Q2136" s="84"/>
      <c r="R2136" s="89"/>
      <c r="S2136" s="14"/>
      <c r="T2136" s="90"/>
      <c r="U2136" s="85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1"/>
      <c r="B2137" s="81"/>
      <c r="C2137" s="82"/>
      <c r="D2137" s="85"/>
      <c r="E2137" s="110"/>
      <c r="F2137" s="84"/>
      <c r="G2137" s="84"/>
      <c r="H2137" s="84"/>
      <c r="I2137" s="84"/>
      <c r="J2137" s="83"/>
      <c r="K2137" s="85"/>
      <c r="L2137" s="86"/>
      <c r="M2137" s="87"/>
      <c r="N2137" s="88"/>
      <c r="O2137" s="88"/>
      <c r="P2137" s="87"/>
      <c r="Q2137" s="84"/>
      <c r="R2137" s="89"/>
      <c r="S2137" s="14"/>
      <c r="T2137" s="90"/>
      <c r="U2137" s="85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1"/>
      <c r="B2138" s="81"/>
      <c r="C2138" s="82"/>
      <c r="D2138" s="85"/>
      <c r="E2138" s="110"/>
      <c r="F2138" s="84"/>
      <c r="G2138" s="84"/>
      <c r="H2138" s="84"/>
      <c r="I2138" s="84"/>
      <c r="J2138" s="83"/>
      <c r="K2138" s="85"/>
      <c r="L2138" s="86"/>
      <c r="M2138" s="87"/>
      <c r="N2138" s="88"/>
      <c r="O2138" s="88"/>
      <c r="P2138" s="87"/>
      <c r="Q2138" s="84"/>
      <c r="R2138" s="89"/>
      <c r="S2138" s="14"/>
      <c r="T2138" s="90"/>
      <c r="U2138" s="85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1"/>
      <c r="B2139" s="81"/>
      <c r="C2139" s="82"/>
      <c r="D2139" s="85"/>
      <c r="E2139" s="110"/>
      <c r="F2139" s="84"/>
      <c r="G2139" s="84"/>
      <c r="H2139" s="84"/>
      <c r="I2139" s="84"/>
      <c r="J2139" s="83"/>
      <c r="K2139" s="85"/>
      <c r="L2139" s="86"/>
      <c r="M2139" s="87"/>
      <c r="N2139" s="88"/>
      <c r="O2139" s="88"/>
      <c r="P2139" s="87"/>
      <c r="Q2139" s="84"/>
      <c r="R2139" s="89"/>
      <c r="S2139" s="14"/>
      <c r="T2139" s="90"/>
      <c r="U2139" s="85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1"/>
      <c r="B2140" s="81"/>
      <c r="C2140" s="82"/>
      <c r="D2140" s="85"/>
      <c r="E2140" s="110"/>
      <c r="F2140" s="84"/>
      <c r="G2140" s="84"/>
      <c r="H2140" s="84"/>
      <c r="I2140" s="84"/>
      <c r="J2140" s="83"/>
      <c r="K2140" s="85"/>
      <c r="L2140" s="86"/>
      <c r="M2140" s="87"/>
      <c r="N2140" s="88"/>
      <c r="O2140" s="88"/>
      <c r="P2140" s="87"/>
      <c r="Q2140" s="84"/>
      <c r="R2140" s="89"/>
      <c r="S2140" s="14"/>
      <c r="T2140" s="90"/>
      <c r="U2140" s="85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1"/>
      <c r="B2141" s="81"/>
      <c r="C2141" s="82"/>
      <c r="D2141" s="85"/>
      <c r="E2141" s="110"/>
      <c r="F2141" s="84"/>
      <c r="G2141" s="84"/>
      <c r="H2141" s="84"/>
      <c r="I2141" s="84"/>
      <c r="J2141" s="83"/>
      <c r="K2141" s="85"/>
      <c r="L2141" s="86"/>
      <c r="M2141" s="87"/>
      <c r="N2141" s="88"/>
      <c r="O2141" s="88"/>
      <c r="P2141" s="87"/>
      <c r="Q2141" s="84"/>
      <c r="R2141" s="89"/>
      <c r="S2141" s="14"/>
      <c r="T2141" s="90"/>
      <c r="U2141" s="85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1"/>
      <c r="B2142" s="81"/>
      <c r="C2142" s="82"/>
      <c r="D2142" s="85"/>
      <c r="E2142" s="110"/>
      <c r="F2142" s="84"/>
      <c r="G2142" s="84"/>
      <c r="H2142" s="84"/>
      <c r="I2142" s="84"/>
      <c r="J2142" s="83"/>
      <c r="K2142" s="85"/>
      <c r="L2142" s="86"/>
      <c r="M2142" s="87"/>
      <c r="N2142" s="88"/>
      <c r="O2142" s="88"/>
      <c r="P2142" s="87"/>
      <c r="Q2142" s="84"/>
      <c r="R2142" s="89"/>
      <c r="S2142" s="14"/>
      <c r="T2142" s="90"/>
      <c r="U2142" s="85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1"/>
      <c r="B2143" s="81"/>
      <c r="C2143" s="82"/>
      <c r="D2143" s="85"/>
      <c r="E2143" s="110"/>
      <c r="F2143" s="84"/>
      <c r="G2143" s="84"/>
      <c r="H2143" s="84"/>
      <c r="I2143" s="84"/>
      <c r="J2143" s="83"/>
      <c r="K2143" s="85"/>
      <c r="L2143" s="86"/>
      <c r="M2143" s="87"/>
      <c r="N2143" s="88"/>
      <c r="O2143" s="88"/>
      <c r="P2143" s="87"/>
      <c r="Q2143" s="84"/>
      <c r="R2143" s="89"/>
      <c r="S2143" s="14"/>
      <c r="T2143" s="90"/>
      <c r="U2143" s="85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1"/>
      <c r="B2144" s="81"/>
      <c r="C2144" s="82"/>
      <c r="D2144" s="85"/>
      <c r="E2144" s="110"/>
      <c r="F2144" s="84"/>
      <c r="G2144" s="84"/>
      <c r="H2144" s="84"/>
      <c r="I2144" s="84"/>
      <c r="J2144" s="83"/>
      <c r="K2144" s="85"/>
      <c r="L2144" s="86"/>
      <c r="M2144" s="87"/>
      <c r="N2144" s="88"/>
      <c r="O2144" s="88"/>
      <c r="P2144" s="87"/>
      <c r="Q2144" s="84"/>
      <c r="R2144" s="89"/>
      <c r="S2144" s="14"/>
      <c r="T2144" s="90"/>
      <c r="U2144" s="85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1"/>
      <c r="B2145" s="81"/>
      <c r="C2145" s="82"/>
      <c r="D2145" s="85"/>
      <c r="E2145" s="110"/>
      <c r="F2145" s="84"/>
      <c r="G2145" s="84"/>
      <c r="H2145" s="84"/>
      <c r="I2145" s="84"/>
      <c r="J2145" s="83"/>
      <c r="K2145" s="85"/>
      <c r="L2145" s="86"/>
      <c r="M2145" s="87"/>
      <c r="N2145" s="88"/>
      <c r="O2145" s="88"/>
      <c r="P2145" s="87"/>
      <c r="Q2145" s="84"/>
      <c r="R2145" s="89"/>
      <c r="S2145" s="14"/>
      <c r="T2145" s="90"/>
      <c r="U2145" s="85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1"/>
      <c r="B2146" s="81"/>
      <c r="C2146" s="82"/>
      <c r="D2146" s="85"/>
      <c r="E2146" s="110"/>
      <c r="F2146" s="84"/>
      <c r="G2146" s="84"/>
      <c r="H2146" s="84"/>
      <c r="I2146" s="84"/>
      <c r="J2146" s="83"/>
      <c r="K2146" s="85"/>
      <c r="L2146" s="86"/>
      <c r="M2146" s="87"/>
      <c r="N2146" s="88"/>
      <c r="O2146" s="88"/>
      <c r="P2146" s="87"/>
      <c r="Q2146" s="84"/>
      <c r="R2146" s="89"/>
      <c r="S2146" s="14"/>
      <c r="T2146" s="90"/>
      <c r="U2146" s="85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1"/>
      <c r="B2147" s="81"/>
      <c r="C2147" s="82"/>
      <c r="D2147" s="85"/>
      <c r="E2147" s="110"/>
      <c r="F2147" s="84"/>
      <c r="G2147" s="84"/>
      <c r="H2147" s="84"/>
      <c r="I2147" s="84"/>
      <c r="J2147" s="83"/>
      <c r="K2147" s="85"/>
      <c r="L2147" s="86"/>
      <c r="M2147" s="87"/>
      <c r="N2147" s="88"/>
      <c r="O2147" s="88"/>
      <c r="P2147" s="87"/>
      <c r="Q2147" s="84"/>
      <c r="R2147" s="89"/>
      <c r="S2147" s="14"/>
      <c r="T2147" s="90"/>
      <c r="U2147" s="85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1"/>
      <c r="B2148" s="81"/>
      <c r="C2148" s="82"/>
      <c r="D2148" s="85"/>
      <c r="E2148" s="110"/>
      <c r="F2148" s="84"/>
      <c r="G2148" s="84"/>
      <c r="H2148" s="84"/>
      <c r="I2148" s="84"/>
      <c r="J2148" s="83"/>
      <c r="K2148" s="85"/>
      <c r="L2148" s="86"/>
      <c r="M2148" s="87"/>
      <c r="N2148" s="88"/>
      <c r="O2148" s="88"/>
      <c r="P2148" s="87"/>
      <c r="Q2148" s="84"/>
      <c r="R2148" s="89"/>
      <c r="S2148" s="14"/>
      <c r="T2148" s="90"/>
      <c r="U2148" s="85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1"/>
      <c r="B2149" s="81"/>
      <c r="C2149" s="82"/>
      <c r="D2149" s="85"/>
      <c r="E2149" s="110"/>
      <c r="F2149" s="84"/>
      <c r="G2149" s="84"/>
      <c r="H2149" s="84"/>
      <c r="I2149" s="84"/>
      <c r="J2149" s="83"/>
      <c r="K2149" s="85"/>
      <c r="L2149" s="86"/>
      <c r="M2149" s="87"/>
      <c r="N2149" s="88"/>
      <c r="O2149" s="88"/>
      <c r="P2149" s="87"/>
      <c r="Q2149" s="84"/>
      <c r="R2149" s="89"/>
      <c r="S2149" s="14"/>
      <c r="T2149" s="90"/>
      <c r="U2149" s="85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1"/>
      <c r="B2150" s="81"/>
      <c r="C2150" s="82"/>
      <c r="D2150" s="85"/>
      <c r="E2150" s="110"/>
      <c r="F2150" s="84"/>
      <c r="G2150" s="84"/>
      <c r="H2150" s="84"/>
      <c r="I2150" s="84"/>
      <c r="J2150" s="83"/>
      <c r="K2150" s="85"/>
      <c r="L2150" s="86"/>
      <c r="M2150" s="87"/>
      <c r="N2150" s="88"/>
      <c r="O2150" s="88"/>
      <c r="P2150" s="87"/>
      <c r="Q2150" s="84"/>
      <c r="R2150" s="89"/>
      <c r="S2150" s="14"/>
      <c r="T2150" s="90"/>
      <c r="U2150" s="85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1"/>
      <c r="B2151" s="81"/>
      <c r="C2151" s="82"/>
      <c r="D2151" s="85"/>
      <c r="E2151" s="110"/>
      <c r="F2151" s="84"/>
      <c r="G2151" s="84"/>
      <c r="H2151" s="84"/>
      <c r="I2151" s="84"/>
      <c r="J2151" s="83"/>
      <c r="K2151" s="85"/>
      <c r="L2151" s="86"/>
      <c r="M2151" s="87"/>
      <c r="N2151" s="88"/>
      <c r="O2151" s="88"/>
      <c r="P2151" s="87"/>
      <c r="Q2151" s="84"/>
      <c r="R2151" s="89"/>
      <c r="S2151" s="14"/>
      <c r="T2151" s="90"/>
      <c r="U2151" s="85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1"/>
      <c r="B2152" s="81"/>
      <c r="C2152" s="82"/>
      <c r="D2152" s="85"/>
      <c r="E2152" s="110"/>
      <c r="F2152" s="84"/>
      <c r="G2152" s="84"/>
      <c r="H2152" s="84"/>
      <c r="I2152" s="84"/>
      <c r="J2152" s="83"/>
      <c r="K2152" s="85"/>
      <c r="L2152" s="86"/>
      <c r="M2152" s="87"/>
      <c r="N2152" s="88"/>
      <c r="O2152" s="88"/>
      <c r="P2152" s="87"/>
      <c r="Q2152" s="84"/>
      <c r="R2152" s="89"/>
      <c r="S2152" s="14"/>
      <c r="T2152" s="90"/>
      <c r="U2152" s="85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1"/>
      <c r="B2153" s="81"/>
      <c r="C2153" s="82"/>
      <c r="D2153" s="85"/>
      <c r="E2153" s="110"/>
      <c r="F2153" s="84"/>
      <c r="G2153" s="84"/>
      <c r="H2153" s="84"/>
      <c r="I2153" s="84"/>
      <c r="J2153" s="83"/>
      <c r="K2153" s="85"/>
      <c r="L2153" s="86"/>
      <c r="M2153" s="87"/>
      <c r="N2153" s="88"/>
      <c r="O2153" s="88"/>
      <c r="P2153" s="87"/>
      <c r="Q2153" s="84"/>
      <c r="R2153" s="89"/>
      <c r="S2153" s="14"/>
      <c r="T2153" s="90"/>
      <c r="U2153" s="85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1"/>
      <c r="B2154" s="81"/>
      <c r="C2154" s="82"/>
      <c r="D2154" s="85"/>
      <c r="E2154" s="110"/>
      <c r="F2154" s="84"/>
      <c r="G2154" s="84"/>
      <c r="H2154" s="84"/>
      <c r="I2154" s="84"/>
      <c r="J2154" s="83"/>
      <c r="K2154" s="85"/>
      <c r="L2154" s="86"/>
      <c r="M2154" s="87"/>
      <c r="N2154" s="88"/>
      <c r="O2154" s="88"/>
      <c r="P2154" s="87"/>
      <c r="Q2154" s="84"/>
      <c r="R2154" s="89"/>
      <c r="S2154" s="14"/>
      <c r="T2154" s="90"/>
      <c r="U2154" s="85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1"/>
      <c r="B2155" s="81"/>
      <c r="C2155" s="82"/>
      <c r="D2155" s="85"/>
      <c r="E2155" s="110"/>
      <c r="F2155" s="84"/>
      <c r="G2155" s="84"/>
      <c r="H2155" s="84"/>
      <c r="I2155" s="84"/>
      <c r="J2155" s="83"/>
      <c r="K2155" s="85"/>
      <c r="L2155" s="86"/>
      <c r="M2155" s="87"/>
      <c r="N2155" s="88"/>
      <c r="O2155" s="88"/>
      <c r="P2155" s="87"/>
      <c r="Q2155" s="84"/>
      <c r="R2155" s="89"/>
      <c r="S2155" s="14"/>
      <c r="T2155" s="90"/>
      <c r="U2155" s="85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1"/>
      <c r="B2156" s="81"/>
      <c r="C2156" s="82"/>
      <c r="D2156" s="85"/>
      <c r="E2156" s="110"/>
      <c r="F2156" s="84"/>
      <c r="G2156" s="84"/>
      <c r="H2156" s="84"/>
      <c r="I2156" s="84"/>
      <c r="J2156" s="83"/>
      <c r="K2156" s="85"/>
      <c r="L2156" s="86"/>
      <c r="M2156" s="87"/>
      <c r="N2156" s="88"/>
      <c r="O2156" s="88"/>
      <c r="P2156" s="87"/>
      <c r="Q2156" s="84"/>
      <c r="R2156" s="89"/>
      <c r="S2156" s="14"/>
      <c r="T2156" s="90"/>
      <c r="U2156" s="85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1"/>
      <c r="B2157" s="81"/>
      <c r="C2157" s="82"/>
      <c r="D2157" s="85"/>
      <c r="E2157" s="110"/>
      <c r="F2157" s="84"/>
      <c r="G2157" s="84"/>
      <c r="H2157" s="84"/>
      <c r="I2157" s="84"/>
      <c r="J2157" s="83"/>
      <c r="K2157" s="85"/>
      <c r="L2157" s="86"/>
      <c r="M2157" s="87"/>
      <c r="N2157" s="88"/>
      <c r="O2157" s="88"/>
      <c r="P2157" s="87"/>
      <c r="Q2157" s="84"/>
      <c r="R2157" s="89"/>
      <c r="S2157" s="14"/>
      <c r="T2157" s="90"/>
      <c r="U2157" s="85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1"/>
      <c r="B2158" s="81"/>
      <c r="C2158" s="82"/>
      <c r="D2158" s="85"/>
      <c r="E2158" s="110"/>
      <c r="F2158" s="84"/>
      <c r="G2158" s="84"/>
      <c r="H2158" s="84"/>
      <c r="I2158" s="84"/>
      <c r="J2158" s="83"/>
      <c r="K2158" s="85"/>
      <c r="L2158" s="86"/>
      <c r="M2158" s="87"/>
      <c r="N2158" s="88"/>
      <c r="O2158" s="88"/>
      <c r="P2158" s="87"/>
      <c r="Q2158" s="84"/>
      <c r="R2158" s="89"/>
      <c r="S2158" s="14"/>
      <c r="T2158" s="90"/>
      <c r="U2158" s="85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1"/>
      <c r="B2159" s="81"/>
      <c r="C2159" s="82"/>
      <c r="D2159" s="85"/>
      <c r="E2159" s="110"/>
      <c r="F2159" s="84"/>
      <c r="G2159" s="84"/>
      <c r="H2159" s="84"/>
      <c r="I2159" s="84"/>
      <c r="J2159" s="83"/>
      <c r="K2159" s="85"/>
      <c r="L2159" s="86"/>
      <c r="M2159" s="87"/>
      <c r="N2159" s="88"/>
      <c r="O2159" s="88"/>
      <c r="P2159" s="87"/>
      <c r="Q2159" s="84"/>
      <c r="R2159" s="89"/>
      <c r="S2159" s="14"/>
      <c r="T2159" s="90"/>
      <c r="U2159" s="85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1"/>
      <c r="B2160" s="81"/>
      <c r="C2160" s="82"/>
      <c r="D2160" s="85"/>
      <c r="E2160" s="110"/>
      <c r="F2160" s="84"/>
      <c r="G2160" s="84"/>
      <c r="H2160" s="84"/>
      <c r="I2160" s="84"/>
      <c r="J2160" s="83"/>
      <c r="K2160" s="85"/>
      <c r="L2160" s="86"/>
      <c r="M2160" s="87"/>
      <c r="N2160" s="88"/>
      <c r="O2160" s="88"/>
      <c r="P2160" s="87"/>
      <c r="Q2160" s="84"/>
      <c r="R2160" s="89"/>
      <c r="S2160" s="14"/>
      <c r="T2160" s="90"/>
      <c r="U2160" s="85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1"/>
      <c r="B2161" s="81"/>
      <c r="C2161" s="82"/>
      <c r="D2161" s="85"/>
      <c r="E2161" s="110"/>
      <c r="F2161" s="84"/>
      <c r="G2161" s="84"/>
      <c r="H2161" s="84"/>
      <c r="I2161" s="84"/>
      <c r="J2161" s="83"/>
      <c r="K2161" s="85"/>
      <c r="L2161" s="86"/>
      <c r="M2161" s="87"/>
      <c r="N2161" s="88"/>
      <c r="O2161" s="88"/>
      <c r="P2161" s="87"/>
      <c r="Q2161" s="84"/>
      <c r="R2161" s="89"/>
      <c r="S2161" s="14"/>
      <c r="T2161" s="90"/>
      <c r="U2161" s="85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1"/>
      <c r="B2162" s="81"/>
      <c r="C2162" s="82"/>
      <c r="D2162" s="85"/>
      <c r="E2162" s="110"/>
      <c r="F2162" s="84"/>
      <c r="G2162" s="84"/>
      <c r="H2162" s="84"/>
      <c r="I2162" s="84"/>
      <c r="J2162" s="83"/>
      <c r="K2162" s="85"/>
      <c r="L2162" s="86"/>
      <c r="M2162" s="87"/>
      <c r="N2162" s="88"/>
      <c r="O2162" s="88"/>
      <c r="P2162" s="87"/>
      <c r="Q2162" s="84"/>
      <c r="R2162" s="89"/>
      <c r="S2162" s="14"/>
      <c r="T2162" s="90"/>
      <c r="U2162" s="85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1"/>
      <c r="B2163" s="81"/>
      <c r="C2163" s="82"/>
      <c r="D2163" s="85"/>
      <c r="E2163" s="110"/>
      <c r="F2163" s="84"/>
      <c r="G2163" s="84"/>
      <c r="H2163" s="84"/>
      <c r="I2163" s="84"/>
      <c r="J2163" s="83"/>
      <c r="K2163" s="85"/>
      <c r="L2163" s="86"/>
      <c r="M2163" s="87"/>
      <c r="N2163" s="88"/>
      <c r="O2163" s="88"/>
      <c r="P2163" s="87"/>
      <c r="Q2163" s="84"/>
      <c r="R2163" s="89"/>
      <c r="S2163" s="14"/>
      <c r="T2163" s="90"/>
      <c r="U2163" s="85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1"/>
      <c r="B2164" s="81"/>
      <c r="C2164" s="82"/>
      <c r="D2164" s="85"/>
      <c r="E2164" s="110"/>
      <c r="F2164" s="84"/>
      <c r="G2164" s="84"/>
      <c r="H2164" s="84"/>
      <c r="I2164" s="84"/>
      <c r="J2164" s="83"/>
      <c r="K2164" s="85"/>
      <c r="L2164" s="86"/>
      <c r="M2164" s="87"/>
      <c r="N2164" s="88"/>
      <c r="O2164" s="88"/>
      <c r="P2164" s="87"/>
      <c r="Q2164" s="84"/>
      <c r="R2164" s="89"/>
      <c r="S2164" s="14"/>
      <c r="T2164" s="90"/>
      <c r="U2164" s="85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1"/>
      <c r="B2165" s="81"/>
      <c r="C2165" s="82"/>
      <c r="D2165" s="85"/>
      <c r="E2165" s="110"/>
      <c r="F2165" s="84"/>
      <c r="G2165" s="84"/>
      <c r="H2165" s="84"/>
      <c r="I2165" s="84"/>
      <c r="J2165" s="83"/>
      <c r="K2165" s="85"/>
      <c r="L2165" s="86"/>
      <c r="M2165" s="87"/>
      <c r="N2165" s="88"/>
      <c r="O2165" s="88"/>
      <c r="P2165" s="87"/>
      <c r="Q2165" s="84"/>
      <c r="R2165" s="89"/>
      <c r="S2165" s="14"/>
      <c r="T2165" s="90"/>
      <c r="U2165" s="85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1"/>
      <c r="B2166" s="81"/>
      <c r="C2166" s="82"/>
      <c r="D2166" s="85"/>
      <c r="E2166" s="110"/>
      <c r="F2166" s="84"/>
      <c r="G2166" s="84"/>
      <c r="H2166" s="84"/>
      <c r="I2166" s="84"/>
      <c r="J2166" s="83"/>
      <c r="K2166" s="85"/>
      <c r="L2166" s="86"/>
      <c r="M2166" s="87"/>
      <c r="N2166" s="88"/>
      <c r="O2166" s="88"/>
      <c r="P2166" s="87"/>
      <c r="Q2166" s="84"/>
      <c r="R2166" s="89"/>
      <c r="S2166" s="14"/>
      <c r="T2166" s="90"/>
      <c r="U2166" s="85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1"/>
      <c r="B2167" s="81"/>
      <c r="C2167" s="82"/>
      <c r="D2167" s="85"/>
      <c r="E2167" s="110"/>
      <c r="F2167" s="84"/>
      <c r="G2167" s="84"/>
      <c r="H2167" s="84"/>
      <c r="I2167" s="84"/>
      <c r="J2167" s="83"/>
      <c r="K2167" s="85"/>
      <c r="L2167" s="86"/>
      <c r="M2167" s="87"/>
      <c r="N2167" s="88"/>
      <c r="O2167" s="88"/>
      <c r="P2167" s="87"/>
      <c r="Q2167" s="84"/>
      <c r="R2167" s="89"/>
      <c r="S2167" s="14"/>
      <c r="T2167" s="90"/>
      <c r="U2167" s="85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1"/>
      <c r="B2168" s="81"/>
      <c r="C2168" s="82"/>
      <c r="D2168" s="85"/>
      <c r="E2168" s="110"/>
      <c r="F2168" s="84"/>
      <c r="G2168" s="84"/>
      <c r="H2168" s="84"/>
      <c r="I2168" s="84"/>
      <c r="J2168" s="83"/>
      <c r="K2168" s="85"/>
      <c r="L2168" s="86"/>
      <c r="M2168" s="87"/>
      <c r="N2168" s="88"/>
      <c r="O2168" s="88"/>
      <c r="P2168" s="87"/>
      <c r="Q2168" s="84"/>
      <c r="R2168" s="89"/>
      <c r="S2168" s="14"/>
      <c r="T2168" s="90"/>
      <c r="U2168" s="85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1"/>
      <c r="B2169" s="81"/>
      <c r="C2169" s="82"/>
      <c r="D2169" s="85"/>
      <c r="E2169" s="110"/>
      <c r="F2169" s="84"/>
      <c r="G2169" s="84"/>
      <c r="H2169" s="84"/>
      <c r="I2169" s="84"/>
      <c r="J2169" s="83"/>
      <c r="K2169" s="85"/>
      <c r="L2169" s="86"/>
      <c r="M2169" s="87"/>
      <c r="N2169" s="88"/>
      <c r="O2169" s="88"/>
      <c r="P2169" s="87"/>
      <c r="Q2169" s="84"/>
      <c r="R2169" s="89"/>
      <c r="S2169" s="14"/>
      <c r="T2169" s="90"/>
      <c r="U2169" s="85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1"/>
      <c r="B2170" s="81"/>
      <c r="C2170" s="82"/>
      <c r="D2170" s="85"/>
      <c r="E2170" s="110"/>
      <c r="F2170" s="84"/>
      <c r="G2170" s="84"/>
      <c r="H2170" s="84"/>
      <c r="I2170" s="84"/>
      <c r="J2170" s="83"/>
      <c r="K2170" s="85"/>
      <c r="L2170" s="86"/>
      <c r="M2170" s="87"/>
      <c r="N2170" s="88"/>
      <c r="O2170" s="88"/>
      <c r="P2170" s="87"/>
      <c r="Q2170" s="84"/>
      <c r="R2170" s="89"/>
      <c r="S2170" s="14"/>
      <c r="T2170" s="90"/>
      <c r="U2170" s="85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1"/>
      <c r="B2171" s="81"/>
      <c r="C2171" s="82"/>
      <c r="D2171" s="85"/>
      <c r="E2171" s="110"/>
      <c r="F2171" s="84"/>
      <c r="G2171" s="84"/>
      <c r="H2171" s="84"/>
      <c r="I2171" s="84"/>
      <c r="J2171" s="83"/>
      <c r="K2171" s="85"/>
      <c r="L2171" s="86"/>
      <c r="M2171" s="87"/>
      <c r="N2171" s="88"/>
      <c r="O2171" s="88"/>
      <c r="P2171" s="87"/>
      <c r="Q2171" s="84"/>
      <c r="R2171" s="89"/>
      <c r="S2171" s="14"/>
      <c r="T2171" s="90"/>
      <c r="U2171" s="85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1"/>
      <c r="B2172" s="81"/>
      <c r="C2172" s="82"/>
      <c r="D2172" s="85"/>
      <c r="E2172" s="110"/>
      <c r="F2172" s="84"/>
      <c r="G2172" s="84"/>
      <c r="H2172" s="84"/>
      <c r="I2172" s="84"/>
      <c r="J2172" s="83"/>
      <c r="K2172" s="85"/>
      <c r="L2172" s="86"/>
      <c r="M2172" s="87"/>
      <c r="N2172" s="88"/>
      <c r="O2172" s="88"/>
      <c r="P2172" s="87"/>
      <c r="Q2172" s="84"/>
      <c r="R2172" s="89"/>
      <c r="S2172" s="14"/>
      <c r="T2172" s="90"/>
      <c r="U2172" s="85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1"/>
      <c r="B2173" s="81"/>
      <c r="C2173" s="82"/>
      <c r="D2173" s="85"/>
      <c r="E2173" s="110"/>
      <c r="F2173" s="84"/>
      <c r="G2173" s="84"/>
      <c r="H2173" s="84"/>
      <c r="I2173" s="84"/>
      <c r="J2173" s="83"/>
      <c r="K2173" s="85"/>
      <c r="L2173" s="86"/>
      <c r="M2173" s="87"/>
      <c r="N2173" s="88"/>
      <c r="O2173" s="88"/>
      <c r="P2173" s="87"/>
      <c r="Q2173" s="84"/>
      <c r="R2173" s="89"/>
      <c r="S2173" s="14"/>
      <c r="T2173" s="90"/>
      <c r="U2173" s="85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1"/>
      <c r="B2174" s="81"/>
      <c r="C2174" s="82"/>
      <c r="D2174" s="85"/>
      <c r="E2174" s="110"/>
      <c r="F2174" s="84"/>
      <c r="G2174" s="84"/>
      <c r="H2174" s="84"/>
      <c r="I2174" s="84"/>
      <c r="J2174" s="83"/>
      <c r="K2174" s="85"/>
      <c r="L2174" s="86"/>
      <c r="M2174" s="87"/>
      <c r="N2174" s="88"/>
      <c r="O2174" s="88"/>
      <c r="P2174" s="87"/>
      <c r="Q2174" s="84"/>
      <c r="R2174" s="89"/>
      <c r="S2174" s="14"/>
      <c r="T2174" s="90"/>
      <c r="U2174" s="85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1"/>
      <c r="B2175" s="81"/>
      <c r="C2175" s="82"/>
      <c r="D2175" s="85"/>
      <c r="E2175" s="110"/>
      <c r="F2175" s="84"/>
      <c r="G2175" s="84"/>
      <c r="H2175" s="84"/>
      <c r="I2175" s="84"/>
      <c r="J2175" s="83"/>
      <c r="K2175" s="85"/>
      <c r="L2175" s="86"/>
      <c r="M2175" s="87"/>
      <c r="N2175" s="88"/>
      <c r="O2175" s="88"/>
      <c r="P2175" s="87"/>
      <c r="Q2175" s="84"/>
      <c r="R2175" s="89"/>
      <c r="S2175" s="14"/>
      <c r="T2175" s="90"/>
      <c r="U2175" s="85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1"/>
      <c r="B2176" s="81"/>
      <c r="C2176" s="82"/>
      <c r="D2176" s="85"/>
      <c r="E2176" s="110"/>
      <c r="F2176" s="84"/>
      <c r="G2176" s="84"/>
      <c r="H2176" s="84"/>
      <c r="I2176" s="84"/>
      <c r="J2176" s="83"/>
      <c r="K2176" s="85"/>
      <c r="L2176" s="86"/>
      <c r="M2176" s="87"/>
      <c r="N2176" s="88"/>
      <c r="O2176" s="88"/>
      <c r="P2176" s="87"/>
      <c r="Q2176" s="84"/>
      <c r="R2176" s="89"/>
      <c r="S2176" s="14"/>
      <c r="T2176" s="90"/>
      <c r="U2176" s="85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1"/>
      <c r="B2177" s="81"/>
      <c r="C2177" s="82"/>
      <c r="D2177" s="85"/>
      <c r="E2177" s="110"/>
      <c r="F2177" s="84"/>
      <c r="G2177" s="84"/>
      <c r="H2177" s="84"/>
      <c r="I2177" s="84"/>
      <c r="J2177" s="83"/>
      <c r="K2177" s="85"/>
      <c r="L2177" s="86"/>
      <c r="M2177" s="87"/>
      <c r="N2177" s="88"/>
      <c r="O2177" s="88"/>
      <c r="P2177" s="87"/>
      <c r="Q2177" s="84"/>
      <c r="R2177" s="89"/>
      <c r="S2177" s="14"/>
      <c r="T2177" s="90"/>
      <c r="U2177" s="85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1"/>
      <c r="B2178" s="81"/>
      <c r="C2178" s="82"/>
      <c r="D2178" s="85"/>
      <c r="E2178" s="110"/>
      <c r="F2178" s="84"/>
      <c r="G2178" s="84"/>
      <c r="H2178" s="84"/>
      <c r="I2178" s="84"/>
      <c r="J2178" s="83"/>
      <c r="K2178" s="85"/>
      <c r="L2178" s="86"/>
      <c r="M2178" s="87"/>
      <c r="N2178" s="88"/>
      <c r="O2178" s="88"/>
      <c r="P2178" s="87"/>
      <c r="Q2178" s="84"/>
      <c r="R2178" s="89"/>
      <c r="S2178" s="14"/>
      <c r="T2178" s="90"/>
      <c r="U2178" s="85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1"/>
      <c r="B2179" s="81"/>
      <c r="C2179" s="82"/>
      <c r="D2179" s="85"/>
      <c r="E2179" s="110"/>
      <c r="F2179" s="84"/>
      <c r="G2179" s="84"/>
      <c r="H2179" s="84"/>
      <c r="I2179" s="84"/>
      <c r="J2179" s="83"/>
      <c r="K2179" s="85"/>
      <c r="L2179" s="86"/>
      <c r="M2179" s="87"/>
      <c r="N2179" s="88"/>
      <c r="O2179" s="88"/>
      <c r="P2179" s="87"/>
      <c r="Q2179" s="84"/>
      <c r="R2179" s="89"/>
      <c r="S2179" s="14"/>
      <c r="T2179" s="90"/>
      <c r="U2179" s="85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1"/>
      <c r="B2180" s="81"/>
      <c r="C2180" s="82"/>
      <c r="D2180" s="85"/>
      <c r="E2180" s="110"/>
      <c r="F2180" s="84"/>
      <c r="G2180" s="84"/>
      <c r="H2180" s="84"/>
      <c r="I2180" s="84"/>
      <c r="J2180" s="83"/>
      <c r="K2180" s="85"/>
      <c r="L2180" s="86"/>
      <c r="M2180" s="87"/>
      <c r="N2180" s="88"/>
      <c r="O2180" s="88"/>
      <c r="P2180" s="87"/>
      <c r="Q2180" s="84"/>
      <c r="R2180" s="89"/>
      <c r="S2180" s="14"/>
      <c r="T2180" s="90"/>
      <c r="U2180" s="85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1"/>
      <c r="B2181" s="81"/>
      <c r="C2181" s="82"/>
      <c r="D2181" s="85"/>
      <c r="E2181" s="110"/>
      <c r="F2181" s="84"/>
      <c r="G2181" s="84"/>
      <c r="H2181" s="84"/>
      <c r="I2181" s="84"/>
      <c r="J2181" s="83"/>
      <c r="K2181" s="85"/>
      <c r="L2181" s="86"/>
      <c r="M2181" s="87"/>
      <c r="N2181" s="88"/>
      <c r="O2181" s="88"/>
      <c r="P2181" s="87"/>
      <c r="Q2181" s="84"/>
      <c r="R2181" s="89"/>
      <c r="S2181" s="14"/>
      <c r="T2181" s="90"/>
      <c r="U2181" s="85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1"/>
      <c r="B2182" s="81"/>
      <c r="C2182" s="82"/>
      <c r="D2182" s="85"/>
      <c r="E2182" s="110"/>
      <c r="F2182" s="84"/>
      <c r="G2182" s="84"/>
      <c r="H2182" s="84"/>
      <c r="I2182" s="84"/>
      <c r="J2182" s="83"/>
      <c r="K2182" s="85"/>
      <c r="L2182" s="86"/>
      <c r="M2182" s="87"/>
      <c r="N2182" s="88"/>
      <c r="O2182" s="88"/>
      <c r="P2182" s="87"/>
      <c r="Q2182" s="84"/>
      <c r="R2182" s="89"/>
      <c r="S2182" s="14"/>
      <c r="T2182" s="90"/>
      <c r="U2182" s="85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1"/>
      <c r="B2183" s="81"/>
      <c r="C2183" s="82"/>
      <c r="D2183" s="85"/>
      <c r="E2183" s="110"/>
      <c r="F2183" s="84"/>
      <c r="G2183" s="84"/>
      <c r="H2183" s="84"/>
      <c r="I2183" s="84"/>
      <c r="J2183" s="83"/>
      <c r="K2183" s="85"/>
      <c r="L2183" s="86"/>
      <c r="M2183" s="87"/>
      <c r="N2183" s="88"/>
      <c r="O2183" s="88"/>
      <c r="P2183" s="87"/>
      <c r="Q2183" s="84"/>
      <c r="R2183" s="89"/>
      <c r="S2183" s="14"/>
      <c r="T2183" s="90"/>
      <c r="U2183" s="85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1"/>
      <c r="B2184" s="81"/>
      <c r="C2184" s="82"/>
      <c r="D2184" s="85"/>
      <c r="E2184" s="110"/>
      <c r="F2184" s="84"/>
      <c r="G2184" s="84"/>
      <c r="H2184" s="84"/>
      <c r="I2184" s="84"/>
      <c r="J2184" s="83"/>
      <c r="K2184" s="85"/>
      <c r="L2184" s="86"/>
      <c r="M2184" s="87"/>
      <c r="N2184" s="88"/>
      <c r="O2184" s="88"/>
      <c r="P2184" s="87"/>
      <c r="Q2184" s="84"/>
      <c r="R2184" s="89"/>
      <c r="S2184" s="14"/>
      <c r="T2184" s="90"/>
      <c r="U2184" s="85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1"/>
      <c r="B2185" s="81"/>
      <c r="C2185" s="82"/>
      <c r="D2185" s="85"/>
      <c r="E2185" s="110"/>
      <c r="F2185" s="84"/>
      <c r="G2185" s="84"/>
      <c r="H2185" s="84"/>
      <c r="I2185" s="84"/>
      <c r="J2185" s="83"/>
      <c r="K2185" s="85"/>
      <c r="L2185" s="86"/>
      <c r="M2185" s="87"/>
      <c r="N2185" s="88"/>
      <c r="O2185" s="88"/>
      <c r="P2185" s="87"/>
      <c r="Q2185" s="84"/>
      <c r="R2185" s="89"/>
      <c r="S2185" s="14"/>
      <c r="T2185" s="90"/>
      <c r="U2185" s="85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1"/>
      <c r="B2186" s="81"/>
      <c r="C2186" s="82"/>
      <c r="D2186" s="85"/>
      <c r="E2186" s="110"/>
      <c r="F2186" s="84"/>
      <c r="G2186" s="84"/>
      <c r="H2186" s="84"/>
      <c r="I2186" s="84"/>
      <c r="J2186" s="83"/>
      <c r="K2186" s="85"/>
      <c r="L2186" s="86"/>
      <c r="M2186" s="87"/>
      <c r="N2186" s="88"/>
      <c r="O2186" s="88"/>
      <c r="P2186" s="87"/>
      <c r="Q2186" s="84"/>
      <c r="R2186" s="89"/>
      <c r="S2186" s="14"/>
      <c r="T2186" s="90"/>
      <c r="U2186" s="85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1"/>
      <c r="B2187" s="81"/>
      <c r="C2187" s="82"/>
      <c r="D2187" s="85"/>
      <c r="E2187" s="110"/>
      <c r="F2187" s="84"/>
      <c r="G2187" s="84"/>
      <c r="H2187" s="84"/>
      <c r="I2187" s="84"/>
      <c r="J2187" s="83"/>
      <c r="K2187" s="85"/>
      <c r="L2187" s="86"/>
      <c r="M2187" s="87"/>
      <c r="N2187" s="88"/>
      <c r="O2187" s="88"/>
      <c r="P2187" s="87"/>
      <c r="Q2187" s="84"/>
      <c r="R2187" s="89"/>
      <c r="S2187" s="14"/>
      <c r="T2187" s="90"/>
      <c r="U2187" s="85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1"/>
      <c r="B2188" s="81"/>
      <c r="C2188" s="82"/>
      <c r="D2188" s="85"/>
      <c r="E2188" s="110"/>
      <c r="F2188" s="84"/>
      <c r="G2188" s="84"/>
      <c r="H2188" s="84"/>
      <c r="I2188" s="84"/>
      <c r="J2188" s="83"/>
      <c r="K2188" s="85"/>
      <c r="L2188" s="86"/>
      <c r="M2188" s="87"/>
      <c r="N2188" s="88"/>
      <c r="O2188" s="88"/>
      <c r="P2188" s="87"/>
      <c r="Q2188" s="84"/>
      <c r="R2188" s="89"/>
      <c r="S2188" s="14"/>
      <c r="T2188" s="90"/>
      <c r="U2188" s="85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1"/>
      <c r="B2189" s="81"/>
      <c r="C2189" s="82"/>
      <c r="D2189" s="85"/>
      <c r="E2189" s="110"/>
      <c r="F2189" s="84"/>
      <c r="G2189" s="84"/>
      <c r="H2189" s="84"/>
      <c r="I2189" s="84"/>
      <c r="J2189" s="83"/>
      <c r="K2189" s="85"/>
      <c r="L2189" s="86"/>
      <c r="M2189" s="87"/>
      <c r="N2189" s="88"/>
      <c r="O2189" s="88"/>
      <c r="P2189" s="87"/>
      <c r="Q2189" s="84"/>
      <c r="R2189" s="89"/>
      <c r="S2189" s="14"/>
      <c r="T2189" s="90"/>
      <c r="U2189" s="85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1"/>
      <c r="B2190" s="81"/>
      <c r="C2190" s="82"/>
      <c r="D2190" s="85"/>
      <c r="E2190" s="110"/>
      <c r="F2190" s="84"/>
      <c r="G2190" s="84"/>
      <c r="H2190" s="84"/>
      <c r="I2190" s="84"/>
      <c r="J2190" s="83"/>
      <c r="K2190" s="85"/>
      <c r="L2190" s="86"/>
      <c r="M2190" s="87"/>
      <c r="N2190" s="88"/>
      <c r="O2190" s="88"/>
      <c r="P2190" s="87"/>
      <c r="Q2190" s="84"/>
      <c r="R2190" s="89"/>
      <c r="S2190" s="14"/>
      <c r="T2190" s="90"/>
      <c r="U2190" s="85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1"/>
      <c r="B2191" s="81"/>
      <c r="C2191" s="82"/>
      <c r="D2191" s="85"/>
      <c r="E2191" s="110"/>
      <c r="F2191" s="84"/>
      <c r="G2191" s="84"/>
      <c r="H2191" s="84"/>
      <c r="I2191" s="84"/>
      <c r="J2191" s="83"/>
      <c r="K2191" s="85"/>
      <c r="L2191" s="86"/>
      <c r="M2191" s="87"/>
      <c r="N2191" s="88"/>
      <c r="O2191" s="88"/>
      <c r="P2191" s="87"/>
      <c r="Q2191" s="84"/>
      <c r="R2191" s="89"/>
      <c r="S2191" s="14"/>
      <c r="T2191" s="90"/>
      <c r="U2191" s="85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1"/>
      <c r="B2192" s="81"/>
      <c r="C2192" s="82"/>
      <c r="D2192" s="85"/>
      <c r="E2192" s="110"/>
      <c r="F2192" s="84"/>
      <c r="G2192" s="84"/>
      <c r="H2192" s="84"/>
      <c r="I2192" s="84"/>
      <c r="J2192" s="83"/>
      <c r="K2192" s="85"/>
      <c r="L2192" s="86"/>
      <c r="M2192" s="87"/>
      <c r="N2192" s="88"/>
      <c r="O2192" s="88"/>
      <c r="P2192" s="87"/>
      <c r="Q2192" s="84"/>
      <c r="R2192" s="89"/>
      <c r="S2192" s="14"/>
      <c r="T2192" s="90"/>
      <c r="U2192" s="85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1"/>
      <c r="B2193" s="81"/>
      <c r="C2193" s="82"/>
      <c r="D2193" s="85"/>
      <c r="E2193" s="110"/>
      <c r="F2193" s="84"/>
      <c r="G2193" s="84"/>
      <c r="H2193" s="84"/>
      <c r="I2193" s="84"/>
      <c r="J2193" s="83"/>
      <c r="K2193" s="85"/>
      <c r="L2193" s="86"/>
      <c r="M2193" s="87"/>
      <c r="N2193" s="88"/>
      <c r="O2193" s="88"/>
      <c r="P2193" s="87"/>
      <c r="Q2193" s="84"/>
      <c r="R2193" s="89"/>
      <c r="S2193" s="14"/>
      <c r="T2193" s="90"/>
      <c r="U2193" s="85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1"/>
      <c r="B2194" s="81"/>
      <c r="C2194" s="82"/>
      <c r="D2194" s="85"/>
      <c r="E2194" s="110"/>
      <c r="F2194" s="84"/>
      <c r="G2194" s="84"/>
      <c r="H2194" s="84"/>
      <c r="I2194" s="84"/>
      <c r="J2194" s="83"/>
      <c r="K2194" s="85"/>
      <c r="L2194" s="86"/>
      <c r="M2194" s="87"/>
      <c r="N2194" s="88"/>
      <c r="O2194" s="88"/>
      <c r="P2194" s="87"/>
      <c r="Q2194" s="84"/>
      <c r="R2194" s="89"/>
      <c r="S2194" s="14"/>
      <c r="T2194" s="90"/>
      <c r="U2194" s="85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1"/>
      <c r="B2195" s="81"/>
      <c r="C2195" s="82"/>
      <c r="D2195" s="85"/>
      <c r="E2195" s="110"/>
      <c r="F2195" s="84"/>
      <c r="G2195" s="84"/>
      <c r="H2195" s="84"/>
      <c r="I2195" s="84"/>
      <c r="J2195" s="83"/>
      <c r="K2195" s="85"/>
      <c r="L2195" s="86"/>
      <c r="M2195" s="87"/>
      <c r="N2195" s="88"/>
      <c r="O2195" s="88"/>
      <c r="P2195" s="87"/>
      <c r="Q2195" s="84"/>
      <c r="R2195" s="89"/>
      <c r="S2195" s="14"/>
      <c r="T2195" s="90"/>
      <c r="U2195" s="85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1"/>
      <c r="B2196" s="81"/>
      <c r="C2196" s="82"/>
      <c r="D2196" s="85"/>
      <c r="E2196" s="110"/>
      <c r="F2196" s="84"/>
      <c r="G2196" s="84"/>
      <c r="H2196" s="84"/>
      <c r="I2196" s="84"/>
      <c r="J2196" s="83"/>
      <c r="K2196" s="85"/>
      <c r="L2196" s="86"/>
      <c r="M2196" s="87"/>
      <c r="N2196" s="88"/>
      <c r="O2196" s="88"/>
      <c r="P2196" s="87"/>
      <c r="Q2196" s="84"/>
      <c r="R2196" s="89"/>
      <c r="S2196" s="14"/>
      <c r="T2196" s="90"/>
      <c r="U2196" s="85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1"/>
      <c r="B2197" s="81"/>
      <c r="C2197" s="82"/>
      <c r="D2197" s="85"/>
      <c r="E2197" s="110"/>
      <c r="F2197" s="84"/>
      <c r="G2197" s="84"/>
      <c r="H2197" s="84"/>
      <c r="I2197" s="84"/>
      <c r="J2197" s="83"/>
      <c r="K2197" s="85"/>
      <c r="L2197" s="86"/>
      <c r="M2197" s="87"/>
      <c r="N2197" s="88"/>
      <c r="O2197" s="88"/>
      <c r="P2197" s="87"/>
      <c r="Q2197" s="84"/>
      <c r="R2197" s="89"/>
      <c r="S2197" s="14"/>
      <c r="T2197" s="90"/>
      <c r="U2197" s="85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1"/>
      <c r="B2198" s="81"/>
      <c r="C2198" s="82"/>
      <c r="D2198" s="85"/>
      <c r="E2198" s="110"/>
      <c r="F2198" s="84"/>
      <c r="G2198" s="84"/>
      <c r="H2198" s="84"/>
      <c r="I2198" s="84"/>
      <c r="J2198" s="83"/>
      <c r="K2198" s="85"/>
      <c r="L2198" s="86"/>
      <c r="M2198" s="87"/>
      <c r="N2198" s="88"/>
      <c r="O2198" s="88"/>
      <c r="P2198" s="87"/>
      <c r="Q2198" s="84"/>
      <c r="R2198" s="89"/>
      <c r="S2198" s="14"/>
      <c r="T2198" s="90"/>
      <c r="U2198" s="85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1"/>
      <c r="B2199" s="81"/>
      <c r="C2199" s="82"/>
      <c r="D2199" s="85"/>
      <c r="E2199" s="110"/>
      <c r="F2199" s="84"/>
      <c r="G2199" s="84"/>
      <c r="H2199" s="84"/>
      <c r="I2199" s="84"/>
      <c r="J2199" s="83"/>
      <c r="K2199" s="85"/>
      <c r="L2199" s="86"/>
      <c r="M2199" s="87"/>
      <c r="N2199" s="88"/>
      <c r="O2199" s="88"/>
      <c r="P2199" s="87"/>
      <c r="Q2199" s="84"/>
      <c r="R2199" s="89"/>
      <c r="S2199" s="14"/>
      <c r="T2199" s="90"/>
      <c r="U2199" s="85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1"/>
      <c r="B2200" s="81"/>
      <c r="C2200" s="82"/>
      <c r="D2200" s="85"/>
      <c r="E2200" s="110"/>
      <c r="F2200" s="84"/>
      <c r="G2200" s="84"/>
      <c r="H2200" s="84"/>
      <c r="I2200" s="84"/>
      <c r="J2200" s="83"/>
      <c r="K2200" s="85"/>
      <c r="L2200" s="86"/>
      <c r="M2200" s="87"/>
      <c r="N2200" s="88"/>
      <c r="O2200" s="88"/>
      <c r="P2200" s="87"/>
      <c r="Q2200" s="84"/>
      <c r="R2200" s="89"/>
      <c r="S2200" s="14"/>
      <c r="T2200" s="90"/>
      <c r="U2200" s="85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1"/>
      <c r="B2201" s="81"/>
      <c r="C2201" s="82"/>
      <c r="D2201" s="85"/>
      <c r="E2201" s="110"/>
      <c r="F2201" s="84"/>
      <c r="G2201" s="84"/>
      <c r="H2201" s="84"/>
      <c r="I2201" s="84"/>
      <c r="J2201" s="83"/>
      <c r="K2201" s="85"/>
      <c r="L2201" s="86"/>
      <c r="M2201" s="87"/>
      <c r="N2201" s="88"/>
      <c r="O2201" s="88"/>
      <c r="P2201" s="87"/>
      <c r="Q2201" s="84"/>
      <c r="R2201" s="89"/>
      <c r="S2201" s="14"/>
      <c r="T2201" s="90"/>
      <c r="U2201" s="85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1"/>
      <c r="B2202" s="81"/>
      <c r="C2202" s="82"/>
      <c r="D2202" s="85"/>
      <c r="E2202" s="110"/>
      <c r="F2202" s="84"/>
      <c r="G2202" s="84"/>
      <c r="H2202" s="84"/>
      <c r="I2202" s="84"/>
      <c r="J2202" s="83"/>
      <c r="K2202" s="85"/>
      <c r="L2202" s="86"/>
      <c r="M2202" s="87"/>
      <c r="N2202" s="88"/>
      <c r="O2202" s="88"/>
      <c r="P2202" s="87"/>
      <c r="Q2202" s="84"/>
      <c r="R2202" s="89"/>
      <c r="S2202" s="14"/>
      <c r="T2202" s="90"/>
      <c r="U2202" s="85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1"/>
      <c r="B2203" s="81"/>
      <c r="C2203" s="82"/>
      <c r="D2203" s="85"/>
      <c r="E2203" s="110"/>
      <c r="F2203" s="84"/>
      <c r="G2203" s="84"/>
      <c r="H2203" s="84"/>
      <c r="I2203" s="84"/>
      <c r="J2203" s="83"/>
      <c r="K2203" s="85"/>
      <c r="L2203" s="86"/>
      <c r="M2203" s="87"/>
      <c r="N2203" s="88"/>
      <c r="O2203" s="88"/>
      <c r="P2203" s="87"/>
      <c r="Q2203" s="84"/>
      <c r="R2203" s="89"/>
      <c r="S2203" s="14"/>
      <c r="T2203" s="90"/>
      <c r="U2203" s="85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1"/>
      <c r="B2204" s="92"/>
      <c r="C2204" s="93"/>
      <c r="D2204" s="85"/>
      <c r="E2204" s="110"/>
      <c r="F2204" s="95"/>
      <c r="G2204" s="95"/>
      <c r="H2204" s="95"/>
      <c r="I2204" s="95"/>
      <c r="J2204" s="94"/>
      <c r="K2204" s="96"/>
      <c r="L2204" s="97"/>
      <c r="M2204" s="98"/>
      <c r="N2204" s="99"/>
      <c r="O2204" s="99"/>
      <c r="P2204" s="98"/>
      <c r="Q2204" s="95"/>
      <c r="R2204" s="100"/>
      <c r="S2204" s="14"/>
      <c r="T2204" s="101"/>
      <c r="U2204" s="96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1"/>
      <c r="B2205" s="81"/>
      <c r="C2205" s="82"/>
      <c r="D2205" s="85"/>
      <c r="E2205" s="110"/>
      <c r="F2205" s="84"/>
      <c r="G2205" s="84"/>
      <c r="H2205" s="84"/>
      <c r="I2205" s="84"/>
      <c r="J2205" s="83"/>
      <c r="K2205" s="85"/>
      <c r="L2205" s="86"/>
      <c r="M2205" s="87"/>
      <c r="N2205" s="88"/>
      <c r="O2205" s="88"/>
      <c r="P2205" s="87"/>
      <c r="Q2205" s="84"/>
      <c r="R2205" s="89"/>
      <c r="S2205" s="14"/>
      <c r="T2205" s="90"/>
      <c r="U2205" s="85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1"/>
      <c r="B2206" s="81"/>
      <c r="C2206" s="82"/>
      <c r="D2206" s="85"/>
      <c r="E2206" s="110"/>
      <c r="F2206" s="84"/>
      <c r="G2206" s="84"/>
      <c r="H2206" s="84"/>
      <c r="I2206" s="84"/>
      <c r="J2206" s="83"/>
      <c r="K2206" s="85"/>
      <c r="L2206" s="86"/>
      <c r="M2206" s="87"/>
      <c r="N2206" s="88"/>
      <c r="O2206" s="88"/>
      <c r="P2206" s="87"/>
      <c r="Q2206" s="84"/>
      <c r="R2206" s="89"/>
      <c r="S2206" s="14"/>
      <c r="T2206" s="90"/>
      <c r="U2206" s="85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1"/>
      <c r="B2207" s="81"/>
      <c r="C2207" s="82"/>
      <c r="D2207" s="85"/>
      <c r="E2207" s="110"/>
      <c r="F2207" s="84"/>
      <c r="G2207" s="84"/>
      <c r="H2207" s="84"/>
      <c r="I2207" s="84"/>
      <c r="J2207" s="83"/>
      <c r="K2207" s="85"/>
      <c r="L2207" s="86"/>
      <c r="M2207" s="87"/>
      <c r="N2207" s="88"/>
      <c r="O2207" s="88"/>
      <c r="P2207" s="87"/>
      <c r="Q2207" s="84"/>
      <c r="R2207" s="89"/>
      <c r="S2207" s="14"/>
      <c r="T2207" s="90"/>
      <c r="U2207" s="85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1"/>
      <c r="B2208" s="81"/>
      <c r="C2208" s="82"/>
      <c r="D2208" s="85"/>
      <c r="E2208" s="110"/>
      <c r="F2208" s="84"/>
      <c r="G2208" s="84"/>
      <c r="H2208" s="84"/>
      <c r="I2208" s="84"/>
      <c r="J2208" s="83"/>
      <c r="K2208" s="85"/>
      <c r="L2208" s="86"/>
      <c r="M2208" s="87"/>
      <c r="N2208" s="88"/>
      <c r="O2208" s="88"/>
      <c r="P2208" s="87"/>
      <c r="Q2208" s="84"/>
      <c r="R2208" s="89"/>
      <c r="S2208" s="14"/>
      <c r="T2208" s="90"/>
      <c r="U2208" s="85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1"/>
      <c r="B2209" s="81"/>
      <c r="C2209" s="82"/>
      <c r="D2209" s="85"/>
      <c r="E2209" s="110"/>
      <c r="F2209" s="84"/>
      <c r="G2209" s="84"/>
      <c r="H2209" s="84"/>
      <c r="I2209" s="84"/>
      <c r="J2209" s="83"/>
      <c r="K2209" s="85"/>
      <c r="L2209" s="86"/>
      <c r="M2209" s="87"/>
      <c r="N2209" s="88"/>
      <c r="O2209" s="88"/>
      <c r="P2209" s="87"/>
      <c r="Q2209" s="84"/>
      <c r="R2209" s="89"/>
      <c r="S2209" s="14"/>
      <c r="T2209" s="90"/>
      <c r="U2209" s="85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1"/>
      <c r="B2210" s="81"/>
      <c r="C2210" s="82"/>
      <c r="D2210" s="85"/>
      <c r="E2210" s="110"/>
      <c r="F2210" s="84"/>
      <c r="G2210" s="84"/>
      <c r="H2210" s="84"/>
      <c r="I2210" s="84"/>
      <c r="J2210" s="83"/>
      <c r="K2210" s="85"/>
      <c r="L2210" s="86"/>
      <c r="M2210" s="87"/>
      <c r="N2210" s="88"/>
      <c r="O2210" s="88"/>
      <c r="P2210" s="87"/>
      <c r="Q2210" s="84"/>
      <c r="R2210" s="89"/>
      <c r="S2210" s="14"/>
      <c r="T2210" s="90"/>
      <c r="U2210" s="85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1"/>
      <c r="B2211" s="81"/>
      <c r="C2211" s="82"/>
      <c r="D2211" s="85"/>
      <c r="E2211" s="110"/>
      <c r="F2211" s="84"/>
      <c r="G2211" s="84"/>
      <c r="H2211" s="84"/>
      <c r="I2211" s="84"/>
      <c r="J2211" s="83"/>
      <c r="K2211" s="85"/>
      <c r="L2211" s="86"/>
      <c r="M2211" s="87"/>
      <c r="N2211" s="88"/>
      <c r="O2211" s="88"/>
      <c r="P2211" s="87"/>
      <c r="Q2211" s="84"/>
      <c r="R2211" s="89"/>
      <c r="S2211" s="14"/>
      <c r="T2211" s="90"/>
      <c r="U2211" s="85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1"/>
      <c r="B2212" s="81"/>
      <c r="C2212" s="82"/>
      <c r="D2212" s="85"/>
      <c r="E2212" s="110"/>
      <c r="F2212" s="84"/>
      <c r="G2212" s="84"/>
      <c r="H2212" s="84"/>
      <c r="I2212" s="84"/>
      <c r="J2212" s="83"/>
      <c r="K2212" s="85"/>
      <c r="L2212" s="86"/>
      <c r="M2212" s="87"/>
      <c r="N2212" s="88"/>
      <c r="O2212" s="88"/>
      <c r="P2212" s="87"/>
      <c r="Q2212" s="84"/>
      <c r="R2212" s="89"/>
      <c r="S2212" s="14"/>
      <c r="T2212" s="90"/>
      <c r="U2212" s="85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1"/>
      <c r="B2213" s="81"/>
      <c r="C2213" s="82"/>
      <c r="D2213" s="85"/>
      <c r="E2213" s="110"/>
      <c r="F2213" s="84"/>
      <c r="G2213" s="84"/>
      <c r="H2213" s="84"/>
      <c r="I2213" s="84"/>
      <c r="J2213" s="83"/>
      <c r="K2213" s="85"/>
      <c r="L2213" s="86"/>
      <c r="M2213" s="87"/>
      <c r="N2213" s="88"/>
      <c r="O2213" s="88"/>
      <c r="P2213" s="87"/>
      <c r="Q2213" s="84"/>
      <c r="R2213" s="89"/>
      <c r="S2213" s="14"/>
      <c r="T2213" s="90"/>
      <c r="U2213" s="85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1"/>
      <c r="B2214" s="81"/>
      <c r="C2214" s="82"/>
      <c r="D2214" s="85"/>
      <c r="E2214" s="110"/>
      <c r="F2214" s="84"/>
      <c r="G2214" s="84"/>
      <c r="H2214" s="84"/>
      <c r="I2214" s="84"/>
      <c r="J2214" s="83"/>
      <c r="K2214" s="85"/>
      <c r="L2214" s="86"/>
      <c r="M2214" s="87"/>
      <c r="N2214" s="88"/>
      <c r="O2214" s="88"/>
      <c r="P2214" s="87"/>
      <c r="Q2214" s="84"/>
      <c r="R2214" s="89"/>
      <c r="S2214" s="14"/>
      <c r="T2214" s="90"/>
      <c r="U2214" s="85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1"/>
      <c r="B2215" s="81"/>
      <c r="C2215" s="82"/>
      <c r="D2215" s="85"/>
      <c r="E2215" s="110"/>
      <c r="F2215" s="84"/>
      <c r="G2215" s="84"/>
      <c r="H2215" s="84"/>
      <c r="I2215" s="84"/>
      <c r="J2215" s="83"/>
      <c r="K2215" s="85"/>
      <c r="L2215" s="86"/>
      <c r="M2215" s="87"/>
      <c r="N2215" s="88"/>
      <c r="O2215" s="88"/>
      <c r="P2215" s="87"/>
      <c r="Q2215" s="84"/>
      <c r="R2215" s="89"/>
      <c r="S2215" s="14"/>
      <c r="T2215" s="90"/>
      <c r="U2215" s="85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1"/>
      <c r="B2216" s="81"/>
      <c r="C2216" s="82"/>
      <c r="D2216" s="85"/>
      <c r="E2216" s="110"/>
      <c r="F2216" s="84"/>
      <c r="G2216" s="84"/>
      <c r="H2216" s="84"/>
      <c r="I2216" s="84"/>
      <c r="J2216" s="83"/>
      <c r="K2216" s="85"/>
      <c r="L2216" s="86"/>
      <c r="M2216" s="87"/>
      <c r="N2216" s="88"/>
      <c r="O2216" s="88"/>
      <c r="P2216" s="87"/>
      <c r="Q2216" s="84"/>
      <c r="R2216" s="89"/>
      <c r="S2216" s="14"/>
      <c r="T2216" s="90"/>
      <c r="U2216" s="85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1"/>
      <c r="B2217" s="81"/>
      <c r="C2217" s="82"/>
      <c r="D2217" s="85"/>
      <c r="E2217" s="110"/>
      <c r="F2217" s="84"/>
      <c r="G2217" s="84"/>
      <c r="H2217" s="84"/>
      <c r="I2217" s="84"/>
      <c r="J2217" s="83"/>
      <c r="K2217" s="85"/>
      <c r="L2217" s="86"/>
      <c r="M2217" s="87"/>
      <c r="N2217" s="88"/>
      <c r="O2217" s="88"/>
      <c r="P2217" s="87"/>
      <c r="Q2217" s="84"/>
      <c r="R2217" s="89"/>
      <c r="S2217" s="14"/>
      <c r="T2217" s="90"/>
      <c r="U2217" s="85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1"/>
      <c r="B2218" s="81"/>
      <c r="C2218" s="82"/>
      <c r="D2218" s="85"/>
      <c r="E2218" s="110"/>
      <c r="F2218" s="84"/>
      <c r="G2218" s="84"/>
      <c r="H2218" s="84"/>
      <c r="I2218" s="84"/>
      <c r="J2218" s="83"/>
      <c r="K2218" s="85"/>
      <c r="L2218" s="86"/>
      <c r="M2218" s="87"/>
      <c r="N2218" s="88"/>
      <c r="O2218" s="88"/>
      <c r="P2218" s="87"/>
      <c r="Q2218" s="84"/>
      <c r="R2218" s="89"/>
      <c r="S2218" s="14"/>
      <c r="T2218" s="90"/>
      <c r="U2218" s="85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1"/>
      <c r="B2219" s="81"/>
      <c r="C2219" s="82"/>
      <c r="D2219" s="85"/>
      <c r="E2219" s="110"/>
      <c r="F2219" s="84"/>
      <c r="G2219" s="84"/>
      <c r="H2219" s="84"/>
      <c r="I2219" s="84"/>
      <c r="J2219" s="83"/>
      <c r="K2219" s="85"/>
      <c r="L2219" s="86"/>
      <c r="M2219" s="87"/>
      <c r="N2219" s="88"/>
      <c r="O2219" s="88"/>
      <c r="P2219" s="87"/>
      <c r="Q2219" s="84"/>
      <c r="R2219" s="89"/>
      <c r="S2219" s="14"/>
      <c r="T2219" s="90"/>
      <c r="U2219" s="85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1"/>
      <c r="B2220" s="81"/>
      <c r="C2220" s="82"/>
      <c r="D2220" s="85"/>
      <c r="E2220" s="110"/>
      <c r="F2220" s="84"/>
      <c r="G2220" s="84"/>
      <c r="H2220" s="84"/>
      <c r="I2220" s="84"/>
      <c r="J2220" s="83"/>
      <c r="K2220" s="85"/>
      <c r="L2220" s="86"/>
      <c r="M2220" s="87"/>
      <c r="N2220" s="88"/>
      <c r="O2220" s="88"/>
      <c r="P2220" s="87"/>
      <c r="Q2220" s="84"/>
      <c r="R2220" s="89"/>
      <c r="S2220" s="14"/>
      <c r="T2220" s="90"/>
      <c r="U2220" s="85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1"/>
      <c r="B2221" s="81"/>
      <c r="C2221" s="82"/>
      <c r="D2221" s="85"/>
      <c r="E2221" s="110"/>
      <c r="F2221" s="84"/>
      <c r="G2221" s="84"/>
      <c r="H2221" s="84"/>
      <c r="I2221" s="84"/>
      <c r="J2221" s="83"/>
      <c r="K2221" s="85"/>
      <c r="L2221" s="86"/>
      <c r="M2221" s="87"/>
      <c r="N2221" s="88"/>
      <c r="O2221" s="88"/>
      <c r="P2221" s="87"/>
      <c r="Q2221" s="84"/>
      <c r="R2221" s="89"/>
      <c r="S2221" s="14"/>
      <c r="T2221" s="90"/>
      <c r="U2221" s="85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1"/>
      <c r="B2222" s="81"/>
      <c r="C2222" s="82"/>
      <c r="D2222" s="85"/>
      <c r="E2222" s="110"/>
      <c r="F2222" s="84"/>
      <c r="G2222" s="84"/>
      <c r="H2222" s="84"/>
      <c r="I2222" s="84"/>
      <c r="J2222" s="83"/>
      <c r="K2222" s="85"/>
      <c r="L2222" s="86"/>
      <c r="M2222" s="87"/>
      <c r="N2222" s="88"/>
      <c r="O2222" s="88"/>
      <c r="P2222" s="87"/>
      <c r="Q2222" s="84"/>
      <c r="R2222" s="89"/>
      <c r="S2222" s="14"/>
      <c r="T2222" s="90"/>
      <c r="U2222" s="85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1"/>
      <c r="B2223" s="81"/>
      <c r="C2223" s="82"/>
      <c r="D2223" s="85"/>
      <c r="E2223" s="110"/>
      <c r="F2223" s="84"/>
      <c r="G2223" s="84"/>
      <c r="H2223" s="84"/>
      <c r="I2223" s="84"/>
      <c r="J2223" s="83"/>
      <c r="K2223" s="85"/>
      <c r="L2223" s="86"/>
      <c r="M2223" s="87"/>
      <c r="N2223" s="88"/>
      <c r="O2223" s="88"/>
      <c r="P2223" s="87"/>
      <c r="Q2223" s="84"/>
      <c r="R2223" s="89"/>
      <c r="S2223" s="14"/>
      <c r="T2223" s="90"/>
      <c r="U2223" s="85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1"/>
      <c r="B2224" s="81"/>
      <c r="C2224" s="82"/>
      <c r="D2224" s="85"/>
      <c r="E2224" s="110"/>
      <c r="F2224" s="84"/>
      <c r="G2224" s="84"/>
      <c r="H2224" s="84"/>
      <c r="I2224" s="84"/>
      <c r="J2224" s="83"/>
      <c r="K2224" s="85"/>
      <c r="L2224" s="86"/>
      <c r="M2224" s="87"/>
      <c r="N2224" s="88"/>
      <c r="O2224" s="88"/>
      <c r="P2224" s="87"/>
      <c r="Q2224" s="84"/>
      <c r="R2224" s="89"/>
      <c r="S2224" s="14"/>
      <c r="T2224" s="90"/>
      <c r="U2224" s="85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1"/>
      <c r="B2225" s="81"/>
      <c r="C2225" s="82"/>
      <c r="D2225" s="85"/>
      <c r="E2225" s="110"/>
      <c r="F2225" s="84"/>
      <c r="G2225" s="84"/>
      <c r="H2225" s="84"/>
      <c r="I2225" s="84"/>
      <c r="J2225" s="83"/>
      <c r="K2225" s="85"/>
      <c r="L2225" s="86"/>
      <c r="M2225" s="87"/>
      <c r="N2225" s="88"/>
      <c r="O2225" s="88"/>
      <c r="P2225" s="87"/>
      <c r="Q2225" s="84"/>
      <c r="R2225" s="89"/>
      <c r="S2225" s="14"/>
      <c r="T2225" s="90"/>
      <c r="U2225" s="85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1"/>
      <c r="B2226" s="81"/>
      <c r="C2226" s="82"/>
      <c r="D2226" s="85"/>
      <c r="E2226" s="110"/>
      <c r="F2226" s="84"/>
      <c r="G2226" s="84"/>
      <c r="H2226" s="84"/>
      <c r="I2226" s="84"/>
      <c r="J2226" s="83"/>
      <c r="K2226" s="85"/>
      <c r="L2226" s="86"/>
      <c r="M2226" s="87"/>
      <c r="N2226" s="88"/>
      <c r="O2226" s="88"/>
      <c r="P2226" s="87"/>
      <c r="Q2226" s="84"/>
      <c r="R2226" s="89"/>
      <c r="S2226" s="14"/>
      <c r="T2226" s="90"/>
      <c r="U2226" s="85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1"/>
      <c r="B2227" s="81"/>
      <c r="C2227" s="82"/>
      <c r="D2227" s="85"/>
      <c r="E2227" s="110"/>
      <c r="F2227" s="84"/>
      <c r="G2227" s="84"/>
      <c r="H2227" s="84"/>
      <c r="I2227" s="84"/>
      <c r="J2227" s="83"/>
      <c r="K2227" s="85"/>
      <c r="L2227" s="86"/>
      <c r="M2227" s="87"/>
      <c r="N2227" s="88"/>
      <c r="O2227" s="88"/>
      <c r="P2227" s="87"/>
      <c r="Q2227" s="84"/>
      <c r="R2227" s="89"/>
      <c r="S2227" s="14"/>
      <c r="T2227" s="90"/>
      <c r="U2227" s="85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1"/>
      <c r="B2228" s="81"/>
      <c r="C2228" s="82"/>
      <c r="D2228" s="85"/>
      <c r="E2228" s="110"/>
      <c r="F2228" s="84"/>
      <c r="G2228" s="84"/>
      <c r="H2228" s="84"/>
      <c r="I2228" s="84"/>
      <c r="J2228" s="83"/>
      <c r="K2228" s="85"/>
      <c r="L2228" s="86"/>
      <c r="M2228" s="87"/>
      <c r="N2228" s="88"/>
      <c r="O2228" s="88"/>
      <c r="P2228" s="87"/>
      <c r="Q2228" s="84"/>
      <c r="R2228" s="89"/>
      <c r="S2228" s="14"/>
      <c r="T2228" s="90"/>
      <c r="U2228" s="85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1"/>
      <c r="B2229" s="81"/>
      <c r="C2229" s="82"/>
      <c r="D2229" s="85"/>
      <c r="E2229" s="110"/>
      <c r="F2229" s="84"/>
      <c r="G2229" s="84"/>
      <c r="H2229" s="84"/>
      <c r="I2229" s="84"/>
      <c r="J2229" s="83"/>
      <c r="K2229" s="85"/>
      <c r="L2229" s="86"/>
      <c r="M2229" s="87"/>
      <c r="N2229" s="88"/>
      <c r="O2229" s="88"/>
      <c r="P2229" s="87"/>
      <c r="Q2229" s="84"/>
      <c r="R2229" s="89"/>
      <c r="S2229" s="14"/>
      <c r="T2229" s="90"/>
      <c r="U2229" s="85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1"/>
      <c r="B2230" s="81"/>
      <c r="C2230" s="82"/>
      <c r="D2230" s="85"/>
      <c r="E2230" s="110"/>
      <c r="F2230" s="84"/>
      <c r="G2230" s="84"/>
      <c r="H2230" s="84"/>
      <c r="I2230" s="84"/>
      <c r="J2230" s="83"/>
      <c r="K2230" s="85"/>
      <c r="L2230" s="86"/>
      <c r="M2230" s="87"/>
      <c r="N2230" s="88"/>
      <c r="O2230" s="88"/>
      <c r="P2230" s="87"/>
      <c r="Q2230" s="84"/>
      <c r="R2230" s="89"/>
      <c r="S2230" s="14"/>
      <c r="T2230" s="90"/>
      <c r="U2230" s="85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1"/>
      <c r="B2231" s="81"/>
      <c r="C2231" s="82"/>
      <c r="D2231" s="85"/>
      <c r="E2231" s="110"/>
      <c r="F2231" s="84"/>
      <c r="G2231" s="84"/>
      <c r="H2231" s="84"/>
      <c r="I2231" s="84"/>
      <c r="J2231" s="83"/>
      <c r="K2231" s="85"/>
      <c r="L2231" s="86"/>
      <c r="M2231" s="87"/>
      <c r="N2231" s="88"/>
      <c r="O2231" s="88"/>
      <c r="P2231" s="87"/>
      <c r="Q2231" s="84"/>
      <c r="R2231" s="89"/>
      <c r="S2231" s="14"/>
      <c r="T2231" s="90"/>
      <c r="U2231" s="85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1"/>
      <c r="B2232" s="81"/>
      <c r="C2232" s="82"/>
      <c r="D2232" s="85"/>
      <c r="E2232" s="110"/>
      <c r="F2232" s="84"/>
      <c r="G2232" s="84"/>
      <c r="H2232" s="84"/>
      <c r="I2232" s="84"/>
      <c r="J2232" s="83"/>
      <c r="K2232" s="85"/>
      <c r="L2232" s="86"/>
      <c r="M2232" s="87"/>
      <c r="N2232" s="88"/>
      <c r="O2232" s="88"/>
      <c r="P2232" s="87"/>
      <c r="Q2232" s="84"/>
      <c r="R2232" s="89"/>
      <c r="S2232" s="14"/>
      <c r="T2232" s="90"/>
      <c r="U2232" s="85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1"/>
      <c r="B2233" s="81"/>
      <c r="C2233" s="82"/>
      <c r="D2233" s="85"/>
      <c r="E2233" s="110"/>
      <c r="F2233" s="84"/>
      <c r="G2233" s="84"/>
      <c r="H2233" s="84"/>
      <c r="I2233" s="84"/>
      <c r="J2233" s="83"/>
      <c r="K2233" s="85"/>
      <c r="L2233" s="86"/>
      <c r="M2233" s="87"/>
      <c r="N2233" s="88"/>
      <c r="O2233" s="88"/>
      <c r="P2233" s="87"/>
      <c r="Q2233" s="84"/>
      <c r="R2233" s="89"/>
      <c r="S2233" s="14"/>
      <c r="T2233" s="90"/>
      <c r="U2233" s="85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1"/>
      <c r="B2234" s="81"/>
      <c r="C2234" s="82"/>
      <c r="D2234" s="85"/>
      <c r="E2234" s="110"/>
      <c r="F2234" s="84"/>
      <c r="G2234" s="84"/>
      <c r="H2234" s="84"/>
      <c r="I2234" s="84"/>
      <c r="J2234" s="83"/>
      <c r="K2234" s="85"/>
      <c r="L2234" s="86"/>
      <c r="M2234" s="87"/>
      <c r="N2234" s="88"/>
      <c r="O2234" s="88"/>
      <c r="P2234" s="87"/>
      <c r="Q2234" s="84"/>
      <c r="R2234" s="89"/>
      <c r="S2234" s="14"/>
      <c r="T2234" s="90"/>
      <c r="U2234" s="85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1"/>
      <c r="B2235" s="81"/>
      <c r="C2235" s="82"/>
      <c r="D2235" s="85"/>
      <c r="E2235" s="110"/>
      <c r="F2235" s="84"/>
      <c r="G2235" s="84"/>
      <c r="H2235" s="84"/>
      <c r="I2235" s="84"/>
      <c r="J2235" s="83"/>
      <c r="K2235" s="85"/>
      <c r="L2235" s="86"/>
      <c r="M2235" s="87"/>
      <c r="N2235" s="88"/>
      <c r="O2235" s="88"/>
      <c r="P2235" s="87"/>
      <c r="Q2235" s="84"/>
      <c r="R2235" s="89"/>
      <c r="S2235" s="14"/>
      <c r="T2235" s="90"/>
      <c r="U2235" s="85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1"/>
      <c r="B2236" s="81"/>
      <c r="C2236" s="82"/>
      <c r="D2236" s="85"/>
      <c r="E2236" s="110"/>
      <c r="F2236" s="84"/>
      <c r="G2236" s="84"/>
      <c r="H2236" s="84"/>
      <c r="I2236" s="84"/>
      <c r="J2236" s="83"/>
      <c r="K2236" s="85"/>
      <c r="L2236" s="86"/>
      <c r="M2236" s="87"/>
      <c r="N2236" s="88"/>
      <c r="O2236" s="88"/>
      <c r="P2236" s="87"/>
      <c r="Q2236" s="84"/>
      <c r="R2236" s="89"/>
      <c r="S2236" s="14"/>
      <c r="T2236" s="90"/>
      <c r="U2236" s="85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1"/>
      <c r="B2237" s="81"/>
      <c r="C2237" s="82"/>
      <c r="D2237" s="85"/>
      <c r="E2237" s="110"/>
      <c r="F2237" s="84"/>
      <c r="G2237" s="84"/>
      <c r="H2237" s="84"/>
      <c r="I2237" s="84"/>
      <c r="J2237" s="83"/>
      <c r="K2237" s="85"/>
      <c r="L2237" s="86"/>
      <c r="M2237" s="87"/>
      <c r="N2237" s="88"/>
      <c r="O2237" s="88"/>
      <c r="P2237" s="87"/>
      <c r="Q2237" s="84"/>
      <c r="R2237" s="89"/>
      <c r="S2237" s="14"/>
      <c r="T2237" s="90"/>
      <c r="U2237" s="85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1"/>
      <c r="B2238" s="81"/>
      <c r="C2238" s="82"/>
      <c r="D2238" s="85"/>
      <c r="E2238" s="110"/>
      <c r="F2238" s="84"/>
      <c r="G2238" s="84"/>
      <c r="H2238" s="84"/>
      <c r="I2238" s="84"/>
      <c r="J2238" s="83"/>
      <c r="K2238" s="85"/>
      <c r="L2238" s="86"/>
      <c r="M2238" s="87"/>
      <c r="N2238" s="88"/>
      <c r="O2238" s="88"/>
      <c r="P2238" s="87"/>
      <c r="Q2238" s="84"/>
      <c r="R2238" s="89"/>
      <c r="S2238" s="14"/>
      <c r="T2238" s="90"/>
      <c r="U2238" s="85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1"/>
      <c r="B2239" s="81"/>
      <c r="C2239" s="82"/>
      <c r="D2239" s="85"/>
      <c r="E2239" s="110"/>
      <c r="F2239" s="84"/>
      <c r="G2239" s="84"/>
      <c r="H2239" s="84"/>
      <c r="I2239" s="84"/>
      <c r="J2239" s="83"/>
      <c r="K2239" s="85"/>
      <c r="L2239" s="86"/>
      <c r="M2239" s="87"/>
      <c r="N2239" s="88"/>
      <c r="O2239" s="88"/>
      <c r="P2239" s="87"/>
      <c r="Q2239" s="84"/>
      <c r="R2239" s="89"/>
      <c r="S2239" s="14"/>
      <c r="T2239" s="90"/>
      <c r="U2239" s="85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1"/>
      <c r="B2240" s="81"/>
      <c r="C2240" s="82"/>
      <c r="D2240" s="85"/>
      <c r="E2240" s="110"/>
      <c r="F2240" s="84"/>
      <c r="G2240" s="84"/>
      <c r="H2240" s="84"/>
      <c r="I2240" s="84"/>
      <c r="J2240" s="83"/>
      <c r="K2240" s="85"/>
      <c r="L2240" s="86"/>
      <c r="M2240" s="87"/>
      <c r="N2240" s="88"/>
      <c r="O2240" s="88"/>
      <c r="P2240" s="87"/>
      <c r="Q2240" s="84"/>
      <c r="R2240" s="89"/>
      <c r="S2240" s="14"/>
      <c r="T2240" s="90"/>
      <c r="U2240" s="85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1"/>
      <c r="B2241" s="81"/>
      <c r="C2241" s="82"/>
      <c r="D2241" s="85"/>
      <c r="E2241" s="110"/>
      <c r="F2241" s="84"/>
      <c r="G2241" s="84"/>
      <c r="H2241" s="84"/>
      <c r="I2241" s="84"/>
      <c r="J2241" s="83"/>
      <c r="K2241" s="85"/>
      <c r="L2241" s="86"/>
      <c r="M2241" s="87"/>
      <c r="N2241" s="88"/>
      <c r="O2241" s="88"/>
      <c r="P2241" s="87"/>
      <c r="Q2241" s="84"/>
      <c r="R2241" s="89"/>
      <c r="S2241" s="14"/>
      <c r="T2241" s="90"/>
      <c r="U2241" s="85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1"/>
      <c r="B2242" s="81"/>
      <c r="C2242" s="82"/>
      <c r="D2242" s="85"/>
      <c r="E2242" s="110"/>
      <c r="F2242" s="84"/>
      <c r="G2242" s="84"/>
      <c r="H2242" s="84"/>
      <c r="I2242" s="84"/>
      <c r="J2242" s="83"/>
      <c r="K2242" s="85"/>
      <c r="L2242" s="86"/>
      <c r="M2242" s="87"/>
      <c r="N2242" s="88"/>
      <c r="O2242" s="88"/>
      <c r="P2242" s="87"/>
      <c r="Q2242" s="84"/>
      <c r="R2242" s="89"/>
      <c r="S2242" s="14"/>
      <c r="T2242" s="90"/>
      <c r="U2242" s="85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1"/>
      <c r="B2243" s="81"/>
      <c r="C2243" s="82"/>
      <c r="D2243" s="85"/>
      <c r="E2243" s="110"/>
      <c r="F2243" s="84"/>
      <c r="G2243" s="84"/>
      <c r="H2243" s="84"/>
      <c r="I2243" s="84"/>
      <c r="J2243" s="83"/>
      <c r="K2243" s="85"/>
      <c r="L2243" s="86"/>
      <c r="M2243" s="87"/>
      <c r="N2243" s="88"/>
      <c r="O2243" s="88"/>
      <c r="P2243" s="87"/>
      <c r="Q2243" s="84"/>
      <c r="R2243" s="89"/>
      <c r="S2243" s="14"/>
      <c r="T2243" s="90"/>
      <c r="U2243" s="85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1"/>
      <c r="B2244" s="81"/>
      <c r="C2244" s="82"/>
      <c r="D2244" s="85"/>
      <c r="E2244" s="110"/>
      <c r="F2244" s="84"/>
      <c r="G2244" s="84"/>
      <c r="H2244" s="84"/>
      <c r="I2244" s="84"/>
      <c r="J2244" s="83"/>
      <c r="K2244" s="85"/>
      <c r="L2244" s="86"/>
      <c r="M2244" s="87"/>
      <c r="N2244" s="88"/>
      <c r="O2244" s="88"/>
      <c r="P2244" s="87"/>
      <c r="Q2244" s="84"/>
      <c r="R2244" s="89"/>
      <c r="S2244" s="14"/>
      <c r="T2244" s="90"/>
      <c r="U2244" s="85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1"/>
      <c r="B2245" s="81"/>
      <c r="C2245" s="82"/>
      <c r="D2245" s="85"/>
      <c r="E2245" s="110"/>
      <c r="F2245" s="84"/>
      <c r="G2245" s="84"/>
      <c r="H2245" s="84"/>
      <c r="I2245" s="84"/>
      <c r="J2245" s="83"/>
      <c r="K2245" s="85"/>
      <c r="L2245" s="86"/>
      <c r="M2245" s="87"/>
      <c r="N2245" s="88"/>
      <c r="O2245" s="88"/>
      <c r="P2245" s="87"/>
      <c r="Q2245" s="84"/>
      <c r="R2245" s="89"/>
      <c r="S2245" s="14"/>
      <c r="T2245" s="90"/>
      <c r="U2245" s="85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1"/>
      <c r="B2246" s="81"/>
      <c r="C2246" s="82"/>
      <c r="D2246" s="85"/>
      <c r="E2246" s="110"/>
      <c r="F2246" s="84"/>
      <c r="G2246" s="84"/>
      <c r="H2246" s="84"/>
      <c r="I2246" s="84"/>
      <c r="J2246" s="83"/>
      <c r="K2246" s="85"/>
      <c r="L2246" s="86"/>
      <c r="M2246" s="87"/>
      <c r="N2246" s="88"/>
      <c r="O2246" s="88"/>
      <c r="P2246" s="87"/>
      <c r="Q2246" s="84"/>
      <c r="R2246" s="89"/>
      <c r="S2246" s="14"/>
      <c r="T2246" s="90"/>
      <c r="U2246" s="85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1"/>
      <c r="B2247" s="81"/>
      <c r="C2247" s="82"/>
      <c r="D2247" s="85"/>
      <c r="E2247" s="110"/>
      <c r="F2247" s="84"/>
      <c r="G2247" s="84"/>
      <c r="H2247" s="84"/>
      <c r="I2247" s="84"/>
      <c r="J2247" s="83"/>
      <c r="K2247" s="85"/>
      <c r="L2247" s="86"/>
      <c r="M2247" s="87"/>
      <c r="N2247" s="88"/>
      <c r="O2247" s="88"/>
      <c r="P2247" s="87"/>
      <c r="Q2247" s="84"/>
      <c r="R2247" s="89"/>
      <c r="S2247" s="14"/>
      <c r="T2247" s="90"/>
      <c r="U2247" s="85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1"/>
      <c r="B2248" s="81"/>
      <c r="C2248" s="82"/>
      <c r="D2248" s="85"/>
      <c r="E2248" s="110"/>
      <c r="F2248" s="84"/>
      <c r="G2248" s="84"/>
      <c r="H2248" s="84"/>
      <c r="I2248" s="84"/>
      <c r="J2248" s="83"/>
      <c r="K2248" s="85"/>
      <c r="L2248" s="86"/>
      <c r="M2248" s="87"/>
      <c r="N2248" s="88"/>
      <c r="O2248" s="88"/>
      <c r="P2248" s="87"/>
      <c r="Q2248" s="84"/>
      <c r="R2248" s="89"/>
      <c r="S2248" s="14"/>
      <c r="T2248" s="90"/>
      <c r="U2248" s="85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1"/>
      <c r="B2249" s="81"/>
      <c r="C2249" s="82"/>
      <c r="D2249" s="85"/>
      <c r="E2249" s="110"/>
      <c r="F2249" s="84"/>
      <c r="G2249" s="84"/>
      <c r="H2249" s="84"/>
      <c r="I2249" s="84"/>
      <c r="J2249" s="83"/>
      <c r="K2249" s="85"/>
      <c r="L2249" s="86"/>
      <c r="M2249" s="87"/>
      <c r="N2249" s="88"/>
      <c r="O2249" s="88"/>
      <c r="P2249" s="87"/>
      <c r="Q2249" s="84"/>
      <c r="R2249" s="89"/>
      <c r="S2249" s="14"/>
      <c r="T2249" s="90"/>
      <c r="U2249" s="85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1"/>
      <c r="B2250" s="81"/>
      <c r="C2250" s="82"/>
      <c r="D2250" s="85"/>
      <c r="E2250" s="110"/>
      <c r="F2250" s="84"/>
      <c r="G2250" s="84"/>
      <c r="H2250" s="84"/>
      <c r="I2250" s="84"/>
      <c r="J2250" s="83"/>
      <c r="K2250" s="85"/>
      <c r="L2250" s="86"/>
      <c r="M2250" s="87"/>
      <c r="N2250" s="88"/>
      <c r="O2250" s="88"/>
      <c r="P2250" s="87"/>
      <c r="Q2250" s="84"/>
      <c r="R2250" s="89"/>
      <c r="S2250" s="14"/>
      <c r="T2250" s="90"/>
      <c r="U2250" s="85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1"/>
      <c r="B2251" s="81"/>
      <c r="C2251" s="82"/>
      <c r="D2251" s="85"/>
      <c r="E2251" s="110"/>
      <c r="F2251" s="84"/>
      <c r="G2251" s="84"/>
      <c r="H2251" s="84"/>
      <c r="I2251" s="84"/>
      <c r="J2251" s="83"/>
      <c r="K2251" s="85"/>
      <c r="L2251" s="86"/>
      <c r="M2251" s="87"/>
      <c r="N2251" s="88"/>
      <c r="O2251" s="88"/>
      <c r="P2251" s="87"/>
      <c r="Q2251" s="84"/>
      <c r="R2251" s="89"/>
      <c r="S2251" s="14"/>
      <c r="T2251" s="90"/>
      <c r="U2251" s="85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1"/>
      <c r="B2252" s="81"/>
      <c r="C2252" s="82"/>
      <c r="D2252" s="85"/>
      <c r="E2252" s="110"/>
      <c r="F2252" s="84"/>
      <c r="G2252" s="84"/>
      <c r="H2252" s="84"/>
      <c r="I2252" s="84"/>
      <c r="J2252" s="83"/>
      <c r="K2252" s="85"/>
      <c r="L2252" s="86"/>
      <c r="M2252" s="87"/>
      <c r="N2252" s="88"/>
      <c r="O2252" s="88"/>
      <c r="P2252" s="87"/>
      <c r="Q2252" s="84"/>
      <c r="R2252" s="89"/>
      <c r="S2252" s="14"/>
      <c r="T2252" s="90"/>
      <c r="U2252" s="85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1"/>
      <c r="B2253" s="81"/>
      <c r="C2253" s="82"/>
      <c r="D2253" s="85"/>
      <c r="E2253" s="110"/>
      <c r="F2253" s="84"/>
      <c r="G2253" s="84"/>
      <c r="H2253" s="84"/>
      <c r="I2253" s="84"/>
      <c r="J2253" s="83"/>
      <c r="K2253" s="85"/>
      <c r="L2253" s="86"/>
      <c r="M2253" s="87"/>
      <c r="N2253" s="88"/>
      <c r="O2253" s="88"/>
      <c r="P2253" s="87"/>
      <c r="Q2253" s="84"/>
      <c r="R2253" s="89"/>
      <c r="S2253" s="14"/>
      <c r="T2253" s="90"/>
      <c r="U2253" s="85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1"/>
      <c r="B2254" s="81"/>
      <c r="C2254" s="82"/>
      <c r="D2254" s="85"/>
      <c r="E2254" s="110"/>
      <c r="F2254" s="84"/>
      <c r="G2254" s="84"/>
      <c r="H2254" s="84"/>
      <c r="I2254" s="84"/>
      <c r="J2254" s="83"/>
      <c r="K2254" s="85"/>
      <c r="L2254" s="86"/>
      <c r="M2254" s="87"/>
      <c r="N2254" s="88"/>
      <c r="O2254" s="88"/>
      <c r="P2254" s="87"/>
      <c r="Q2254" s="84"/>
      <c r="R2254" s="89"/>
      <c r="S2254" s="14"/>
      <c r="T2254" s="90"/>
      <c r="U2254" s="85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1"/>
      <c r="B2255" s="81"/>
      <c r="C2255" s="82"/>
      <c r="D2255" s="85"/>
      <c r="E2255" s="110"/>
      <c r="F2255" s="84"/>
      <c r="G2255" s="84"/>
      <c r="H2255" s="84"/>
      <c r="I2255" s="84"/>
      <c r="J2255" s="83"/>
      <c r="K2255" s="85"/>
      <c r="L2255" s="86"/>
      <c r="M2255" s="87"/>
      <c r="N2255" s="88"/>
      <c r="O2255" s="88"/>
      <c r="P2255" s="87"/>
      <c r="Q2255" s="84"/>
      <c r="R2255" s="89"/>
      <c r="S2255" s="14"/>
      <c r="T2255" s="90"/>
      <c r="U2255" s="85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1"/>
      <c r="B2256" s="81"/>
      <c r="C2256" s="82"/>
      <c r="D2256" s="85"/>
      <c r="E2256" s="110"/>
      <c r="F2256" s="84"/>
      <c r="G2256" s="84"/>
      <c r="H2256" s="84"/>
      <c r="I2256" s="84"/>
      <c r="J2256" s="83"/>
      <c r="K2256" s="85"/>
      <c r="L2256" s="86"/>
      <c r="M2256" s="87"/>
      <c r="N2256" s="88"/>
      <c r="O2256" s="88"/>
      <c r="P2256" s="87"/>
      <c r="Q2256" s="84"/>
      <c r="R2256" s="89"/>
      <c r="S2256" s="14"/>
      <c r="T2256" s="90"/>
      <c r="U2256" s="85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1"/>
      <c r="B2257" s="81"/>
      <c r="C2257" s="82"/>
      <c r="D2257" s="85"/>
      <c r="E2257" s="110"/>
      <c r="F2257" s="84"/>
      <c r="G2257" s="84"/>
      <c r="H2257" s="84"/>
      <c r="I2257" s="84"/>
      <c r="J2257" s="83"/>
      <c r="K2257" s="85"/>
      <c r="L2257" s="86"/>
      <c r="M2257" s="87"/>
      <c r="N2257" s="88"/>
      <c r="O2257" s="88"/>
      <c r="P2257" s="87"/>
      <c r="Q2257" s="84"/>
      <c r="R2257" s="89"/>
      <c r="S2257" s="14"/>
      <c r="T2257" s="90"/>
      <c r="U2257" s="85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1"/>
      <c r="B2258" s="81"/>
      <c r="C2258" s="82"/>
      <c r="D2258" s="85"/>
      <c r="E2258" s="110"/>
      <c r="F2258" s="84"/>
      <c r="G2258" s="84"/>
      <c r="H2258" s="84"/>
      <c r="I2258" s="84"/>
      <c r="J2258" s="83"/>
      <c r="K2258" s="85"/>
      <c r="L2258" s="86"/>
      <c r="M2258" s="87"/>
      <c r="N2258" s="88"/>
      <c r="O2258" s="88"/>
      <c r="P2258" s="87"/>
      <c r="Q2258" s="84"/>
      <c r="R2258" s="89"/>
      <c r="S2258" s="14"/>
      <c r="T2258" s="90"/>
      <c r="U2258" s="85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1"/>
      <c r="B2259" s="81"/>
      <c r="C2259" s="82"/>
      <c r="D2259" s="85"/>
      <c r="E2259" s="110"/>
      <c r="F2259" s="84"/>
      <c r="G2259" s="84"/>
      <c r="H2259" s="84"/>
      <c r="I2259" s="84"/>
      <c r="J2259" s="83"/>
      <c r="K2259" s="85"/>
      <c r="L2259" s="86"/>
      <c r="M2259" s="87"/>
      <c r="N2259" s="88"/>
      <c r="O2259" s="88"/>
      <c r="P2259" s="87"/>
      <c r="Q2259" s="84"/>
      <c r="R2259" s="89"/>
      <c r="S2259" s="14"/>
      <c r="T2259" s="90"/>
      <c r="U2259" s="85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1"/>
      <c r="B2260" s="81"/>
      <c r="C2260" s="82"/>
      <c r="D2260" s="85"/>
      <c r="E2260" s="110"/>
      <c r="F2260" s="84"/>
      <c r="G2260" s="84"/>
      <c r="H2260" s="84"/>
      <c r="I2260" s="84"/>
      <c r="J2260" s="83"/>
      <c r="K2260" s="85"/>
      <c r="L2260" s="86"/>
      <c r="M2260" s="87"/>
      <c r="N2260" s="88"/>
      <c r="O2260" s="88"/>
      <c r="P2260" s="87"/>
      <c r="Q2260" s="84"/>
      <c r="R2260" s="89"/>
      <c r="S2260" s="14"/>
      <c r="T2260" s="90"/>
      <c r="U2260" s="85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1"/>
      <c r="B2261" s="81"/>
      <c r="C2261" s="82"/>
      <c r="D2261" s="85"/>
      <c r="E2261" s="110"/>
      <c r="F2261" s="84"/>
      <c r="G2261" s="84"/>
      <c r="H2261" s="84"/>
      <c r="I2261" s="84"/>
      <c r="J2261" s="83"/>
      <c r="K2261" s="85"/>
      <c r="L2261" s="86"/>
      <c r="M2261" s="87"/>
      <c r="N2261" s="88"/>
      <c r="O2261" s="88"/>
      <c r="P2261" s="87"/>
      <c r="Q2261" s="84"/>
      <c r="R2261" s="89"/>
      <c r="S2261" s="14"/>
      <c r="T2261" s="90"/>
      <c r="U2261" s="85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1"/>
      <c r="B2262" s="81"/>
      <c r="C2262" s="82"/>
      <c r="D2262" s="85"/>
      <c r="E2262" s="110"/>
      <c r="F2262" s="84"/>
      <c r="G2262" s="84"/>
      <c r="H2262" s="84"/>
      <c r="I2262" s="84"/>
      <c r="J2262" s="83"/>
      <c r="K2262" s="85"/>
      <c r="L2262" s="86"/>
      <c r="M2262" s="87"/>
      <c r="N2262" s="88"/>
      <c r="O2262" s="88"/>
      <c r="P2262" s="87"/>
      <c r="Q2262" s="84"/>
      <c r="R2262" s="89"/>
      <c r="S2262" s="14"/>
      <c r="T2262" s="90"/>
      <c r="U2262" s="85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1"/>
      <c r="B2263" s="81"/>
      <c r="C2263" s="82"/>
      <c r="D2263" s="85"/>
      <c r="E2263" s="110"/>
      <c r="F2263" s="84"/>
      <c r="G2263" s="84"/>
      <c r="H2263" s="84"/>
      <c r="I2263" s="84"/>
      <c r="J2263" s="83"/>
      <c r="K2263" s="85"/>
      <c r="L2263" s="86"/>
      <c r="M2263" s="87"/>
      <c r="N2263" s="88"/>
      <c r="O2263" s="88"/>
      <c r="P2263" s="87"/>
      <c r="Q2263" s="84"/>
      <c r="R2263" s="89"/>
      <c r="S2263" s="14"/>
      <c r="T2263" s="90"/>
      <c r="U2263" s="85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1"/>
      <c r="B2264" s="81"/>
      <c r="C2264" s="82"/>
      <c r="D2264" s="85"/>
      <c r="E2264" s="110"/>
      <c r="F2264" s="84"/>
      <c r="G2264" s="84"/>
      <c r="H2264" s="84"/>
      <c r="I2264" s="84"/>
      <c r="J2264" s="83"/>
      <c r="K2264" s="85"/>
      <c r="L2264" s="86"/>
      <c r="M2264" s="87"/>
      <c r="N2264" s="88"/>
      <c r="O2264" s="88"/>
      <c r="P2264" s="87"/>
      <c r="Q2264" s="84"/>
      <c r="R2264" s="89"/>
      <c r="S2264" s="14"/>
      <c r="T2264" s="90"/>
      <c r="U2264" s="85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1"/>
      <c r="B2265" s="81"/>
      <c r="C2265" s="82"/>
      <c r="D2265" s="85"/>
      <c r="E2265" s="110"/>
      <c r="F2265" s="84"/>
      <c r="G2265" s="84"/>
      <c r="H2265" s="84"/>
      <c r="I2265" s="84"/>
      <c r="J2265" s="83"/>
      <c r="K2265" s="85"/>
      <c r="L2265" s="86"/>
      <c r="M2265" s="87"/>
      <c r="N2265" s="88"/>
      <c r="O2265" s="88"/>
      <c r="P2265" s="87"/>
      <c r="Q2265" s="84"/>
      <c r="R2265" s="89"/>
      <c r="S2265" s="14"/>
      <c r="T2265" s="90"/>
      <c r="U2265" s="85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1"/>
      <c r="B2266" s="81"/>
      <c r="C2266" s="82"/>
      <c r="D2266" s="85"/>
      <c r="E2266" s="110"/>
      <c r="F2266" s="84"/>
      <c r="G2266" s="84"/>
      <c r="H2266" s="84"/>
      <c r="I2266" s="84"/>
      <c r="J2266" s="83"/>
      <c r="K2266" s="85"/>
      <c r="L2266" s="86"/>
      <c r="M2266" s="87"/>
      <c r="N2266" s="88"/>
      <c r="O2266" s="88"/>
      <c r="P2266" s="87"/>
      <c r="Q2266" s="84"/>
      <c r="R2266" s="89"/>
      <c r="S2266" s="14"/>
      <c r="T2266" s="90"/>
      <c r="U2266" s="85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1"/>
      <c r="B2267" s="81"/>
      <c r="C2267" s="82"/>
      <c r="D2267" s="85"/>
      <c r="E2267" s="110"/>
      <c r="F2267" s="84"/>
      <c r="G2267" s="84"/>
      <c r="H2267" s="84"/>
      <c r="I2267" s="84"/>
      <c r="J2267" s="83"/>
      <c r="K2267" s="85"/>
      <c r="L2267" s="86"/>
      <c r="M2267" s="87"/>
      <c r="N2267" s="88"/>
      <c r="O2267" s="88"/>
      <c r="P2267" s="87"/>
      <c r="Q2267" s="84"/>
      <c r="R2267" s="89"/>
      <c r="S2267" s="14"/>
      <c r="T2267" s="90"/>
      <c r="U2267" s="85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1"/>
      <c r="B2268" s="81"/>
      <c r="C2268" s="82"/>
      <c r="D2268" s="85"/>
      <c r="E2268" s="110"/>
      <c r="F2268" s="84"/>
      <c r="G2268" s="84"/>
      <c r="H2268" s="84"/>
      <c r="I2268" s="84"/>
      <c r="J2268" s="83"/>
      <c r="K2268" s="85"/>
      <c r="L2268" s="86"/>
      <c r="M2268" s="87"/>
      <c r="N2268" s="88"/>
      <c r="O2268" s="88"/>
      <c r="P2268" s="87"/>
      <c r="Q2268" s="84"/>
      <c r="R2268" s="89"/>
      <c r="S2268" s="14"/>
      <c r="T2268" s="90"/>
      <c r="U2268" s="85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1"/>
      <c r="B2269" s="81"/>
      <c r="C2269" s="82"/>
      <c r="D2269" s="85"/>
      <c r="E2269" s="110"/>
      <c r="F2269" s="84"/>
      <c r="G2269" s="84"/>
      <c r="H2269" s="84"/>
      <c r="I2269" s="84"/>
      <c r="J2269" s="83"/>
      <c r="K2269" s="85"/>
      <c r="L2269" s="86"/>
      <c r="M2269" s="87"/>
      <c r="N2269" s="88"/>
      <c r="O2269" s="88"/>
      <c r="P2269" s="87"/>
      <c r="Q2269" s="84"/>
      <c r="R2269" s="89"/>
      <c r="S2269" s="14"/>
      <c r="T2269" s="90"/>
      <c r="U2269" s="85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1"/>
      <c r="B2270" s="81"/>
      <c r="C2270" s="82"/>
      <c r="D2270" s="85"/>
      <c r="E2270" s="110"/>
      <c r="F2270" s="84"/>
      <c r="G2270" s="84"/>
      <c r="H2270" s="84"/>
      <c r="I2270" s="84"/>
      <c r="J2270" s="83"/>
      <c r="K2270" s="85"/>
      <c r="L2270" s="86"/>
      <c r="M2270" s="87"/>
      <c r="N2270" s="88"/>
      <c r="O2270" s="88"/>
      <c r="P2270" s="87"/>
      <c r="Q2270" s="84"/>
      <c r="R2270" s="89"/>
      <c r="S2270" s="14"/>
      <c r="T2270" s="90"/>
      <c r="U2270" s="85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1"/>
      <c r="B2271" s="81"/>
      <c r="C2271" s="82"/>
      <c r="D2271" s="85"/>
      <c r="E2271" s="110"/>
      <c r="F2271" s="84"/>
      <c r="G2271" s="84"/>
      <c r="H2271" s="84"/>
      <c r="I2271" s="84"/>
      <c r="J2271" s="83"/>
      <c r="K2271" s="85"/>
      <c r="L2271" s="86"/>
      <c r="M2271" s="87"/>
      <c r="N2271" s="88"/>
      <c r="O2271" s="88"/>
      <c r="P2271" s="87"/>
      <c r="Q2271" s="84"/>
      <c r="R2271" s="89"/>
      <c r="S2271" s="14"/>
      <c r="T2271" s="90"/>
      <c r="U2271" s="85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1"/>
      <c r="B2272" s="81"/>
      <c r="C2272" s="82"/>
      <c r="D2272" s="85"/>
      <c r="E2272" s="110"/>
      <c r="F2272" s="84"/>
      <c r="G2272" s="84"/>
      <c r="H2272" s="84"/>
      <c r="I2272" s="84"/>
      <c r="J2272" s="83"/>
      <c r="K2272" s="85"/>
      <c r="L2272" s="86"/>
      <c r="M2272" s="87"/>
      <c r="N2272" s="88"/>
      <c r="O2272" s="88"/>
      <c r="P2272" s="87"/>
      <c r="Q2272" s="84"/>
      <c r="R2272" s="89"/>
      <c r="S2272" s="14"/>
      <c r="T2272" s="90"/>
      <c r="U2272" s="85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1"/>
      <c r="B2273" s="81"/>
      <c r="C2273" s="82"/>
      <c r="D2273" s="85"/>
      <c r="E2273" s="110"/>
      <c r="F2273" s="84"/>
      <c r="G2273" s="84"/>
      <c r="H2273" s="84"/>
      <c r="I2273" s="84"/>
      <c r="J2273" s="83"/>
      <c r="K2273" s="85"/>
      <c r="L2273" s="86"/>
      <c r="M2273" s="87"/>
      <c r="N2273" s="88"/>
      <c r="O2273" s="88"/>
      <c r="P2273" s="87"/>
      <c r="Q2273" s="84"/>
      <c r="R2273" s="89"/>
      <c r="S2273" s="14"/>
      <c r="T2273" s="90"/>
      <c r="U2273" s="85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1"/>
      <c r="B2274" s="81"/>
      <c r="C2274" s="82"/>
      <c r="D2274" s="85"/>
      <c r="E2274" s="110"/>
      <c r="F2274" s="84"/>
      <c r="G2274" s="84"/>
      <c r="H2274" s="84"/>
      <c r="I2274" s="84"/>
      <c r="J2274" s="83"/>
      <c r="K2274" s="85"/>
      <c r="L2274" s="86"/>
      <c r="M2274" s="87"/>
      <c r="N2274" s="88"/>
      <c r="O2274" s="88"/>
      <c r="P2274" s="87"/>
      <c r="Q2274" s="84"/>
      <c r="R2274" s="89"/>
      <c r="S2274" s="14"/>
      <c r="T2274" s="90"/>
      <c r="U2274" s="85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1"/>
      <c r="B2275" s="81"/>
      <c r="C2275" s="82"/>
      <c r="D2275" s="85"/>
      <c r="E2275" s="110"/>
      <c r="F2275" s="84"/>
      <c r="G2275" s="84"/>
      <c r="H2275" s="84"/>
      <c r="I2275" s="84"/>
      <c r="J2275" s="83"/>
      <c r="K2275" s="85"/>
      <c r="L2275" s="86"/>
      <c r="M2275" s="87"/>
      <c r="N2275" s="88"/>
      <c r="O2275" s="88"/>
      <c r="P2275" s="87"/>
      <c r="Q2275" s="84"/>
      <c r="R2275" s="89"/>
      <c r="S2275" s="14"/>
      <c r="T2275" s="90"/>
      <c r="U2275" s="85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1"/>
      <c r="B2276" s="81"/>
      <c r="C2276" s="82"/>
      <c r="D2276" s="85"/>
      <c r="E2276" s="110"/>
      <c r="F2276" s="84"/>
      <c r="G2276" s="84"/>
      <c r="H2276" s="84"/>
      <c r="I2276" s="84"/>
      <c r="J2276" s="83"/>
      <c r="K2276" s="85"/>
      <c r="L2276" s="86"/>
      <c r="M2276" s="87"/>
      <c r="N2276" s="88"/>
      <c r="O2276" s="88"/>
      <c r="P2276" s="87"/>
      <c r="Q2276" s="84"/>
      <c r="R2276" s="89"/>
      <c r="S2276" s="14"/>
      <c r="T2276" s="90"/>
      <c r="U2276" s="85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1"/>
      <c r="B2277" s="81"/>
      <c r="C2277" s="82"/>
      <c r="D2277" s="85"/>
      <c r="E2277" s="110"/>
      <c r="F2277" s="84"/>
      <c r="G2277" s="84"/>
      <c r="H2277" s="84"/>
      <c r="I2277" s="84"/>
      <c r="J2277" s="83"/>
      <c r="K2277" s="85"/>
      <c r="L2277" s="86"/>
      <c r="M2277" s="87"/>
      <c r="N2277" s="88"/>
      <c r="O2277" s="88"/>
      <c r="P2277" s="87"/>
      <c r="Q2277" s="84"/>
      <c r="R2277" s="89"/>
      <c r="S2277" s="14"/>
      <c r="T2277" s="90"/>
      <c r="U2277" s="85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1"/>
      <c r="B2278" s="81"/>
      <c r="C2278" s="82"/>
      <c r="D2278" s="85"/>
      <c r="E2278" s="110"/>
      <c r="F2278" s="84"/>
      <c r="G2278" s="84"/>
      <c r="H2278" s="84"/>
      <c r="I2278" s="84"/>
      <c r="J2278" s="83"/>
      <c r="K2278" s="85"/>
      <c r="L2278" s="86"/>
      <c r="M2278" s="87"/>
      <c r="N2278" s="88"/>
      <c r="O2278" s="88"/>
      <c r="P2278" s="87"/>
      <c r="Q2278" s="84"/>
      <c r="R2278" s="89"/>
      <c r="S2278" s="14"/>
      <c r="T2278" s="90"/>
      <c r="U2278" s="85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1"/>
      <c r="B2279" s="81"/>
      <c r="C2279" s="82"/>
      <c r="D2279" s="85"/>
      <c r="E2279" s="110"/>
      <c r="F2279" s="84"/>
      <c r="G2279" s="84"/>
      <c r="H2279" s="84"/>
      <c r="I2279" s="84"/>
      <c r="J2279" s="83"/>
      <c r="K2279" s="85"/>
      <c r="L2279" s="86"/>
      <c r="M2279" s="87"/>
      <c r="N2279" s="88"/>
      <c r="O2279" s="88"/>
      <c r="P2279" s="87"/>
      <c r="Q2279" s="84"/>
      <c r="R2279" s="89"/>
      <c r="S2279" s="14"/>
      <c r="T2279" s="90"/>
      <c r="U2279" s="85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1"/>
      <c r="B2280" s="81"/>
      <c r="C2280" s="82"/>
      <c r="D2280" s="85"/>
      <c r="E2280" s="110"/>
      <c r="F2280" s="84"/>
      <c r="G2280" s="84"/>
      <c r="H2280" s="84"/>
      <c r="I2280" s="84"/>
      <c r="J2280" s="83"/>
      <c r="K2280" s="85"/>
      <c r="L2280" s="86"/>
      <c r="M2280" s="87"/>
      <c r="N2280" s="88"/>
      <c r="O2280" s="88"/>
      <c r="P2280" s="87"/>
      <c r="Q2280" s="84"/>
      <c r="R2280" s="89"/>
      <c r="S2280" s="14"/>
      <c r="T2280" s="90"/>
      <c r="U2280" s="85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1"/>
      <c r="B2281" s="81"/>
      <c r="C2281" s="82"/>
      <c r="D2281" s="85"/>
      <c r="E2281" s="110"/>
      <c r="F2281" s="84"/>
      <c r="G2281" s="84"/>
      <c r="H2281" s="84"/>
      <c r="I2281" s="84"/>
      <c r="J2281" s="83"/>
      <c r="K2281" s="85"/>
      <c r="L2281" s="86"/>
      <c r="M2281" s="87"/>
      <c r="N2281" s="88"/>
      <c r="O2281" s="88"/>
      <c r="P2281" s="87"/>
      <c r="Q2281" s="84"/>
      <c r="R2281" s="89"/>
      <c r="S2281" s="14"/>
      <c r="T2281" s="90"/>
      <c r="U2281" s="85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1"/>
      <c r="B2282" s="81"/>
      <c r="C2282" s="82"/>
      <c r="D2282" s="85"/>
      <c r="E2282" s="110"/>
      <c r="F2282" s="84"/>
      <c r="G2282" s="84"/>
      <c r="H2282" s="84"/>
      <c r="I2282" s="84"/>
      <c r="J2282" s="83"/>
      <c r="K2282" s="85"/>
      <c r="L2282" s="86"/>
      <c r="M2282" s="87"/>
      <c r="N2282" s="88"/>
      <c r="O2282" s="88"/>
      <c r="P2282" s="87"/>
      <c r="Q2282" s="84"/>
      <c r="R2282" s="89"/>
      <c r="S2282" s="14"/>
      <c r="T2282" s="90"/>
      <c r="U2282" s="85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1"/>
      <c r="B2283" s="81"/>
      <c r="C2283" s="82"/>
      <c r="D2283" s="85"/>
      <c r="E2283" s="110"/>
      <c r="F2283" s="84"/>
      <c r="G2283" s="84"/>
      <c r="H2283" s="84"/>
      <c r="I2283" s="84"/>
      <c r="J2283" s="83"/>
      <c r="K2283" s="85"/>
      <c r="L2283" s="86"/>
      <c r="M2283" s="87"/>
      <c r="N2283" s="88"/>
      <c r="O2283" s="88"/>
      <c r="P2283" s="87"/>
      <c r="Q2283" s="84"/>
      <c r="R2283" s="89"/>
      <c r="S2283" s="14"/>
      <c r="T2283" s="90"/>
      <c r="U2283" s="85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1"/>
      <c r="B2284" s="81"/>
      <c r="C2284" s="82"/>
      <c r="D2284" s="85"/>
      <c r="E2284" s="110"/>
      <c r="F2284" s="84"/>
      <c r="G2284" s="84"/>
      <c r="H2284" s="84"/>
      <c r="I2284" s="84"/>
      <c r="J2284" s="83"/>
      <c r="K2284" s="85"/>
      <c r="L2284" s="86"/>
      <c r="M2284" s="87"/>
      <c r="N2284" s="88"/>
      <c r="O2284" s="88"/>
      <c r="P2284" s="87"/>
      <c r="Q2284" s="84"/>
      <c r="R2284" s="89"/>
      <c r="S2284" s="14"/>
      <c r="T2284" s="90"/>
      <c r="U2284" s="85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1"/>
      <c r="B2285" s="81"/>
      <c r="C2285" s="82"/>
      <c r="D2285" s="85"/>
      <c r="E2285" s="110"/>
      <c r="F2285" s="84"/>
      <c r="G2285" s="84"/>
      <c r="H2285" s="84"/>
      <c r="I2285" s="84"/>
      <c r="J2285" s="83"/>
      <c r="K2285" s="85"/>
      <c r="L2285" s="86"/>
      <c r="M2285" s="87"/>
      <c r="N2285" s="88"/>
      <c r="O2285" s="88"/>
      <c r="P2285" s="87"/>
      <c r="Q2285" s="84"/>
      <c r="R2285" s="89"/>
      <c r="S2285" s="14"/>
      <c r="T2285" s="90"/>
      <c r="U2285" s="85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1"/>
      <c r="B2286" s="81"/>
      <c r="C2286" s="82"/>
      <c r="D2286" s="85"/>
      <c r="E2286" s="110"/>
      <c r="F2286" s="84"/>
      <c r="G2286" s="84"/>
      <c r="H2286" s="84"/>
      <c r="I2286" s="84"/>
      <c r="J2286" s="83"/>
      <c r="K2286" s="85"/>
      <c r="L2286" s="86"/>
      <c r="M2286" s="87"/>
      <c r="N2286" s="88"/>
      <c r="O2286" s="88"/>
      <c r="P2286" s="87"/>
      <c r="Q2286" s="84"/>
      <c r="R2286" s="89"/>
      <c r="S2286" s="14"/>
      <c r="T2286" s="90"/>
      <c r="U2286" s="85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1"/>
      <c r="B2287" s="81"/>
      <c r="C2287" s="82"/>
      <c r="D2287" s="85"/>
      <c r="E2287" s="110"/>
      <c r="F2287" s="84"/>
      <c r="G2287" s="84"/>
      <c r="H2287" s="84"/>
      <c r="I2287" s="84"/>
      <c r="J2287" s="83"/>
      <c r="K2287" s="85"/>
      <c r="L2287" s="86"/>
      <c r="M2287" s="87"/>
      <c r="N2287" s="88"/>
      <c r="O2287" s="88"/>
      <c r="P2287" s="87"/>
      <c r="Q2287" s="84"/>
      <c r="R2287" s="89"/>
      <c r="S2287" s="14"/>
      <c r="T2287" s="90"/>
      <c r="U2287" s="85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1"/>
      <c r="B2288" s="81"/>
      <c r="C2288" s="82"/>
      <c r="D2288" s="85"/>
      <c r="E2288" s="110"/>
      <c r="F2288" s="84"/>
      <c r="G2288" s="84"/>
      <c r="H2288" s="84"/>
      <c r="I2288" s="84"/>
      <c r="J2288" s="83"/>
      <c r="K2288" s="85"/>
      <c r="L2288" s="86"/>
      <c r="M2288" s="87"/>
      <c r="N2288" s="88"/>
      <c r="O2288" s="88"/>
      <c r="P2288" s="87"/>
      <c r="Q2288" s="84"/>
      <c r="R2288" s="89"/>
      <c r="S2288" s="14"/>
      <c r="T2288" s="90"/>
      <c r="U2288" s="85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1"/>
      <c r="B2289" s="81"/>
      <c r="C2289" s="82"/>
      <c r="D2289" s="85"/>
      <c r="E2289" s="110"/>
      <c r="F2289" s="84"/>
      <c r="G2289" s="84"/>
      <c r="H2289" s="84"/>
      <c r="I2289" s="84"/>
      <c r="J2289" s="83"/>
      <c r="K2289" s="85"/>
      <c r="L2289" s="86"/>
      <c r="M2289" s="87"/>
      <c r="N2289" s="88"/>
      <c r="O2289" s="88"/>
      <c r="P2289" s="87"/>
      <c r="Q2289" s="84"/>
      <c r="R2289" s="89"/>
      <c r="S2289" s="14"/>
      <c r="T2289" s="90"/>
      <c r="U2289" s="85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1"/>
      <c r="B2290" s="81"/>
      <c r="C2290" s="82"/>
      <c r="D2290" s="85"/>
      <c r="E2290" s="110"/>
      <c r="F2290" s="84"/>
      <c r="G2290" s="84"/>
      <c r="H2290" s="84"/>
      <c r="I2290" s="84"/>
      <c r="J2290" s="83"/>
      <c r="K2290" s="85"/>
      <c r="L2290" s="86"/>
      <c r="M2290" s="87"/>
      <c r="N2290" s="88"/>
      <c r="O2290" s="88"/>
      <c r="P2290" s="87"/>
      <c r="Q2290" s="84"/>
      <c r="R2290" s="89"/>
      <c r="S2290" s="14"/>
      <c r="T2290" s="90"/>
      <c r="U2290" s="85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1"/>
      <c r="B2291" s="81"/>
      <c r="C2291" s="82"/>
      <c r="D2291" s="85"/>
      <c r="E2291" s="110"/>
      <c r="F2291" s="84"/>
      <c r="G2291" s="84"/>
      <c r="H2291" s="84"/>
      <c r="I2291" s="84"/>
      <c r="J2291" s="83"/>
      <c r="K2291" s="85"/>
      <c r="L2291" s="86"/>
      <c r="M2291" s="87"/>
      <c r="N2291" s="88"/>
      <c r="O2291" s="88"/>
      <c r="P2291" s="87"/>
      <c r="Q2291" s="84"/>
      <c r="R2291" s="89"/>
      <c r="S2291" s="14"/>
      <c r="T2291" s="90"/>
      <c r="U2291" s="85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1"/>
      <c r="B2292" s="81"/>
      <c r="C2292" s="82"/>
      <c r="D2292" s="85"/>
      <c r="E2292" s="110"/>
      <c r="F2292" s="84"/>
      <c r="G2292" s="84"/>
      <c r="H2292" s="84"/>
      <c r="I2292" s="84"/>
      <c r="J2292" s="83"/>
      <c r="K2292" s="85"/>
      <c r="L2292" s="86"/>
      <c r="M2292" s="87"/>
      <c r="N2292" s="88"/>
      <c r="O2292" s="88"/>
      <c r="P2292" s="87"/>
      <c r="Q2292" s="84"/>
      <c r="R2292" s="89"/>
      <c r="S2292" s="14"/>
      <c r="T2292" s="90"/>
      <c r="U2292" s="85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1"/>
      <c r="B2293" s="81"/>
      <c r="C2293" s="82"/>
      <c r="D2293" s="85"/>
      <c r="E2293" s="110"/>
      <c r="F2293" s="84"/>
      <c r="G2293" s="84"/>
      <c r="H2293" s="84"/>
      <c r="I2293" s="84"/>
      <c r="J2293" s="83"/>
      <c r="K2293" s="85"/>
      <c r="L2293" s="86"/>
      <c r="M2293" s="87"/>
      <c r="N2293" s="88"/>
      <c r="O2293" s="88"/>
      <c r="P2293" s="87"/>
      <c r="Q2293" s="84"/>
      <c r="R2293" s="89"/>
      <c r="S2293" s="14"/>
      <c r="T2293" s="90"/>
      <c r="U2293" s="85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1"/>
      <c r="B2294" s="81"/>
      <c r="C2294" s="82"/>
      <c r="D2294" s="85"/>
      <c r="E2294" s="110"/>
      <c r="F2294" s="84"/>
      <c r="G2294" s="84"/>
      <c r="H2294" s="84"/>
      <c r="I2294" s="84"/>
      <c r="J2294" s="83"/>
      <c r="K2294" s="85"/>
      <c r="L2294" s="86"/>
      <c r="M2294" s="87"/>
      <c r="N2294" s="88"/>
      <c r="O2294" s="88"/>
      <c r="P2294" s="87"/>
      <c r="Q2294" s="84"/>
      <c r="R2294" s="89"/>
      <c r="S2294" s="14"/>
      <c r="T2294" s="90"/>
      <c r="U2294" s="85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1"/>
      <c r="B2295" s="81"/>
      <c r="C2295" s="82"/>
      <c r="D2295" s="85"/>
      <c r="E2295" s="110"/>
      <c r="F2295" s="84"/>
      <c r="G2295" s="84"/>
      <c r="H2295" s="84"/>
      <c r="I2295" s="84"/>
      <c r="J2295" s="83"/>
      <c r="K2295" s="85"/>
      <c r="L2295" s="86"/>
      <c r="M2295" s="87"/>
      <c r="N2295" s="88"/>
      <c r="O2295" s="88"/>
      <c r="P2295" s="87"/>
      <c r="Q2295" s="84"/>
      <c r="R2295" s="89"/>
      <c r="S2295" s="14"/>
      <c r="T2295" s="90"/>
      <c r="U2295" s="85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1"/>
      <c r="B2296" s="81"/>
      <c r="C2296" s="82"/>
      <c r="D2296" s="85"/>
      <c r="E2296" s="110"/>
      <c r="F2296" s="84"/>
      <c r="G2296" s="84"/>
      <c r="H2296" s="84"/>
      <c r="I2296" s="84"/>
      <c r="J2296" s="83"/>
      <c r="K2296" s="85"/>
      <c r="L2296" s="86"/>
      <c r="M2296" s="87"/>
      <c r="N2296" s="88"/>
      <c r="O2296" s="88"/>
      <c r="P2296" s="87"/>
      <c r="Q2296" s="84"/>
      <c r="R2296" s="89"/>
      <c r="S2296" s="14"/>
      <c r="T2296" s="90"/>
      <c r="U2296" s="85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1"/>
      <c r="B2297" s="81"/>
      <c r="C2297" s="82"/>
      <c r="D2297" s="85"/>
      <c r="E2297" s="110"/>
      <c r="F2297" s="84"/>
      <c r="G2297" s="84"/>
      <c r="H2297" s="84"/>
      <c r="I2297" s="84"/>
      <c r="J2297" s="83"/>
      <c r="K2297" s="85"/>
      <c r="L2297" s="86"/>
      <c r="M2297" s="87"/>
      <c r="N2297" s="88"/>
      <c r="O2297" s="88"/>
      <c r="P2297" s="87"/>
      <c r="Q2297" s="84"/>
      <c r="R2297" s="89"/>
      <c r="S2297" s="14"/>
      <c r="T2297" s="90"/>
      <c r="U2297" s="85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1"/>
      <c r="B2298" s="81"/>
      <c r="C2298" s="82"/>
      <c r="D2298" s="85"/>
      <c r="E2298" s="110"/>
      <c r="F2298" s="84"/>
      <c r="G2298" s="84"/>
      <c r="H2298" s="84"/>
      <c r="I2298" s="84"/>
      <c r="J2298" s="83"/>
      <c r="K2298" s="85"/>
      <c r="L2298" s="86"/>
      <c r="M2298" s="87"/>
      <c r="N2298" s="88"/>
      <c r="O2298" s="88"/>
      <c r="P2298" s="87"/>
      <c r="Q2298" s="84"/>
      <c r="R2298" s="89"/>
      <c r="S2298" s="14"/>
      <c r="T2298" s="90"/>
      <c r="U2298" s="85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1"/>
      <c r="B2299" s="81"/>
      <c r="C2299" s="82"/>
      <c r="D2299" s="85"/>
      <c r="E2299" s="110"/>
      <c r="F2299" s="84"/>
      <c r="G2299" s="84"/>
      <c r="H2299" s="84"/>
      <c r="I2299" s="84"/>
      <c r="J2299" s="83"/>
      <c r="K2299" s="85"/>
      <c r="L2299" s="86"/>
      <c r="M2299" s="87"/>
      <c r="N2299" s="88"/>
      <c r="O2299" s="88"/>
      <c r="P2299" s="87"/>
      <c r="Q2299" s="84"/>
      <c r="R2299" s="89"/>
      <c r="S2299" s="14"/>
      <c r="T2299" s="90"/>
      <c r="U2299" s="85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1"/>
      <c r="B2300" s="81"/>
      <c r="C2300" s="82"/>
      <c r="D2300" s="85"/>
      <c r="E2300" s="110"/>
      <c r="F2300" s="84"/>
      <c r="G2300" s="84"/>
      <c r="H2300" s="84"/>
      <c r="I2300" s="84"/>
      <c r="J2300" s="83"/>
      <c r="K2300" s="85"/>
      <c r="L2300" s="86"/>
      <c r="M2300" s="87"/>
      <c r="N2300" s="88"/>
      <c r="O2300" s="88"/>
      <c r="P2300" s="87"/>
      <c r="Q2300" s="84"/>
      <c r="R2300" s="89"/>
      <c r="S2300" s="14"/>
      <c r="T2300" s="90"/>
      <c r="U2300" s="85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1"/>
      <c r="B2301" s="81"/>
      <c r="C2301" s="82"/>
      <c r="D2301" s="85"/>
      <c r="E2301" s="110"/>
      <c r="F2301" s="84"/>
      <c r="G2301" s="84"/>
      <c r="H2301" s="84"/>
      <c r="I2301" s="84"/>
      <c r="J2301" s="83"/>
      <c r="K2301" s="85"/>
      <c r="L2301" s="86"/>
      <c r="M2301" s="87"/>
      <c r="N2301" s="88"/>
      <c r="O2301" s="88"/>
      <c r="P2301" s="87"/>
      <c r="Q2301" s="84"/>
      <c r="R2301" s="89"/>
      <c r="S2301" s="14"/>
      <c r="T2301" s="90"/>
      <c r="U2301" s="85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1"/>
      <c r="B2302" s="81"/>
      <c r="C2302" s="82"/>
      <c r="D2302" s="85"/>
      <c r="E2302" s="110"/>
      <c r="F2302" s="84"/>
      <c r="G2302" s="84"/>
      <c r="H2302" s="84"/>
      <c r="I2302" s="84"/>
      <c r="J2302" s="83"/>
      <c r="K2302" s="85"/>
      <c r="L2302" s="86"/>
      <c r="M2302" s="87"/>
      <c r="N2302" s="88"/>
      <c r="O2302" s="88"/>
      <c r="P2302" s="87"/>
      <c r="Q2302" s="84"/>
      <c r="R2302" s="89"/>
      <c r="S2302" s="14"/>
      <c r="T2302" s="90"/>
      <c r="U2302" s="85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1"/>
      <c r="B2303" s="81"/>
      <c r="C2303" s="82"/>
      <c r="D2303" s="85"/>
      <c r="E2303" s="110"/>
      <c r="F2303" s="84"/>
      <c r="G2303" s="84"/>
      <c r="H2303" s="84"/>
      <c r="I2303" s="84"/>
      <c r="J2303" s="83"/>
      <c r="K2303" s="85"/>
      <c r="L2303" s="86"/>
      <c r="M2303" s="87"/>
      <c r="N2303" s="88"/>
      <c r="O2303" s="88"/>
      <c r="P2303" s="87"/>
      <c r="Q2303" s="84"/>
      <c r="R2303" s="89"/>
      <c r="S2303" s="14"/>
      <c r="T2303" s="90"/>
      <c r="U2303" s="85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1"/>
      <c r="B2304" s="81"/>
      <c r="C2304" s="82"/>
      <c r="D2304" s="85"/>
      <c r="E2304" s="110"/>
      <c r="F2304" s="84"/>
      <c r="G2304" s="84"/>
      <c r="H2304" s="84"/>
      <c r="I2304" s="84"/>
      <c r="J2304" s="83"/>
      <c r="K2304" s="85"/>
      <c r="L2304" s="86"/>
      <c r="M2304" s="87"/>
      <c r="N2304" s="88"/>
      <c r="O2304" s="88"/>
      <c r="P2304" s="87"/>
      <c r="Q2304" s="84"/>
      <c r="R2304" s="89"/>
      <c r="S2304" s="14"/>
      <c r="T2304" s="90"/>
      <c r="U2304" s="85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1"/>
      <c r="B2305" s="81"/>
      <c r="C2305" s="82"/>
      <c r="D2305" s="85"/>
      <c r="E2305" s="110"/>
      <c r="F2305" s="84"/>
      <c r="G2305" s="84"/>
      <c r="H2305" s="84"/>
      <c r="I2305" s="84"/>
      <c r="J2305" s="83"/>
      <c r="K2305" s="85"/>
      <c r="L2305" s="86"/>
      <c r="M2305" s="87"/>
      <c r="N2305" s="88"/>
      <c r="O2305" s="88"/>
      <c r="P2305" s="87"/>
      <c r="Q2305" s="84"/>
      <c r="R2305" s="89"/>
      <c r="S2305" s="14"/>
      <c r="T2305" s="90"/>
      <c r="U2305" s="85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1"/>
      <c r="B2306" s="81"/>
      <c r="C2306" s="82"/>
      <c r="D2306" s="85"/>
      <c r="E2306" s="110"/>
      <c r="F2306" s="84"/>
      <c r="G2306" s="84"/>
      <c r="H2306" s="84"/>
      <c r="I2306" s="84"/>
      <c r="J2306" s="83"/>
      <c r="K2306" s="85"/>
      <c r="L2306" s="86"/>
      <c r="M2306" s="87"/>
      <c r="N2306" s="88"/>
      <c r="O2306" s="88"/>
      <c r="P2306" s="87"/>
      <c r="Q2306" s="84"/>
      <c r="R2306" s="89"/>
      <c r="S2306" s="14"/>
      <c r="T2306" s="90"/>
      <c r="U2306" s="85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1"/>
      <c r="B2307" s="81"/>
      <c r="C2307" s="82"/>
      <c r="D2307" s="85"/>
      <c r="E2307" s="110"/>
      <c r="F2307" s="84"/>
      <c r="G2307" s="84"/>
      <c r="H2307" s="84"/>
      <c r="I2307" s="84"/>
      <c r="J2307" s="83"/>
      <c r="K2307" s="85"/>
      <c r="L2307" s="86"/>
      <c r="M2307" s="87"/>
      <c r="N2307" s="88"/>
      <c r="O2307" s="88"/>
      <c r="P2307" s="87"/>
      <c r="Q2307" s="84"/>
      <c r="R2307" s="89"/>
      <c r="S2307" s="14"/>
      <c r="T2307" s="90"/>
      <c r="U2307" s="85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1"/>
      <c r="B2308" s="81"/>
      <c r="C2308" s="82"/>
      <c r="D2308" s="85"/>
      <c r="E2308" s="110"/>
      <c r="F2308" s="84"/>
      <c r="G2308" s="84"/>
      <c r="H2308" s="84"/>
      <c r="I2308" s="84"/>
      <c r="J2308" s="83"/>
      <c r="K2308" s="85"/>
      <c r="L2308" s="86"/>
      <c r="M2308" s="87"/>
      <c r="N2308" s="88"/>
      <c r="O2308" s="88"/>
      <c r="P2308" s="87"/>
      <c r="Q2308" s="84"/>
      <c r="R2308" s="89"/>
      <c r="S2308" s="14"/>
      <c r="T2308" s="90"/>
      <c r="U2308" s="85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1"/>
      <c r="B2309" s="81"/>
      <c r="C2309" s="82"/>
      <c r="D2309" s="85"/>
      <c r="E2309" s="110"/>
      <c r="F2309" s="84"/>
      <c r="G2309" s="84"/>
      <c r="H2309" s="84"/>
      <c r="I2309" s="84"/>
      <c r="J2309" s="83"/>
      <c r="K2309" s="85"/>
      <c r="L2309" s="86"/>
      <c r="M2309" s="87"/>
      <c r="N2309" s="88"/>
      <c r="O2309" s="88"/>
      <c r="P2309" s="87"/>
      <c r="Q2309" s="84"/>
      <c r="R2309" s="89"/>
      <c r="S2309" s="14"/>
      <c r="T2309" s="90"/>
      <c r="U2309" s="85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1"/>
      <c r="B2310" s="81"/>
      <c r="C2310" s="82"/>
      <c r="D2310" s="85"/>
      <c r="E2310" s="110"/>
      <c r="F2310" s="84"/>
      <c r="G2310" s="84"/>
      <c r="H2310" s="84"/>
      <c r="I2310" s="84"/>
      <c r="J2310" s="83"/>
      <c r="K2310" s="85"/>
      <c r="L2310" s="86"/>
      <c r="M2310" s="87"/>
      <c r="N2310" s="88"/>
      <c r="O2310" s="88"/>
      <c r="P2310" s="87"/>
      <c r="Q2310" s="84"/>
      <c r="R2310" s="89"/>
      <c r="S2310" s="14"/>
      <c r="T2310" s="90"/>
      <c r="U2310" s="85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1"/>
      <c r="B2311" s="81"/>
      <c r="C2311" s="82"/>
      <c r="D2311" s="85"/>
      <c r="E2311" s="110"/>
      <c r="F2311" s="84"/>
      <c r="G2311" s="84"/>
      <c r="H2311" s="84"/>
      <c r="I2311" s="84"/>
      <c r="J2311" s="83"/>
      <c r="K2311" s="85"/>
      <c r="L2311" s="86"/>
      <c r="M2311" s="87"/>
      <c r="N2311" s="88"/>
      <c r="O2311" s="88"/>
      <c r="P2311" s="87"/>
      <c r="Q2311" s="84"/>
      <c r="R2311" s="89"/>
      <c r="S2311" s="14"/>
      <c r="T2311" s="90"/>
      <c r="U2311" s="85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1"/>
      <c r="B2312" s="81"/>
      <c r="C2312" s="82"/>
      <c r="D2312" s="85"/>
      <c r="E2312" s="110"/>
      <c r="F2312" s="84"/>
      <c r="G2312" s="84"/>
      <c r="H2312" s="84"/>
      <c r="I2312" s="84"/>
      <c r="J2312" s="83"/>
      <c r="K2312" s="85"/>
      <c r="L2312" s="86"/>
      <c r="M2312" s="87"/>
      <c r="N2312" s="88"/>
      <c r="O2312" s="88"/>
      <c r="P2312" s="87"/>
      <c r="Q2312" s="84"/>
      <c r="R2312" s="89"/>
      <c r="S2312" s="14"/>
      <c r="T2312" s="90"/>
      <c r="U2312" s="85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1"/>
      <c r="B2313" s="81"/>
      <c r="C2313" s="82"/>
      <c r="D2313" s="85"/>
      <c r="E2313" s="110"/>
      <c r="F2313" s="84"/>
      <c r="G2313" s="84"/>
      <c r="H2313" s="84"/>
      <c r="I2313" s="84"/>
      <c r="J2313" s="83"/>
      <c r="K2313" s="85"/>
      <c r="L2313" s="86"/>
      <c r="M2313" s="87"/>
      <c r="N2313" s="88"/>
      <c r="O2313" s="88"/>
      <c r="P2313" s="87"/>
      <c r="Q2313" s="84"/>
      <c r="R2313" s="89"/>
      <c r="S2313" s="14"/>
      <c r="T2313" s="90"/>
      <c r="U2313" s="85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1"/>
      <c r="B2314" s="81"/>
      <c r="C2314" s="82"/>
      <c r="D2314" s="85"/>
      <c r="E2314" s="110"/>
      <c r="F2314" s="84"/>
      <c r="G2314" s="84"/>
      <c r="H2314" s="84"/>
      <c r="I2314" s="84"/>
      <c r="J2314" s="83"/>
      <c r="K2314" s="85"/>
      <c r="L2314" s="86"/>
      <c r="M2314" s="87"/>
      <c r="N2314" s="88"/>
      <c r="O2314" s="88"/>
      <c r="P2314" s="87"/>
      <c r="Q2314" s="84"/>
      <c r="R2314" s="89"/>
      <c r="S2314" s="14"/>
      <c r="T2314" s="90"/>
      <c r="U2314" s="85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1"/>
      <c r="B2315" s="81"/>
      <c r="C2315" s="82"/>
      <c r="D2315" s="85"/>
      <c r="E2315" s="110"/>
      <c r="F2315" s="84"/>
      <c r="G2315" s="84"/>
      <c r="H2315" s="84"/>
      <c r="I2315" s="84"/>
      <c r="J2315" s="83"/>
      <c r="K2315" s="85"/>
      <c r="L2315" s="86"/>
      <c r="M2315" s="87"/>
      <c r="N2315" s="88"/>
      <c r="O2315" s="88"/>
      <c r="P2315" s="87"/>
      <c r="Q2315" s="84"/>
      <c r="R2315" s="89"/>
      <c r="S2315" s="14"/>
      <c r="T2315" s="90"/>
      <c r="U2315" s="85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1"/>
      <c r="B2316" s="81"/>
      <c r="C2316" s="82"/>
      <c r="D2316" s="85"/>
      <c r="E2316" s="110"/>
      <c r="F2316" s="84"/>
      <c r="G2316" s="84"/>
      <c r="H2316" s="84"/>
      <c r="I2316" s="84"/>
      <c r="J2316" s="83"/>
      <c r="K2316" s="85"/>
      <c r="L2316" s="86"/>
      <c r="M2316" s="87"/>
      <c r="N2316" s="88"/>
      <c r="O2316" s="88"/>
      <c r="P2316" s="87"/>
      <c r="Q2316" s="84"/>
      <c r="R2316" s="89"/>
      <c r="S2316" s="14"/>
      <c r="T2316" s="90"/>
      <c r="U2316" s="85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1"/>
      <c r="B2317" s="81"/>
      <c r="C2317" s="82"/>
      <c r="D2317" s="85"/>
      <c r="E2317" s="110"/>
      <c r="F2317" s="84"/>
      <c r="G2317" s="84"/>
      <c r="H2317" s="84"/>
      <c r="I2317" s="84"/>
      <c r="J2317" s="83"/>
      <c r="K2317" s="85"/>
      <c r="L2317" s="86"/>
      <c r="M2317" s="87"/>
      <c r="N2317" s="88"/>
      <c r="O2317" s="88"/>
      <c r="P2317" s="87"/>
      <c r="Q2317" s="84"/>
      <c r="R2317" s="89"/>
      <c r="S2317" s="14"/>
      <c r="T2317" s="90"/>
      <c r="U2317" s="85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1"/>
      <c r="B2318" s="81"/>
      <c r="C2318" s="82"/>
      <c r="D2318" s="85"/>
      <c r="E2318" s="110"/>
      <c r="F2318" s="84"/>
      <c r="G2318" s="84"/>
      <c r="H2318" s="84"/>
      <c r="I2318" s="84"/>
      <c r="J2318" s="83"/>
      <c r="K2318" s="85"/>
      <c r="L2318" s="86"/>
      <c r="M2318" s="87"/>
      <c r="N2318" s="88"/>
      <c r="O2318" s="88"/>
      <c r="P2318" s="87"/>
      <c r="Q2318" s="84"/>
      <c r="R2318" s="89"/>
      <c r="S2318" s="14"/>
      <c r="T2318" s="90"/>
      <c r="U2318" s="85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1"/>
      <c r="B2319" s="81"/>
      <c r="C2319" s="82"/>
      <c r="D2319" s="85"/>
      <c r="E2319" s="110"/>
      <c r="F2319" s="84"/>
      <c r="G2319" s="84"/>
      <c r="H2319" s="84"/>
      <c r="I2319" s="84"/>
      <c r="J2319" s="83"/>
      <c r="K2319" s="85"/>
      <c r="L2319" s="86"/>
      <c r="M2319" s="87"/>
      <c r="N2319" s="88"/>
      <c r="O2319" s="88"/>
      <c r="P2319" s="87"/>
      <c r="Q2319" s="84"/>
      <c r="R2319" s="89"/>
      <c r="S2319" s="14"/>
      <c r="T2319" s="90"/>
      <c r="U2319" s="85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1"/>
      <c r="B2320" s="81"/>
      <c r="C2320" s="82"/>
      <c r="D2320" s="85"/>
      <c r="E2320" s="110"/>
      <c r="F2320" s="84"/>
      <c r="G2320" s="84"/>
      <c r="H2320" s="84"/>
      <c r="I2320" s="84"/>
      <c r="J2320" s="83"/>
      <c r="K2320" s="85"/>
      <c r="L2320" s="86"/>
      <c r="M2320" s="87"/>
      <c r="N2320" s="88"/>
      <c r="O2320" s="88"/>
      <c r="P2320" s="87"/>
      <c r="Q2320" s="84"/>
      <c r="R2320" s="89"/>
      <c r="S2320" s="14"/>
      <c r="T2320" s="90"/>
      <c r="U2320" s="85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1"/>
      <c r="B2321" s="81"/>
      <c r="C2321" s="82"/>
      <c r="D2321" s="85"/>
      <c r="E2321" s="110"/>
      <c r="F2321" s="84"/>
      <c r="G2321" s="84"/>
      <c r="H2321" s="84"/>
      <c r="I2321" s="84"/>
      <c r="J2321" s="83"/>
      <c r="K2321" s="85"/>
      <c r="L2321" s="86"/>
      <c r="M2321" s="87"/>
      <c r="N2321" s="88"/>
      <c r="O2321" s="88"/>
      <c r="P2321" s="87"/>
      <c r="Q2321" s="84"/>
      <c r="R2321" s="89"/>
      <c r="S2321" s="14"/>
      <c r="T2321" s="90"/>
      <c r="U2321" s="85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1"/>
      <c r="B2322" s="81"/>
      <c r="C2322" s="82"/>
      <c r="D2322" s="85"/>
      <c r="E2322" s="110"/>
      <c r="F2322" s="84"/>
      <c r="G2322" s="84"/>
      <c r="H2322" s="84"/>
      <c r="I2322" s="84"/>
      <c r="J2322" s="83"/>
      <c r="K2322" s="85"/>
      <c r="L2322" s="86"/>
      <c r="M2322" s="87"/>
      <c r="N2322" s="88"/>
      <c r="O2322" s="88"/>
      <c r="P2322" s="87"/>
      <c r="Q2322" s="84"/>
      <c r="R2322" s="89"/>
      <c r="S2322" s="14"/>
      <c r="T2322" s="90"/>
      <c r="U2322" s="85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1"/>
      <c r="B2323" s="81"/>
      <c r="C2323" s="82"/>
      <c r="D2323" s="85"/>
      <c r="E2323" s="110"/>
      <c r="F2323" s="84"/>
      <c r="G2323" s="84"/>
      <c r="H2323" s="84"/>
      <c r="I2323" s="84"/>
      <c r="J2323" s="83"/>
      <c r="K2323" s="85"/>
      <c r="L2323" s="86"/>
      <c r="M2323" s="87"/>
      <c r="N2323" s="88"/>
      <c r="O2323" s="88"/>
      <c r="P2323" s="87"/>
      <c r="Q2323" s="84"/>
      <c r="R2323" s="89"/>
      <c r="S2323" s="14"/>
      <c r="T2323" s="90"/>
      <c r="U2323" s="85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1"/>
      <c r="B2324" s="81"/>
      <c r="C2324" s="82"/>
      <c r="D2324" s="85"/>
      <c r="E2324" s="110"/>
      <c r="F2324" s="84"/>
      <c r="G2324" s="84"/>
      <c r="H2324" s="84"/>
      <c r="I2324" s="84"/>
      <c r="J2324" s="83"/>
      <c r="K2324" s="85"/>
      <c r="L2324" s="86"/>
      <c r="M2324" s="87"/>
      <c r="N2324" s="88"/>
      <c r="O2324" s="88"/>
      <c r="P2324" s="87"/>
      <c r="Q2324" s="84"/>
      <c r="R2324" s="89"/>
      <c r="S2324" s="14"/>
      <c r="T2324" s="90"/>
      <c r="U2324" s="85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1"/>
      <c r="B2325" s="81"/>
      <c r="C2325" s="82"/>
      <c r="D2325" s="85"/>
      <c r="E2325" s="110"/>
      <c r="F2325" s="84"/>
      <c r="G2325" s="84"/>
      <c r="H2325" s="84"/>
      <c r="I2325" s="84"/>
      <c r="J2325" s="83"/>
      <c r="K2325" s="85"/>
      <c r="L2325" s="86"/>
      <c r="M2325" s="87"/>
      <c r="N2325" s="88"/>
      <c r="O2325" s="88"/>
      <c r="P2325" s="87"/>
      <c r="Q2325" s="84"/>
      <c r="R2325" s="89"/>
      <c r="S2325" s="14"/>
      <c r="T2325" s="90"/>
      <c r="U2325" s="85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1"/>
      <c r="B2326" s="81"/>
      <c r="C2326" s="82"/>
      <c r="D2326" s="85"/>
      <c r="E2326" s="110"/>
      <c r="F2326" s="84"/>
      <c r="G2326" s="84"/>
      <c r="H2326" s="84"/>
      <c r="I2326" s="84"/>
      <c r="J2326" s="83"/>
      <c r="K2326" s="85"/>
      <c r="L2326" s="86"/>
      <c r="M2326" s="87"/>
      <c r="N2326" s="88"/>
      <c r="O2326" s="88"/>
      <c r="P2326" s="87"/>
      <c r="Q2326" s="84"/>
      <c r="R2326" s="89"/>
      <c r="S2326" s="14"/>
      <c r="T2326" s="90"/>
      <c r="U2326" s="85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1"/>
      <c r="B2327" s="81"/>
      <c r="C2327" s="82"/>
      <c r="D2327" s="85"/>
      <c r="E2327" s="110"/>
      <c r="F2327" s="84"/>
      <c r="G2327" s="84"/>
      <c r="H2327" s="84"/>
      <c r="I2327" s="84"/>
      <c r="J2327" s="83"/>
      <c r="K2327" s="85"/>
      <c r="L2327" s="86"/>
      <c r="M2327" s="87"/>
      <c r="N2327" s="88"/>
      <c r="O2327" s="88"/>
      <c r="P2327" s="87"/>
      <c r="Q2327" s="84"/>
      <c r="R2327" s="89"/>
      <c r="S2327" s="14"/>
      <c r="T2327" s="90"/>
      <c r="U2327" s="85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1"/>
      <c r="B2328" s="81"/>
      <c r="C2328" s="82"/>
      <c r="D2328" s="85"/>
      <c r="E2328" s="110"/>
      <c r="F2328" s="84"/>
      <c r="G2328" s="84"/>
      <c r="H2328" s="84"/>
      <c r="I2328" s="84"/>
      <c r="J2328" s="83"/>
      <c r="K2328" s="85"/>
      <c r="L2328" s="86"/>
      <c r="M2328" s="87"/>
      <c r="N2328" s="88"/>
      <c r="O2328" s="88"/>
      <c r="P2328" s="87"/>
      <c r="Q2328" s="84"/>
      <c r="R2328" s="89"/>
      <c r="S2328" s="14"/>
      <c r="T2328" s="90"/>
      <c r="U2328" s="85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1"/>
      <c r="B2329" s="81"/>
      <c r="C2329" s="82"/>
      <c r="D2329" s="85"/>
      <c r="E2329" s="110"/>
      <c r="F2329" s="84"/>
      <c r="G2329" s="84"/>
      <c r="H2329" s="84"/>
      <c r="I2329" s="84"/>
      <c r="J2329" s="83"/>
      <c r="K2329" s="85"/>
      <c r="L2329" s="86"/>
      <c r="M2329" s="87"/>
      <c r="N2329" s="88"/>
      <c r="O2329" s="88"/>
      <c r="P2329" s="87"/>
      <c r="Q2329" s="84"/>
      <c r="R2329" s="89"/>
      <c r="S2329" s="14"/>
      <c r="T2329" s="90"/>
      <c r="U2329" s="85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1"/>
      <c r="B2330" s="81"/>
      <c r="C2330" s="82"/>
      <c r="D2330" s="85"/>
      <c r="E2330" s="110"/>
      <c r="F2330" s="84"/>
      <c r="G2330" s="84"/>
      <c r="H2330" s="84"/>
      <c r="I2330" s="84"/>
      <c r="J2330" s="83"/>
      <c r="K2330" s="85"/>
      <c r="L2330" s="86"/>
      <c r="M2330" s="87"/>
      <c r="N2330" s="88"/>
      <c r="O2330" s="88"/>
      <c r="P2330" s="87"/>
      <c r="Q2330" s="84"/>
      <c r="R2330" s="89"/>
      <c r="S2330" s="14"/>
      <c r="T2330" s="90"/>
      <c r="U2330" s="85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1"/>
      <c r="B2331" s="81"/>
      <c r="C2331" s="82"/>
      <c r="D2331" s="85"/>
      <c r="E2331" s="110"/>
      <c r="F2331" s="84"/>
      <c r="G2331" s="84"/>
      <c r="H2331" s="84"/>
      <c r="I2331" s="84"/>
      <c r="J2331" s="83"/>
      <c r="K2331" s="85"/>
      <c r="L2331" s="86"/>
      <c r="M2331" s="87"/>
      <c r="N2331" s="88"/>
      <c r="O2331" s="88"/>
      <c r="P2331" s="87"/>
      <c r="Q2331" s="84"/>
      <c r="R2331" s="89"/>
      <c r="S2331" s="14"/>
      <c r="T2331" s="90"/>
      <c r="U2331" s="85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1"/>
      <c r="B2332" s="81"/>
      <c r="C2332" s="82"/>
      <c r="D2332" s="85"/>
      <c r="E2332" s="110"/>
      <c r="F2332" s="84"/>
      <c r="G2332" s="84"/>
      <c r="H2332" s="84"/>
      <c r="I2332" s="84"/>
      <c r="J2332" s="83"/>
      <c r="K2332" s="85"/>
      <c r="L2332" s="86"/>
      <c r="M2332" s="87"/>
      <c r="N2332" s="88"/>
      <c r="O2332" s="88"/>
      <c r="P2332" s="87"/>
      <c r="Q2332" s="84"/>
      <c r="R2332" s="89"/>
      <c r="S2332" s="14"/>
      <c r="T2332" s="90"/>
      <c r="U2332" s="85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1"/>
      <c r="B2333" s="81"/>
      <c r="C2333" s="82"/>
      <c r="D2333" s="85"/>
      <c r="E2333" s="110"/>
      <c r="F2333" s="84"/>
      <c r="G2333" s="84"/>
      <c r="H2333" s="84"/>
      <c r="I2333" s="84"/>
      <c r="J2333" s="83"/>
      <c r="K2333" s="85"/>
      <c r="L2333" s="86"/>
      <c r="M2333" s="87"/>
      <c r="N2333" s="88"/>
      <c r="O2333" s="88"/>
      <c r="P2333" s="87"/>
      <c r="Q2333" s="84"/>
      <c r="R2333" s="89"/>
      <c r="S2333" s="14"/>
      <c r="T2333" s="90"/>
      <c r="U2333" s="85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1"/>
      <c r="B2334" s="81"/>
      <c r="C2334" s="82"/>
      <c r="D2334" s="85"/>
      <c r="E2334" s="110"/>
      <c r="F2334" s="84"/>
      <c r="G2334" s="84"/>
      <c r="H2334" s="84"/>
      <c r="I2334" s="84"/>
      <c r="J2334" s="83"/>
      <c r="K2334" s="85"/>
      <c r="L2334" s="86"/>
      <c r="M2334" s="87"/>
      <c r="N2334" s="88"/>
      <c r="O2334" s="88"/>
      <c r="P2334" s="87"/>
      <c r="Q2334" s="84"/>
      <c r="R2334" s="89"/>
      <c r="S2334" s="14"/>
      <c r="T2334" s="90"/>
      <c r="U2334" s="85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1"/>
      <c r="B2335" s="81"/>
      <c r="C2335" s="82"/>
      <c r="D2335" s="85"/>
      <c r="E2335" s="110"/>
      <c r="F2335" s="84"/>
      <c r="G2335" s="84"/>
      <c r="H2335" s="84"/>
      <c r="I2335" s="84"/>
      <c r="J2335" s="83"/>
      <c r="K2335" s="85"/>
      <c r="L2335" s="86"/>
      <c r="M2335" s="87"/>
      <c r="N2335" s="88"/>
      <c r="O2335" s="88"/>
      <c r="P2335" s="87"/>
      <c r="Q2335" s="84"/>
      <c r="R2335" s="89"/>
      <c r="S2335" s="14"/>
      <c r="T2335" s="90"/>
      <c r="U2335" s="85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1"/>
      <c r="B2336" s="81"/>
      <c r="C2336" s="82"/>
      <c r="D2336" s="85"/>
      <c r="E2336" s="110"/>
      <c r="F2336" s="84"/>
      <c r="G2336" s="84"/>
      <c r="H2336" s="84"/>
      <c r="I2336" s="84"/>
      <c r="J2336" s="83"/>
      <c r="K2336" s="85"/>
      <c r="L2336" s="86"/>
      <c r="M2336" s="87"/>
      <c r="N2336" s="88"/>
      <c r="O2336" s="88"/>
      <c r="P2336" s="87"/>
      <c r="Q2336" s="84"/>
      <c r="R2336" s="89"/>
      <c r="S2336" s="14"/>
      <c r="T2336" s="90"/>
      <c r="U2336" s="85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1"/>
      <c r="B2337" s="81"/>
      <c r="C2337" s="82"/>
      <c r="D2337" s="85"/>
      <c r="E2337" s="110"/>
      <c r="F2337" s="84"/>
      <c r="G2337" s="84"/>
      <c r="H2337" s="84"/>
      <c r="I2337" s="84"/>
      <c r="J2337" s="83"/>
      <c r="K2337" s="85"/>
      <c r="L2337" s="86"/>
      <c r="M2337" s="87"/>
      <c r="N2337" s="88"/>
      <c r="O2337" s="88"/>
      <c r="P2337" s="87"/>
      <c r="Q2337" s="84"/>
      <c r="R2337" s="89"/>
      <c r="S2337" s="14"/>
      <c r="T2337" s="90"/>
      <c r="U2337" s="85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1"/>
      <c r="B2338" s="81"/>
      <c r="C2338" s="82"/>
      <c r="D2338" s="85"/>
      <c r="E2338" s="110"/>
      <c r="F2338" s="84"/>
      <c r="G2338" s="84"/>
      <c r="H2338" s="84"/>
      <c r="I2338" s="84"/>
      <c r="J2338" s="83"/>
      <c r="K2338" s="85"/>
      <c r="L2338" s="86"/>
      <c r="M2338" s="87"/>
      <c r="N2338" s="88"/>
      <c r="O2338" s="88"/>
      <c r="P2338" s="87"/>
      <c r="Q2338" s="84"/>
      <c r="R2338" s="89"/>
      <c r="S2338" s="14"/>
      <c r="T2338" s="90"/>
      <c r="U2338" s="85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1"/>
      <c r="B2339" s="81"/>
      <c r="C2339" s="82"/>
      <c r="D2339" s="85"/>
      <c r="E2339" s="110"/>
      <c r="F2339" s="84"/>
      <c r="G2339" s="84"/>
      <c r="H2339" s="84"/>
      <c r="I2339" s="84"/>
      <c r="J2339" s="83"/>
      <c r="K2339" s="85"/>
      <c r="L2339" s="86"/>
      <c r="M2339" s="87"/>
      <c r="N2339" s="88"/>
      <c r="O2339" s="88"/>
      <c r="P2339" s="87"/>
      <c r="Q2339" s="84"/>
      <c r="R2339" s="89"/>
      <c r="S2339" s="14"/>
      <c r="T2339" s="90"/>
      <c r="U2339" s="85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1"/>
      <c r="B2340" s="81"/>
      <c r="C2340" s="82"/>
      <c r="D2340" s="85"/>
      <c r="E2340" s="110"/>
      <c r="F2340" s="84"/>
      <c r="G2340" s="84"/>
      <c r="H2340" s="84"/>
      <c r="I2340" s="84"/>
      <c r="J2340" s="83"/>
      <c r="K2340" s="85"/>
      <c r="L2340" s="86"/>
      <c r="M2340" s="87"/>
      <c r="N2340" s="88"/>
      <c r="O2340" s="88"/>
      <c r="P2340" s="87"/>
      <c r="Q2340" s="84"/>
      <c r="R2340" s="89"/>
      <c r="S2340" s="14"/>
      <c r="T2340" s="90"/>
      <c r="U2340" s="85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1"/>
      <c r="B2341" s="81"/>
      <c r="C2341" s="82"/>
      <c r="D2341" s="85"/>
      <c r="E2341" s="110"/>
      <c r="F2341" s="84"/>
      <c r="G2341" s="84"/>
      <c r="H2341" s="84"/>
      <c r="I2341" s="84"/>
      <c r="J2341" s="83"/>
      <c r="K2341" s="85"/>
      <c r="L2341" s="86"/>
      <c r="M2341" s="87"/>
      <c r="N2341" s="88"/>
      <c r="O2341" s="88"/>
      <c r="P2341" s="87"/>
      <c r="Q2341" s="84"/>
      <c r="R2341" s="89"/>
      <c r="S2341" s="14"/>
      <c r="T2341" s="90"/>
      <c r="U2341" s="85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1"/>
      <c r="B2342" s="81"/>
      <c r="C2342" s="82"/>
      <c r="D2342" s="85"/>
      <c r="E2342" s="110"/>
      <c r="F2342" s="84"/>
      <c r="G2342" s="84"/>
      <c r="H2342" s="84"/>
      <c r="I2342" s="84"/>
      <c r="J2342" s="83"/>
      <c r="K2342" s="85"/>
      <c r="L2342" s="86"/>
      <c r="M2342" s="87"/>
      <c r="N2342" s="88"/>
      <c r="O2342" s="88"/>
      <c r="P2342" s="87"/>
      <c r="Q2342" s="84"/>
      <c r="R2342" s="89"/>
      <c r="S2342" s="14"/>
      <c r="T2342" s="90"/>
      <c r="U2342" s="85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1"/>
      <c r="B2343" s="81"/>
      <c r="C2343" s="82"/>
      <c r="D2343" s="85"/>
      <c r="E2343" s="110"/>
      <c r="F2343" s="84"/>
      <c r="G2343" s="84"/>
      <c r="H2343" s="84"/>
      <c r="I2343" s="84"/>
      <c r="J2343" s="83"/>
      <c r="K2343" s="85"/>
      <c r="L2343" s="86"/>
      <c r="M2343" s="87"/>
      <c r="N2343" s="88"/>
      <c r="O2343" s="88"/>
      <c r="P2343" s="87"/>
      <c r="Q2343" s="84"/>
      <c r="R2343" s="89"/>
      <c r="S2343" s="14"/>
      <c r="T2343" s="90"/>
      <c r="U2343" s="85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1"/>
      <c r="B2344" s="81"/>
      <c r="C2344" s="82"/>
      <c r="D2344" s="85"/>
      <c r="E2344" s="110"/>
      <c r="F2344" s="84"/>
      <c r="G2344" s="84"/>
      <c r="H2344" s="84"/>
      <c r="I2344" s="84"/>
      <c r="J2344" s="83"/>
      <c r="K2344" s="85"/>
      <c r="L2344" s="86"/>
      <c r="M2344" s="87"/>
      <c r="N2344" s="88"/>
      <c r="O2344" s="88"/>
      <c r="P2344" s="87"/>
      <c r="Q2344" s="84"/>
      <c r="R2344" s="89"/>
      <c r="S2344" s="14"/>
      <c r="T2344" s="90"/>
      <c r="U2344" s="85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1"/>
      <c r="B2345" s="81"/>
      <c r="C2345" s="82"/>
      <c r="D2345" s="85"/>
      <c r="E2345" s="110"/>
      <c r="F2345" s="84"/>
      <c r="G2345" s="84"/>
      <c r="H2345" s="84"/>
      <c r="I2345" s="84"/>
      <c r="J2345" s="83"/>
      <c r="K2345" s="85"/>
      <c r="L2345" s="86"/>
      <c r="M2345" s="87"/>
      <c r="N2345" s="88"/>
      <c r="O2345" s="88"/>
      <c r="P2345" s="87"/>
      <c r="Q2345" s="84"/>
      <c r="R2345" s="89"/>
      <c r="S2345" s="14"/>
      <c r="T2345" s="90"/>
      <c r="U2345" s="85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1"/>
      <c r="B2346" s="81"/>
      <c r="C2346" s="82"/>
      <c r="D2346" s="85"/>
      <c r="E2346" s="110"/>
      <c r="F2346" s="84"/>
      <c r="G2346" s="84"/>
      <c r="H2346" s="84"/>
      <c r="I2346" s="84"/>
      <c r="J2346" s="83"/>
      <c r="K2346" s="85"/>
      <c r="L2346" s="86"/>
      <c r="M2346" s="87"/>
      <c r="N2346" s="88"/>
      <c r="O2346" s="88"/>
      <c r="P2346" s="87"/>
      <c r="Q2346" s="84"/>
      <c r="R2346" s="89"/>
      <c r="S2346" s="14"/>
      <c r="T2346" s="90"/>
      <c r="U2346" s="85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1"/>
      <c r="B2347" s="81"/>
      <c r="C2347" s="82"/>
      <c r="D2347" s="85"/>
      <c r="E2347" s="110"/>
      <c r="F2347" s="84"/>
      <c r="G2347" s="84"/>
      <c r="H2347" s="84"/>
      <c r="I2347" s="84"/>
      <c r="J2347" s="83"/>
      <c r="K2347" s="85"/>
      <c r="L2347" s="86"/>
      <c r="M2347" s="87"/>
      <c r="N2347" s="88"/>
      <c r="O2347" s="88"/>
      <c r="P2347" s="87"/>
      <c r="Q2347" s="84"/>
      <c r="R2347" s="89"/>
      <c r="S2347" s="14"/>
      <c r="T2347" s="90"/>
      <c r="U2347" s="85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1"/>
      <c r="B2348" s="81"/>
      <c r="C2348" s="82"/>
      <c r="D2348" s="85"/>
      <c r="E2348" s="110"/>
      <c r="F2348" s="84"/>
      <c r="G2348" s="84"/>
      <c r="H2348" s="84"/>
      <c r="I2348" s="84"/>
      <c r="J2348" s="83"/>
      <c r="K2348" s="85"/>
      <c r="L2348" s="86"/>
      <c r="M2348" s="87"/>
      <c r="N2348" s="88"/>
      <c r="O2348" s="88"/>
      <c r="P2348" s="87"/>
      <c r="Q2348" s="84"/>
      <c r="R2348" s="89"/>
      <c r="S2348" s="14"/>
      <c r="T2348" s="90"/>
      <c r="U2348" s="85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1"/>
      <c r="B2349" s="81"/>
      <c r="C2349" s="82"/>
      <c r="D2349" s="85"/>
      <c r="E2349" s="110"/>
      <c r="F2349" s="84"/>
      <c r="G2349" s="84"/>
      <c r="H2349" s="84"/>
      <c r="I2349" s="84"/>
      <c r="J2349" s="83"/>
      <c r="K2349" s="85"/>
      <c r="L2349" s="86"/>
      <c r="M2349" s="87"/>
      <c r="N2349" s="88"/>
      <c r="O2349" s="88"/>
      <c r="P2349" s="87"/>
      <c r="Q2349" s="84"/>
      <c r="R2349" s="89"/>
      <c r="S2349" s="14"/>
      <c r="T2349" s="90"/>
      <c r="U2349" s="85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1"/>
      <c r="B2350" s="81"/>
      <c r="C2350" s="82"/>
      <c r="D2350" s="85"/>
      <c r="E2350" s="110"/>
      <c r="F2350" s="84"/>
      <c r="G2350" s="84"/>
      <c r="H2350" s="84"/>
      <c r="I2350" s="84"/>
      <c r="J2350" s="83"/>
      <c r="K2350" s="85"/>
      <c r="L2350" s="86"/>
      <c r="M2350" s="87"/>
      <c r="N2350" s="88"/>
      <c r="O2350" s="88"/>
      <c r="P2350" s="87"/>
      <c r="Q2350" s="84"/>
      <c r="R2350" s="89"/>
      <c r="S2350" s="14"/>
      <c r="T2350" s="90"/>
      <c r="U2350" s="85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1"/>
      <c r="B2351" s="81"/>
      <c r="C2351" s="82"/>
      <c r="D2351" s="85"/>
      <c r="E2351" s="110"/>
      <c r="F2351" s="84"/>
      <c r="G2351" s="84"/>
      <c r="H2351" s="84"/>
      <c r="I2351" s="84"/>
      <c r="J2351" s="83"/>
      <c r="K2351" s="85"/>
      <c r="L2351" s="86"/>
      <c r="M2351" s="87"/>
      <c r="N2351" s="88"/>
      <c r="O2351" s="88"/>
      <c r="P2351" s="87"/>
      <c r="Q2351" s="84"/>
      <c r="R2351" s="89"/>
      <c r="S2351" s="14"/>
      <c r="T2351" s="90"/>
      <c r="U2351" s="85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1"/>
      <c r="B2352" s="81"/>
      <c r="C2352" s="82"/>
      <c r="D2352" s="85"/>
      <c r="E2352" s="110"/>
      <c r="F2352" s="84"/>
      <c r="G2352" s="84"/>
      <c r="H2352" s="84"/>
      <c r="I2352" s="84"/>
      <c r="J2352" s="83"/>
      <c r="K2352" s="85"/>
      <c r="L2352" s="86"/>
      <c r="M2352" s="87"/>
      <c r="N2352" s="88"/>
      <c r="O2352" s="88"/>
      <c r="P2352" s="87"/>
      <c r="Q2352" s="84"/>
      <c r="R2352" s="89"/>
      <c r="S2352" s="14"/>
      <c r="T2352" s="90"/>
      <c r="U2352" s="85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1"/>
      <c r="B2353" s="81"/>
      <c r="C2353" s="82"/>
      <c r="D2353" s="85"/>
      <c r="E2353" s="110"/>
      <c r="F2353" s="84"/>
      <c r="G2353" s="84"/>
      <c r="H2353" s="84"/>
      <c r="I2353" s="84"/>
      <c r="J2353" s="83"/>
      <c r="K2353" s="85"/>
      <c r="L2353" s="86"/>
      <c r="M2353" s="87"/>
      <c r="N2353" s="88"/>
      <c r="O2353" s="88"/>
      <c r="P2353" s="87"/>
      <c r="Q2353" s="84"/>
      <c r="R2353" s="89"/>
      <c r="S2353" s="14"/>
      <c r="T2353" s="90"/>
      <c r="U2353" s="85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1"/>
      <c r="B2354" s="81"/>
      <c r="C2354" s="82"/>
      <c r="D2354" s="85"/>
      <c r="E2354" s="110"/>
      <c r="F2354" s="84"/>
      <c r="G2354" s="84"/>
      <c r="H2354" s="84"/>
      <c r="I2354" s="84"/>
      <c r="J2354" s="83"/>
      <c r="K2354" s="85"/>
      <c r="L2354" s="86"/>
      <c r="M2354" s="87"/>
      <c r="N2354" s="88"/>
      <c r="O2354" s="88"/>
      <c r="P2354" s="87"/>
      <c r="Q2354" s="84"/>
      <c r="R2354" s="89"/>
      <c r="S2354" s="14"/>
      <c r="T2354" s="90"/>
      <c r="U2354" s="85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1"/>
      <c r="B2355" s="81"/>
      <c r="C2355" s="82"/>
      <c r="D2355" s="85"/>
      <c r="E2355" s="110"/>
      <c r="F2355" s="84"/>
      <c r="G2355" s="84"/>
      <c r="H2355" s="84"/>
      <c r="I2355" s="84"/>
      <c r="J2355" s="83"/>
      <c r="K2355" s="85"/>
      <c r="L2355" s="86"/>
      <c r="M2355" s="87"/>
      <c r="N2355" s="88"/>
      <c r="O2355" s="88"/>
      <c r="P2355" s="87"/>
      <c r="Q2355" s="84"/>
      <c r="R2355" s="89"/>
      <c r="S2355" s="14"/>
      <c r="T2355" s="90"/>
      <c r="U2355" s="85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1"/>
      <c r="B2356" s="81"/>
      <c r="C2356" s="82"/>
      <c r="D2356" s="85"/>
      <c r="E2356" s="110"/>
      <c r="F2356" s="84"/>
      <c r="G2356" s="84"/>
      <c r="H2356" s="84"/>
      <c r="I2356" s="84"/>
      <c r="J2356" s="83"/>
      <c r="K2356" s="85"/>
      <c r="L2356" s="86"/>
      <c r="M2356" s="87"/>
      <c r="N2356" s="88"/>
      <c r="O2356" s="88"/>
      <c r="P2356" s="87"/>
      <c r="Q2356" s="84"/>
      <c r="R2356" s="89"/>
      <c r="S2356" s="14"/>
      <c r="T2356" s="90"/>
      <c r="U2356" s="85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1"/>
      <c r="B2357" s="81"/>
      <c r="C2357" s="82"/>
      <c r="D2357" s="85"/>
      <c r="E2357" s="110"/>
      <c r="F2357" s="84"/>
      <c r="G2357" s="84"/>
      <c r="H2357" s="84"/>
      <c r="I2357" s="84"/>
      <c r="J2357" s="83"/>
      <c r="K2357" s="85"/>
      <c r="L2357" s="86"/>
      <c r="M2357" s="87"/>
      <c r="N2357" s="88"/>
      <c r="O2357" s="88"/>
      <c r="P2357" s="87"/>
      <c r="Q2357" s="84"/>
      <c r="R2357" s="89"/>
      <c r="S2357" s="14"/>
      <c r="T2357" s="90"/>
      <c r="U2357" s="85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1"/>
      <c r="B2358" s="81"/>
      <c r="C2358" s="82"/>
      <c r="D2358" s="85"/>
      <c r="E2358" s="110"/>
      <c r="F2358" s="84"/>
      <c r="G2358" s="84"/>
      <c r="H2358" s="84"/>
      <c r="I2358" s="84"/>
      <c r="J2358" s="83"/>
      <c r="K2358" s="85"/>
      <c r="L2358" s="86"/>
      <c r="M2358" s="87"/>
      <c r="N2358" s="88"/>
      <c r="O2358" s="88"/>
      <c r="P2358" s="87"/>
      <c r="Q2358" s="84"/>
      <c r="R2358" s="89"/>
      <c r="S2358" s="14"/>
      <c r="T2358" s="90"/>
      <c r="U2358" s="85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1"/>
      <c r="B2359" s="81"/>
      <c r="C2359" s="82"/>
      <c r="D2359" s="85"/>
      <c r="E2359" s="110"/>
      <c r="F2359" s="84"/>
      <c r="G2359" s="84"/>
      <c r="H2359" s="84"/>
      <c r="I2359" s="84"/>
      <c r="J2359" s="83"/>
      <c r="K2359" s="85"/>
      <c r="L2359" s="86"/>
      <c r="M2359" s="87"/>
      <c r="N2359" s="88"/>
      <c r="O2359" s="88"/>
      <c r="P2359" s="87"/>
      <c r="Q2359" s="84"/>
      <c r="R2359" s="89"/>
      <c r="S2359" s="14"/>
      <c r="T2359" s="90"/>
      <c r="U2359" s="85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1"/>
      <c r="B2360" s="81"/>
      <c r="C2360" s="82"/>
      <c r="D2360" s="85"/>
      <c r="E2360" s="110"/>
      <c r="F2360" s="84"/>
      <c r="G2360" s="84"/>
      <c r="H2360" s="84"/>
      <c r="I2360" s="84"/>
      <c r="J2360" s="83"/>
      <c r="K2360" s="85"/>
      <c r="L2360" s="86"/>
      <c r="M2360" s="87"/>
      <c r="N2360" s="88"/>
      <c r="O2360" s="88"/>
      <c r="P2360" s="87"/>
      <c r="Q2360" s="84"/>
      <c r="R2360" s="89"/>
      <c r="S2360" s="14"/>
      <c r="T2360" s="90"/>
      <c r="U2360" s="85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1"/>
      <c r="B2361" s="81"/>
      <c r="C2361" s="82"/>
      <c r="D2361" s="85"/>
      <c r="E2361" s="110"/>
      <c r="F2361" s="84"/>
      <c r="G2361" s="84"/>
      <c r="H2361" s="84"/>
      <c r="I2361" s="84"/>
      <c r="J2361" s="83"/>
      <c r="K2361" s="85"/>
      <c r="L2361" s="86"/>
      <c r="M2361" s="87"/>
      <c r="N2361" s="88"/>
      <c r="O2361" s="88"/>
      <c r="P2361" s="87"/>
      <c r="Q2361" s="84"/>
      <c r="R2361" s="89"/>
      <c r="S2361" s="14"/>
      <c r="T2361" s="90"/>
      <c r="U2361" s="85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1"/>
      <c r="B2362" s="81"/>
      <c r="C2362" s="82"/>
      <c r="D2362" s="85"/>
      <c r="E2362" s="110"/>
      <c r="F2362" s="84"/>
      <c r="G2362" s="84"/>
      <c r="H2362" s="84"/>
      <c r="I2362" s="84"/>
      <c r="J2362" s="83"/>
      <c r="K2362" s="85"/>
      <c r="L2362" s="86"/>
      <c r="M2362" s="87"/>
      <c r="N2362" s="88"/>
      <c r="O2362" s="88"/>
      <c r="P2362" s="87"/>
      <c r="Q2362" s="84"/>
      <c r="R2362" s="89"/>
      <c r="S2362" s="14"/>
      <c r="T2362" s="90"/>
      <c r="U2362" s="85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1"/>
      <c r="B2363" s="81"/>
      <c r="C2363" s="82"/>
      <c r="D2363" s="85"/>
      <c r="E2363" s="110"/>
      <c r="F2363" s="84"/>
      <c r="G2363" s="84"/>
      <c r="H2363" s="84"/>
      <c r="I2363" s="84"/>
      <c r="J2363" s="83"/>
      <c r="K2363" s="85"/>
      <c r="L2363" s="86"/>
      <c r="M2363" s="87"/>
      <c r="N2363" s="88"/>
      <c r="O2363" s="88"/>
      <c r="P2363" s="87"/>
      <c r="Q2363" s="84"/>
      <c r="R2363" s="89"/>
      <c r="S2363" s="14"/>
      <c r="T2363" s="90"/>
      <c r="U2363" s="85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1"/>
      <c r="B2364" s="81"/>
      <c r="C2364" s="82"/>
      <c r="D2364" s="85"/>
      <c r="E2364" s="110"/>
      <c r="F2364" s="84"/>
      <c r="G2364" s="84"/>
      <c r="H2364" s="84"/>
      <c r="I2364" s="84"/>
      <c r="J2364" s="83"/>
      <c r="K2364" s="85"/>
      <c r="L2364" s="86"/>
      <c r="M2364" s="87"/>
      <c r="N2364" s="88"/>
      <c r="O2364" s="88"/>
      <c r="P2364" s="87"/>
      <c r="Q2364" s="84"/>
      <c r="R2364" s="89"/>
      <c r="S2364" s="14"/>
      <c r="T2364" s="90"/>
      <c r="U2364" s="85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1"/>
      <c r="B2365" s="81"/>
      <c r="C2365" s="82"/>
      <c r="D2365" s="85"/>
      <c r="E2365" s="110"/>
      <c r="F2365" s="84"/>
      <c r="G2365" s="84"/>
      <c r="H2365" s="84"/>
      <c r="I2365" s="84"/>
      <c r="J2365" s="83"/>
      <c r="K2365" s="85"/>
      <c r="L2365" s="86"/>
      <c r="M2365" s="87"/>
      <c r="N2365" s="88"/>
      <c r="O2365" s="88"/>
      <c r="P2365" s="87"/>
      <c r="Q2365" s="84"/>
      <c r="R2365" s="89"/>
      <c r="S2365" s="14"/>
      <c r="T2365" s="90"/>
      <c r="U2365" s="85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1"/>
      <c r="B2366" s="81"/>
      <c r="C2366" s="82"/>
      <c r="D2366" s="85"/>
      <c r="E2366" s="110"/>
      <c r="F2366" s="84"/>
      <c r="G2366" s="84"/>
      <c r="H2366" s="84"/>
      <c r="I2366" s="84"/>
      <c r="J2366" s="83"/>
      <c r="K2366" s="85"/>
      <c r="L2366" s="86"/>
      <c r="M2366" s="87"/>
      <c r="N2366" s="88"/>
      <c r="O2366" s="88"/>
      <c r="P2366" s="87"/>
      <c r="Q2366" s="84"/>
      <c r="R2366" s="89"/>
      <c r="S2366" s="14"/>
      <c r="T2366" s="90"/>
      <c r="U2366" s="85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1"/>
      <c r="B2367" s="81"/>
      <c r="C2367" s="82"/>
      <c r="D2367" s="85"/>
      <c r="E2367" s="110"/>
      <c r="F2367" s="84"/>
      <c r="G2367" s="84"/>
      <c r="H2367" s="84"/>
      <c r="I2367" s="84"/>
      <c r="J2367" s="83"/>
      <c r="K2367" s="85"/>
      <c r="L2367" s="86"/>
      <c r="M2367" s="87"/>
      <c r="N2367" s="88"/>
      <c r="O2367" s="88"/>
      <c r="P2367" s="87"/>
      <c r="Q2367" s="84"/>
      <c r="R2367" s="89"/>
      <c r="S2367" s="14"/>
      <c r="T2367" s="90"/>
      <c r="U2367" s="85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1"/>
      <c r="B2368" s="81"/>
      <c r="C2368" s="82"/>
      <c r="D2368" s="85"/>
      <c r="E2368" s="110"/>
      <c r="F2368" s="84"/>
      <c r="G2368" s="84"/>
      <c r="H2368" s="84"/>
      <c r="I2368" s="84"/>
      <c r="J2368" s="83"/>
      <c r="K2368" s="85"/>
      <c r="L2368" s="86"/>
      <c r="M2368" s="87"/>
      <c r="N2368" s="88"/>
      <c r="O2368" s="88"/>
      <c r="P2368" s="87"/>
      <c r="Q2368" s="84"/>
      <c r="R2368" s="89"/>
      <c r="S2368" s="14"/>
      <c r="T2368" s="90"/>
      <c r="U2368" s="85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1"/>
      <c r="B2369" s="81"/>
      <c r="C2369" s="82"/>
      <c r="D2369" s="85"/>
      <c r="E2369" s="110"/>
      <c r="F2369" s="84"/>
      <c r="G2369" s="84"/>
      <c r="H2369" s="84"/>
      <c r="I2369" s="84"/>
      <c r="J2369" s="83"/>
      <c r="K2369" s="85"/>
      <c r="L2369" s="86"/>
      <c r="M2369" s="87"/>
      <c r="N2369" s="88"/>
      <c r="O2369" s="88"/>
      <c r="P2369" s="87"/>
      <c r="Q2369" s="84"/>
      <c r="R2369" s="89"/>
      <c r="S2369" s="14"/>
      <c r="T2369" s="90"/>
      <c r="U2369" s="85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1"/>
      <c r="B2370" s="81"/>
      <c r="C2370" s="82"/>
      <c r="D2370" s="85"/>
      <c r="E2370" s="110"/>
      <c r="F2370" s="84"/>
      <c r="G2370" s="84"/>
      <c r="H2370" s="84"/>
      <c r="I2370" s="84"/>
      <c r="J2370" s="83"/>
      <c r="K2370" s="85"/>
      <c r="L2370" s="86"/>
      <c r="M2370" s="87"/>
      <c r="N2370" s="88"/>
      <c r="O2370" s="88"/>
      <c r="P2370" s="87"/>
      <c r="Q2370" s="84"/>
      <c r="R2370" s="89"/>
      <c r="S2370" s="14"/>
      <c r="T2370" s="90"/>
      <c r="U2370" s="85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1"/>
      <c r="B2371" s="81"/>
      <c r="C2371" s="82"/>
      <c r="D2371" s="85"/>
      <c r="E2371" s="110"/>
      <c r="F2371" s="84"/>
      <c r="G2371" s="84"/>
      <c r="H2371" s="84"/>
      <c r="I2371" s="84"/>
      <c r="J2371" s="83"/>
      <c r="K2371" s="85"/>
      <c r="L2371" s="86"/>
      <c r="M2371" s="87"/>
      <c r="N2371" s="88"/>
      <c r="O2371" s="88"/>
      <c r="P2371" s="87"/>
      <c r="Q2371" s="84"/>
      <c r="R2371" s="89"/>
      <c r="S2371" s="14"/>
      <c r="T2371" s="90"/>
      <c r="U2371" s="85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1"/>
      <c r="B2372" s="81"/>
      <c r="C2372" s="82"/>
      <c r="D2372" s="85"/>
      <c r="E2372" s="110"/>
      <c r="F2372" s="84"/>
      <c r="G2372" s="84"/>
      <c r="H2372" s="84"/>
      <c r="I2372" s="84"/>
      <c r="J2372" s="83"/>
      <c r="K2372" s="85"/>
      <c r="L2372" s="86"/>
      <c r="M2372" s="87"/>
      <c r="N2372" s="88"/>
      <c r="O2372" s="88"/>
      <c r="P2372" s="87"/>
      <c r="Q2372" s="84"/>
      <c r="R2372" s="89"/>
      <c r="S2372" s="14"/>
      <c r="T2372" s="90"/>
      <c r="U2372" s="85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1"/>
      <c r="B2373" s="81"/>
      <c r="C2373" s="82"/>
      <c r="D2373" s="85"/>
      <c r="E2373" s="110"/>
      <c r="F2373" s="84"/>
      <c r="G2373" s="84"/>
      <c r="H2373" s="84"/>
      <c r="I2373" s="84"/>
      <c r="J2373" s="83"/>
      <c r="K2373" s="85"/>
      <c r="L2373" s="86"/>
      <c r="M2373" s="87"/>
      <c r="N2373" s="88"/>
      <c r="O2373" s="88"/>
      <c r="P2373" s="87"/>
      <c r="Q2373" s="84"/>
      <c r="R2373" s="89"/>
      <c r="S2373" s="14"/>
      <c r="T2373" s="90"/>
      <c r="U2373" s="85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1"/>
      <c r="B2374" s="81"/>
      <c r="C2374" s="82"/>
      <c r="D2374" s="85"/>
      <c r="E2374" s="110"/>
      <c r="F2374" s="84"/>
      <c r="G2374" s="84"/>
      <c r="H2374" s="84"/>
      <c r="I2374" s="84"/>
      <c r="J2374" s="83"/>
      <c r="K2374" s="85"/>
      <c r="L2374" s="86"/>
      <c r="M2374" s="87"/>
      <c r="N2374" s="88"/>
      <c r="O2374" s="88"/>
      <c r="P2374" s="87"/>
      <c r="Q2374" s="84"/>
      <c r="R2374" s="89"/>
      <c r="S2374" s="14"/>
      <c r="T2374" s="90"/>
      <c r="U2374" s="85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1"/>
      <c r="B2375" s="81"/>
      <c r="C2375" s="82"/>
      <c r="D2375" s="85"/>
      <c r="E2375" s="110"/>
      <c r="F2375" s="84"/>
      <c r="G2375" s="84"/>
      <c r="H2375" s="84"/>
      <c r="I2375" s="84"/>
      <c r="J2375" s="83"/>
      <c r="K2375" s="85"/>
      <c r="L2375" s="86"/>
      <c r="M2375" s="87"/>
      <c r="N2375" s="88"/>
      <c r="O2375" s="88"/>
      <c r="P2375" s="87"/>
      <c r="Q2375" s="84"/>
      <c r="R2375" s="89"/>
      <c r="S2375" s="14"/>
      <c r="T2375" s="90"/>
      <c r="U2375" s="85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1"/>
      <c r="B2376" s="81"/>
      <c r="C2376" s="82"/>
      <c r="D2376" s="85"/>
      <c r="E2376" s="110"/>
      <c r="F2376" s="84"/>
      <c r="G2376" s="84"/>
      <c r="H2376" s="84"/>
      <c r="I2376" s="84"/>
      <c r="J2376" s="83"/>
      <c r="K2376" s="85"/>
      <c r="L2376" s="86"/>
      <c r="M2376" s="87"/>
      <c r="N2376" s="88"/>
      <c r="O2376" s="88"/>
      <c r="P2376" s="87"/>
      <c r="Q2376" s="84"/>
      <c r="R2376" s="89"/>
      <c r="S2376" s="14"/>
      <c r="T2376" s="90"/>
      <c r="U2376" s="85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1"/>
      <c r="B2377" s="81"/>
      <c r="C2377" s="82"/>
      <c r="D2377" s="85"/>
      <c r="E2377" s="110"/>
      <c r="F2377" s="84"/>
      <c r="G2377" s="84"/>
      <c r="H2377" s="84"/>
      <c r="I2377" s="84"/>
      <c r="J2377" s="83"/>
      <c r="K2377" s="85"/>
      <c r="L2377" s="86"/>
      <c r="M2377" s="87"/>
      <c r="N2377" s="88"/>
      <c r="O2377" s="88"/>
      <c r="P2377" s="87"/>
      <c r="Q2377" s="84"/>
      <c r="R2377" s="89"/>
      <c r="S2377" s="14"/>
      <c r="T2377" s="90"/>
      <c r="U2377" s="85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1"/>
      <c r="B2378" s="81"/>
      <c r="C2378" s="82"/>
      <c r="D2378" s="85"/>
      <c r="E2378" s="110"/>
      <c r="F2378" s="84"/>
      <c r="G2378" s="84"/>
      <c r="H2378" s="84"/>
      <c r="I2378" s="84"/>
      <c r="J2378" s="83"/>
      <c r="K2378" s="85"/>
      <c r="L2378" s="86"/>
      <c r="M2378" s="87"/>
      <c r="N2378" s="88"/>
      <c r="O2378" s="88"/>
      <c r="P2378" s="87"/>
      <c r="Q2378" s="84"/>
      <c r="R2378" s="89"/>
      <c r="S2378" s="14"/>
      <c r="T2378" s="90"/>
      <c r="U2378" s="85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1"/>
      <c r="B2379" s="81"/>
      <c r="C2379" s="82"/>
      <c r="D2379" s="85"/>
      <c r="E2379" s="110"/>
      <c r="F2379" s="84"/>
      <c r="G2379" s="84"/>
      <c r="H2379" s="84"/>
      <c r="I2379" s="84"/>
      <c r="J2379" s="83"/>
      <c r="K2379" s="85"/>
      <c r="L2379" s="86"/>
      <c r="M2379" s="87"/>
      <c r="N2379" s="88"/>
      <c r="O2379" s="88"/>
      <c r="P2379" s="87"/>
      <c r="Q2379" s="84"/>
      <c r="R2379" s="89"/>
      <c r="S2379" s="14"/>
      <c r="T2379" s="90"/>
      <c r="U2379" s="85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1"/>
      <c r="B2380" s="81"/>
      <c r="C2380" s="82"/>
      <c r="D2380" s="85"/>
      <c r="E2380" s="110"/>
      <c r="F2380" s="84"/>
      <c r="G2380" s="84"/>
      <c r="H2380" s="84"/>
      <c r="I2380" s="84"/>
      <c r="J2380" s="83"/>
      <c r="K2380" s="85"/>
      <c r="L2380" s="86"/>
      <c r="M2380" s="87"/>
      <c r="N2380" s="88"/>
      <c r="O2380" s="88"/>
      <c r="P2380" s="87"/>
      <c r="Q2380" s="84"/>
      <c r="R2380" s="89"/>
      <c r="S2380" s="14"/>
      <c r="T2380" s="90"/>
      <c r="U2380" s="85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1"/>
      <c r="B2381" s="81"/>
      <c r="C2381" s="82"/>
      <c r="D2381" s="85"/>
      <c r="E2381" s="110"/>
      <c r="F2381" s="84"/>
      <c r="G2381" s="84"/>
      <c r="H2381" s="84"/>
      <c r="I2381" s="84"/>
      <c r="J2381" s="83"/>
      <c r="K2381" s="85"/>
      <c r="L2381" s="86"/>
      <c r="M2381" s="87"/>
      <c r="N2381" s="88"/>
      <c r="O2381" s="88"/>
      <c r="P2381" s="87"/>
      <c r="Q2381" s="84"/>
      <c r="R2381" s="89"/>
      <c r="S2381" s="14"/>
      <c r="T2381" s="90"/>
      <c r="U2381" s="85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1"/>
      <c r="B2382" s="81"/>
      <c r="C2382" s="82"/>
      <c r="D2382" s="85"/>
      <c r="E2382" s="110"/>
      <c r="F2382" s="84"/>
      <c r="G2382" s="84"/>
      <c r="H2382" s="84"/>
      <c r="I2382" s="84"/>
      <c r="J2382" s="83"/>
      <c r="K2382" s="85"/>
      <c r="L2382" s="86"/>
      <c r="M2382" s="87"/>
      <c r="N2382" s="88"/>
      <c r="O2382" s="88"/>
      <c r="P2382" s="87"/>
      <c r="Q2382" s="84"/>
      <c r="R2382" s="89"/>
      <c r="S2382" s="14"/>
      <c r="T2382" s="90"/>
      <c r="U2382" s="85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1"/>
      <c r="B2383" s="81"/>
      <c r="C2383" s="82"/>
      <c r="D2383" s="85"/>
      <c r="E2383" s="110"/>
      <c r="F2383" s="84"/>
      <c r="G2383" s="84"/>
      <c r="H2383" s="84"/>
      <c r="I2383" s="84"/>
      <c r="J2383" s="83"/>
      <c r="K2383" s="85"/>
      <c r="L2383" s="86"/>
      <c r="M2383" s="87"/>
      <c r="N2383" s="88"/>
      <c r="O2383" s="88"/>
      <c r="P2383" s="87"/>
      <c r="Q2383" s="84"/>
      <c r="R2383" s="89"/>
      <c r="S2383" s="14"/>
      <c r="T2383" s="90"/>
      <c r="U2383" s="85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1"/>
      <c r="B2384" s="81"/>
      <c r="C2384" s="82"/>
      <c r="D2384" s="85"/>
      <c r="E2384" s="110"/>
      <c r="F2384" s="84"/>
      <c r="G2384" s="84"/>
      <c r="H2384" s="84"/>
      <c r="I2384" s="84"/>
      <c r="J2384" s="83"/>
      <c r="K2384" s="85"/>
      <c r="L2384" s="86"/>
      <c r="M2384" s="87"/>
      <c r="N2384" s="88"/>
      <c r="O2384" s="88"/>
      <c r="P2384" s="87"/>
      <c r="Q2384" s="84"/>
      <c r="R2384" s="89"/>
      <c r="S2384" s="14"/>
      <c r="T2384" s="90"/>
      <c r="U2384" s="85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1"/>
      <c r="B2385" s="92"/>
      <c r="C2385" s="93"/>
      <c r="D2385" s="85"/>
      <c r="E2385" s="110"/>
      <c r="F2385" s="95"/>
      <c r="G2385" s="95"/>
      <c r="H2385" s="95"/>
      <c r="I2385" s="95"/>
      <c r="J2385" s="94"/>
      <c r="K2385" s="96"/>
      <c r="L2385" s="97"/>
      <c r="M2385" s="98"/>
      <c r="N2385" s="99"/>
      <c r="O2385" s="99"/>
      <c r="P2385" s="98"/>
      <c r="Q2385" s="95"/>
      <c r="R2385" s="100"/>
      <c r="S2385" s="14"/>
      <c r="T2385" s="101"/>
      <c r="U2385" s="96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1"/>
      <c r="B2386" s="81"/>
      <c r="C2386" s="82"/>
      <c r="D2386" s="85"/>
      <c r="E2386" s="110"/>
      <c r="F2386" s="84"/>
      <c r="G2386" s="84"/>
      <c r="H2386" s="84"/>
      <c r="I2386" s="84"/>
      <c r="J2386" s="83"/>
      <c r="K2386" s="85"/>
      <c r="L2386" s="86"/>
      <c r="M2386" s="87"/>
      <c r="N2386" s="88"/>
      <c r="O2386" s="88"/>
      <c r="P2386" s="87"/>
      <c r="Q2386" s="84"/>
      <c r="R2386" s="89"/>
      <c r="S2386" s="14"/>
      <c r="T2386" s="90"/>
      <c r="U2386" s="85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1"/>
      <c r="B2387" s="81"/>
      <c r="C2387" s="82"/>
      <c r="D2387" s="85"/>
      <c r="E2387" s="110"/>
      <c r="F2387" s="84"/>
      <c r="G2387" s="84"/>
      <c r="H2387" s="84"/>
      <c r="I2387" s="84"/>
      <c r="J2387" s="83"/>
      <c r="K2387" s="85"/>
      <c r="L2387" s="86"/>
      <c r="M2387" s="87"/>
      <c r="N2387" s="88"/>
      <c r="O2387" s="88"/>
      <c r="P2387" s="87"/>
      <c r="Q2387" s="84"/>
      <c r="R2387" s="89"/>
      <c r="S2387" s="14"/>
      <c r="T2387" s="90"/>
      <c r="U2387" s="85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1"/>
      <c r="B2388" s="81"/>
      <c r="C2388" s="82"/>
      <c r="D2388" s="85"/>
      <c r="E2388" s="110"/>
      <c r="F2388" s="84"/>
      <c r="G2388" s="84"/>
      <c r="H2388" s="84"/>
      <c r="I2388" s="84"/>
      <c r="J2388" s="83"/>
      <c r="K2388" s="85"/>
      <c r="L2388" s="86"/>
      <c r="M2388" s="87"/>
      <c r="N2388" s="88"/>
      <c r="O2388" s="88"/>
      <c r="P2388" s="87"/>
      <c r="Q2388" s="84"/>
      <c r="R2388" s="89"/>
      <c r="S2388" s="14"/>
      <c r="T2388" s="90"/>
      <c r="U2388" s="85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1"/>
      <c r="B2389" s="81"/>
      <c r="C2389" s="82"/>
      <c r="D2389" s="85"/>
      <c r="E2389" s="110"/>
      <c r="F2389" s="84"/>
      <c r="G2389" s="84"/>
      <c r="H2389" s="84"/>
      <c r="I2389" s="84"/>
      <c r="J2389" s="83"/>
      <c r="K2389" s="85"/>
      <c r="L2389" s="86"/>
      <c r="M2389" s="87"/>
      <c r="N2389" s="88"/>
      <c r="O2389" s="88"/>
      <c r="P2389" s="87"/>
      <c r="Q2389" s="84"/>
      <c r="R2389" s="89"/>
      <c r="S2389" s="14"/>
      <c r="T2389" s="90"/>
      <c r="U2389" s="85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1"/>
      <c r="B2390" s="81"/>
      <c r="C2390" s="82"/>
      <c r="D2390" s="85"/>
      <c r="E2390" s="110"/>
      <c r="F2390" s="84"/>
      <c r="G2390" s="84"/>
      <c r="H2390" s="84"/>
      <c r="I2390" s="84"/>
      <c r="J2390" s="83"/>
      <c r="K2390" s="85"/>
      <c r="L2390" s="86"/>
      <c r="M2390" s="87"/>
      <c r="N2390" s="88"/>
      <c r="O2390" s="88"/>
      <c r="P2390" s="87"/>
      <c r="Q2390" s="84"/>
      <c r="R2390" s="89"/>
      <c r="S2390" s="14"/>
      <c r="T2390" s="90"/>
      <c r="U2390" s="85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1"/>
      <c r="B2391" s="81"/>
      <c r="C2391" s="82"/>
      <c r="D2391" s="85"/>
      <c r="E2391" s="110"/>
      <c r="F2391" s="84"/>
      <c r="G2391" s="84"/>
      <c r="H2391" s="84"/>
      <c r="I2391" s="84"/>
      <c r="J2391" s="83"/>
      <c r="K2391" s="85"/>
      <c r="L2391" s="86"/>
      <c r="M2391" s="87"/>
      <c r="N2391" s="88"/>
      <c r="O2391" s="88"/>
      <c r="P2391" s="87"/>
      <c r="Q2391" s="84"/>
      <c r="R2391" s="89"/>
      <c r="S2391" s="14"/>
      <c r="T2391" s="90"/>
      <c r="U2391" s="85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1"/>
      <c r="B2392" s="81"/>
      <c r="C2392" s="82"/>
      <c r="D2392" s="85"/>
      <c r="E2392" s="110"/>
      <c r="F2392" s="84"/>
      <c r="G2392" s="84"/>
      <c r="H2392" s="84"/>
      <c r="I2392" s="84"/>
      <c r="J2392" s="83"/>
      <c r="K2392" s="85"/>
      <c r="L2392" s="86"/>
      <c r="M2392" s="87"/>
      <c r="N2392" s="88"/>
      <c r="O2392" s="88"/>
      <c r="P2392" s="87"/>
      <c r="Q2392" s="84"/>
      <c r="R2392" s="89"/>
      <c r="S2392" s="14"/>
      <c r="T2392" s="90"/>
      <c r="U2392" s="85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1"/>
      <c r="B2393" s="81"/>
      <c r="C2393" s="82"/>
      <c r="D2393" s="85"/>
      <c r="E2393" s="110"/>
      <c r="F2393" s="84"/>
      <c r="G2393" s="84"/>
      <c r="H2393" s="84"/>
      <c r="I2393" s="84"/>
      <c r="J2393" s="83"/>
      <c r="K2393" s="85"/>
      <c r="L2393" s="86"/>
      <c r="M2393" s="87"/>
      <c r="N2393" s="88"/>
      <c r="O2393" s="88"/>
      <c r="P2393" s="87"/>
      <c r="Q2393" s="84"/>
      <c r="R2393" s="89"/>
      <c r="S2393" s="14"/>
      <c r="T2393" s="90"/>
      <c r="U2393" s="85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1"/>
      <c r="B2394" s="81"/>
      <c r="C2394" s="82"/>
      <c r="D2394" s="85"/>
      <c r="E2394" s="110"/>
      <c r="F2394" s="84"/>
      <c r="G2394" s="84"/>
      <c r="H2394" s="84"/>
      <c r="I2394" s="84"/>
      <c r="J2394" s="83"/>
      <c r="K2394" s="85"/>
      <c r="L2394" s="86"/>
      <c r="M2394" s="87"/>
      <c r="N2394" s="88"/>
      <c r="O2394" s="88"/>
      <c r="P2394" s="87"/>
      <c r="Q2394" s="84"/>
      <c r="R2394" s="89"/>
      <c r="S2394" s="14"/>
      <c r="T2394" s="90"/>
      <c r="U2394" s="85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1"/>
      <c r="B2395" s="81"/>
      <c r="C2395" s="82"/>
      <c r="D2395" s="85"/>
      <c r="E2395" s="110"/>
      <c r="F2395" s="84"/>
      <c r="G2395" s="84"/>
      <c r="H2395" s="84"/>
      <c r="I2395" s="84"/>
      <c r="J2395" s="83"/>
      <c r="K2395" s="85"/>
      <c r="L2395" s="86"/>
      <c r="M2395" s="87"/>
      <c r="N2395" s="88"/>
      <c r="O2395" s="88"/>
      <c r="P2395" s="87"/>
      <c r="Q2395" s="84"/>
      <c r="R2395" s="89"/>
      <c r="S2395" s="14"/>
      <c r="T2395" s="90"/>
      <c r="U2395" s="85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1"/>
      <c r="B2396" s="81"/>
      <c r="C2396" s="82"/>
      <c r="D2396" s="85"/>
      <c r="E2396" s="110"/>
      <c r="F2396" s="84"/>
      <c r="G2396" s="84"/>
      <c r="H2396" s="84"/>
      <c r="I2396" s="84"/>
      <c r="J2396" s="83"/>
      <c r="K2396" s="85"/>
      <c r="L2396" s="86"/>
      <c r="M2396" s="87"/>
      <c r="N2396" s="88"/>
      <c r="O2396" s="88"/>
      <c r="P2396" s="87"/>
      <c r="Q2396" s="84"/>
      <c r="R2396" s="89"/>
      <c r="S2396" s="14"/>
      <c r="T2396" s="90"/>
      <c r="U2396" s="85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1"/>
      <c r="B2397" s="81"/>
      <c r="C2397" s="82"/>
      <c r="D2397" s="85"/>
      <c r="E2397" s="110"/>
      <c r="F2397" s="84"/>
      <c r="G2397" s="84"/>
      <c r="H2397" s="84"/>
      <c r="I2397" s="84"/>
      <c r="J2397" s="83"/>
      <c r="K2397" s="85"/>
      <c r="L2397" s="86"/>
      <c r="M2397" s="87"/>
      <c r="N2397" s="88"/>
      <c r="O2397" s="88"/>
      <c r="P2397" s="87"/>
      <c r="Q2397" s="84"/>
      <c r="R2397" s="89"/>
      <c r="S2397" s="14"/>
      <c r="T2397" s="90"/>
      <c r="U2397" s="85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1"/>
      <c r="B2398" s="81"/>
      <c r="C2398" s="82"/>
      <c r="D2398" s="85"/>
      <c r="E2398" s="110"/>
      <c r="F2398" s="84"/>
      <c r="G2398" s="84"/>
      <c r="H2398" s="84"/>
      <c r="I2398" s="84"/>
      <c r="J2398" s="83"/>
      <c r="K2398" s="85"/>
      <c r="L2398" s="86"/>
      <c r="M2398" s="87"/>
      <c r="N2398" s="88"/>
      <c r="O2398" s="88"/>
      <c r="P2398" s="87"/>
      <c r="Q2398" s="84"/>
      <c r="R2398" s="89"/>
      <c r="S2398" s="14"/>
      <c r="T2398" s="90"/>
      <c r="U2398" s="85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1"/>
      <c r="B2399" s="81"/>
      <c r="C2399" s="82"/>
      <c r="D2399" s="85"/>
      <c r="E2399" s="110"/>
      <c r="F2399" s="84"/>
      <c r="G2399" s="84"/>
      <c r="H2399" s="84"/>
      <c r="I2399" s="84"/>
      <c r="J2399" s="83"/>
      <c r="K2399" s="85"/>
      <c r="L2399" s="86"/>
      <c r="M2399" s="87"/>
      <c r="N2399" s="88"/>
      <c r="O2399" s="88"/>
      <c r="P2399" s="87"/>
      <c r="Q2399" s="84"/>
      <c r="R2399" s="89"/>
      <c r="S2399" s="14"/>
      <c r="T2399" s="90"/>
      <c r="U2399" s="85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1"/>
      <c r="B2400" s="81"/>
      <c r="C2400" s="82"/>
      <c r="D2400" s="85"/>
      <c r="E2400" s="110"/>
      <c r="F2400" s="84"/>
      <c r="G2400" s="84"/>
      <c r="H2400" s="84"/>
      <c r="I2400" s="84"/>
      <c r="J2400" s="83"/>
      <c r="K2400" s="85"/>
      <c r="L2400" s="86"/>
      <c r="M2400" s="87"/>
      <c r="N2400" s="88"/>
      <c r="O2400" s="88"/>
      <c r="P2400" s="87"/>
      <c r="Q2400" s="84"/>
      <c r="R2400" s="89"/>
      <c r="S2400" s="14"/>
      <c r="T2400" s="90"/>
      <c r="U2400" s="85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1"/>
      <c r="B2401" s="81"/>
      <c r="C2401" s="82"/>
      <c r="D2401" s="85"/>
      <c r="E2401" s="110"/>
      <c r="F2401" s="84"/>
      <c r="G2401" s="84"/>
      <c r="H2401" s="84"/>
      <c r="I2401" s="84"/>
      <c r="J2401" s="83"/>
      <c r="K2401" s="85"/>
      <c r="L2401" s="86"/>
      <c r="M2401" s="87"/>
      <c r="N2401" s="88"/>
      <c r="O2401" s="88"/>
      <c r="P2401" s="87"/>
      <c r="Q2401" s="84"/>
      <c r="R2401" s="89"/>
      <c r="S2401" s="14"/>
      <c r="T2401" s="90"/>
      <c r="U2401" s="85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1"/>
      <c r="B2402" s="81"/>
      <c r="C2402" s="82"/>
      <c r="D2402" s="85"/>
      <c r="E2402" s="110"/>
      <c r="F2402" s="84"/>
      <c r="G2402" s="84"/>
      <c r="H2402" s="84"/>
      <c r="I2402" s="84"/>
      <c r="J2402" s="83"/>
      <c r="K2402" s="85"/>
      <c r="L2402" s="86"/>
      <c r="M2402" s="87"/>
      <c r="N2402" s="88"/>
      <c r="O2402" s="88"/>
      <c r="P2402" s="87"/>
      <c r="Q2402" s="84"/>
      <c r="R2402" s="89"/>
      <c r="S2402" s="14"/>
      <c r="T2402" s="90"/>
      <c r="U2402" s="85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1"/>
      <c r="B2403" s="81"/>
      <c r="C2403" s="82"/>
      <c r="D2403" s="85"/>
      <c r="E2403" s="110"/>
      <c r="F2403" s="84"/>
      <c r="G2403" s="84"/>
      <c r="H2403" s="84"/>
      <c r="I2403" s="84"/>
      <c r="J2403" s="83"/>
      <c r="K2403" s="85"/>
      <c r="L2403" s="86"/>
      <c r="M2403" s="87"/>
      <c r="N2403" s="88"/>
      <c r="O2403" s="88"/>
      <c r="P2403" s="87"/>
      <c r="Q2403" s="84"/>
      <c r="R2403" s="89"/>
      <c r="S2403" s="14"/>
      <c r="T2403" s="90"/>
      <c r="U2403" s="85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1"/>
      <c r="B2404" s="81"/>
      <c r="C2404" s="82"/>
      <c r="D2404" s="85"/>
      <c r="E2404" s="110"/>
      <c r="F2404" s="84"/>
      <c r="G2404" s="84"/>
      <c r="H2404" s="84"/>
      <c r="I2404" s="84"/>
      <c r="J2404" s="83"/>
      <c r="K2404" s="85"/>
      <c r="L2404" s="86"/>
      <c r="M2404" s="87"/>
      <c r="N2404" s="88"/>
      <c r="O2404" s="88"/>
      <c r="P2404" s="87"/>
      <c r="Q2404" s="84"/>
      <c r="R2404" s="89"/>
      <c r="S2404" s="14"/>
      <c r="T2404" s="90"/>
      <c r="U2404" s="85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1"/>
      <c r="B2405" s="81"/>
      <c r="C2405" s="82"/>
      <c r="D2405" s="85"/>
      <c r="E2405" s="110"/>
      <c r="F2405" s="84"/>
      <c r="G2405" s="84"/>
      <c r="H2405" s="84"/>
      <c r="I2405" s="84"/>
      <c r="J2405" s="83"/>
      <c r="K2405" s="85"/>
      <c r="L2405" s="86"/>
      <c r="M2405" s="87"/>
      <c r="N2405" s="88"/>
      <c r="O2405" s="88"/>
      <c r="P2405" s="87"/>
      <c r="Q2405" s="84"/>
      <c r="R2405" s="89"/>
      <c r="S2405" s="14"/>
      <c r="T2405" s="90"/>
      <c r="U2405" s="85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1"/>
      <c r="B2406" s="81"/>
      <c r="C2406" s="82"/>
      <c r="D2406" s="85"/>
      <c r="E2406" s="110"/>
      <c r="F2406" s="84"/>
      <c r="G2406" s="84"/>
      <c r="H2406" s="84"/>
      <c r="I2406" s="84"/>
      <c r="J2406" s="83"/>
      <c r="K2406" s="85"/>
      <c r="L2406" s="86"/>
      <c r="M2406" s="87"/>
      <c r="N2406" s="88"/>
      <c r="O2406" s="88"/>
      <c r="P2406" s="87"/>
      <c r="Q2406" s="84"/>
      <c r="R2406" s="89"/>
      <c r="S2406" s="14"/>
      <c r="T2406" s="90"/>
      <c r="U2406" s="85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1"/>
      <c r="B2407" s="81"/>
      <c r="C2407" s="82"/>
      <c r="D2407" s="85"/>
      <c r="E2407" s="110"/>
      <c r="F2407" s="84"/>
      <c r="G2407" s="84"/>
      <c r="H2407" s="84"/>
      <c r="I2407" s="84"/>
      <c r="J2407" s="83"/>
      <c r="K2407" s="85"/>
      <c r="L2407" s="86"/>
      <c r="M2407" s="87"/>
      <c r="N2407" s="88"/>
      <c r="O2407" s="88"/>
      <c r="P2407" s="87"/>
      <c r="Q2407" s="84"/>
      <c r="R2407" s="89"/>
      <c r="S2407" s="14"/>
      <c r="T2407" s="90"/>
      <c r="U2407" s="85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1"/>
      <c r="B2408" s="81"/>
      <c r="C2408" s="82"/>
      <c r="D2408" s="85"/>
      <c r="E2408" s="110"/>
      <c r="F2408" s="84"/>
      <c r="G2408" s="84"/>
      <c r="H2408" s="84"/>
      <c r="I2408" s="84"/>
      <c r="J2408" s="83"/>
      <c r="K2408" s="85"/>
      <c r="L2408" s="86"/>
      <c r="M2408" s="87"/>
      <c r="N2408" s="88"/>
      <c r="O2408" s="88"/>
      <c r="P2408" s="87"/>
      <c r="Q2408" s="84"/>
      <c r="R2408" s="89"/>
      <c r="S2408" s="14"/>
      <c r="T2408" s="90"/>
      <c r="U2408" s="85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1"/>
      <c r="B2409" s="81"/>
      <c r="C2409" s="82"/>
      <c r="D2409" s="85"/>
      <c r="E2409" s="110"/>
      <c r="F2409" s="84"/>
      <c r="G2409" s="84"/>
      <c r="H2409" s="84"/>
      <c r="I2409" s="84"/>
      <c r="J2409" s="83"/>
      <c r="K2409" s="85"/>
      <c r="L2409" s="86"/>
      <c r="M2409" s="87"/>
      <c r="N2409" s="88"/>
      <c r="O2409" s="88"/>
      <c r="P2409" s="87"/>
      <c r="Q2409" s="84"/>
      <c r="R2409" s="89"/>
      <c r="S2409" s="14"/>
      <c r="T2409" s="90"/>
      <c r="U2409" s="85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1"/>
      <c r="B2410" s="81"/>
      <c r="C2410" s="82"/>
      <c r="D2410" s="85"/>
      <c r="E2410" s="110"/>
      <c r="F2410" s="84"/>
      <c r="G2410" s="84"/>
      <c r="H2410" s="84"/>
      <c r="I2410" s="84"/>
      <c r="J2410" s="83"/>
      <c r="K2410" s="85"/>
      <c r="L2410" s="86"/>
      <c r="M2410" s="87"/>
      <c r="N2410" s="88"/>
      <c r="O2410" s="88"/>
      <c r="P2410" s="87"/>
      <c r="Q2410" s="84"/>
      <c r="R2410" s="89"/>
      <c r="S2410" s="14"/>
      <c r="T2410" s="90"/>
      <c r="U2410" s="85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1"/>
      <c r="B2411" s="81"/>
      <c r="C2411" s="82"/>
      <c r="D2411" s="85"/>
      <c r="E2411" s="110"/>
      <c r="F2411" s="84"/>
      <c r="G2411" s="84"/>
      <c r="H2411" s="84"/>
      <c r="I2411" s="84"/>
      <c r="J2411" s="83"/>
      <c r="K2411" s="85"/>
      <c r="L2411" s="86"/>
      <c r="M2411" s="87"/>
      <c r="N2411" s="88"/>
      <c r="O2411" s="88"/>
      <c r="P2411" s="87"/>
      <c r="Q2411" s="84"/>
      <c r="R2411" s="89"/>
      <c r="S2411" s="14"/>
      <c r="T2411" s="90"/>
      <c r="U2411" s="85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1"/>
      <c r="B2412" s="81"/>
      <c r="C2412" s="82"/>
      <c r="D2412" s="85"/>
      <c r="E2412" s="110"/>
      <c r="F2412" s="84"/>
      <c r="G2412" s="84"/>
      <c r="H2412" s="84"/>
      <c r="I2412" s="84"/>
      <c r="J2412" s="83"/>
      <c r="K2412" s="85"/>
      <c r="L2412" s="86"/>
      <c r="M2412" s="87"/>
      <c r="N2412" s="88"/>
      <c r="O2412" s="88"/>
      <c r="P2412" s="87"/>
      <c r="Q2412" s="84"/>
      <c r="R2412" s="89"/>
      <c r="S2412" s="14"/>
      <c r="T2412" s="90"/>
      <c r="U2412" s="85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1"/>
      <c r="B2413" s="81"/>
      <c r="C2413" s="82"/>
      <c r="D2413" s="85"/>
      <c r="E2413" s="110"/>
      <c r="F2413" s="84"/>
      <c r="G2413" s="84"/>
      <c r="H2413" s="84"/>
      <c r="I2413" s="84"/>
      <c r="J2413" s="83"/>
      <c r="K2413" s="85"/>
      <c r="L2413" s="86"/>
      <c r="M2413" s="87"/>
      <c r="N2413" s="88"/>
      <c r="O2413" s="88"/>
      <c r="P2413" s="87"/>
      <c r="Q2413" s="84"/>
      <c r="R2413" s="89"/>
      <c r="S2413" s="14"/>
      <c r="T2413" s="90"/>
      <c r="U2413" s="85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1"/>
      <c r="B2414" s="81"/>
      <c r="C2414" s="82"/>
      <c r="D2414" s="85"/>
      <c r="E2414" s="110"/>
      <c r="F2414" s="84"/>
      <c r="G2414" s="84"/>
      <c r="H2414" s="84"/>
      <c r="I2414" s="84"/>
      <c r="J2414" s="83"/>
      <c r="K2414" s="85"/>
      <c r="L2414" s="86"/>
      <c r="M2414" s="87"/>
      <c r="N2414" s="88"/>
      <c r="O2414" s="88"/>
      <c r="P2414" s="87"/>
      <c r="Q2414" s="84"/>
      <c r="R2414" s="89"/>
      <c r="S2414" s="14"/>
      <c r="T2414" s="90"/>
      <c r="U2414" s="85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1"/>
      <c r="B2415" s="81"/>
      <c r="C2415" s="82"/>
      <c r="D2415" s="85"/>
      <c r="E2415" s="110"/>
      <c r="F2415" s="84"/>
      <c r="G2415" s="84"/>
      <c r="H2415" s="84"/>
      <c r="I2415" s="84"/>
      <c r="J2415" s="83"/>
      <c r="K2415" s="85"/>
      <c r="L2415" s="86"/>
      <c r="M2415" s="87"/>
      <c r="N2415" s="88"/>
      <c r="O2415" s="88"/>
      <c r="P2415" s="87"/>
      <c r="Q2415" s="84"/>
      <c r="R2415" s="89"/>
      <c r="S2415" s="14"/>
      <c r="T2415" s="90"/>
      <c r="U2415" s="85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1"/>
      <c r="B2416" s="81"/>
      <c r="C2416" s="82"/>
      <c r="D2416" s="85"/>
      <c r="E2416" s="110"/>
      <c r="F2416" s="84"/>
      <c r="G2416" s="84"/>
      <c r="H2416" s="84"/>
      <c r="I2416" s="84"/>
      <c r="J2416" s="83"/>
      <c r="K2416" s="85"/>
      <c r="L2416" s="86"/>
      <c r="M2416" s="87"/>
      <c r="N2416" s="88"/>
      <c r="O2416" s="88"/>
      <c r="P2416" s="87"/>
      <c r="Q2416" s="84"/>
      <c r="R2416" s="89"/>
      <c r="S2416" s="14"/>
      <c r="T2416" s="90"/>
      <c r="U2416" s="85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1"/>
      <c r="B2417" s="81"/>
      <c r="C2417" s="82"/>
      <c r="D2417" s="85"/>
      <c r="E2417" s="110"/>
      <c r="F2417" s="84"/>
      <c r="G2417" s="84"/>
      <c r="H2417" s="84"/>
      <c r="I2417" s="84"/>
      <c r="J2417" s="83"/>
      <c r="K2417" s="85"/>
      <c r="L2417" s="86"/>
      <c r="M2417" s="87"/>
      <c r="N2417" s="88"/>
      <c r="O2417" s="88"/>
      <c r="P2417" s="87"/>
      <c r="Q2417" s="84"/>
      <c r="R2417" s="89"/>
      <c r="S2417" s="14"/>
      <c r="T2417" s="90"/>
      <c r="U2417" s="85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1"/>
      <c r="B2418" s="81"/>
      <c r="C2418" s="82"/>
      <c r="D2418" s="85"/>
      <c r="E2418" s="110"/>
      <c r="F2418" s="84"/>
      <c r="G2418" s="84"/>
      <c r="H2418" s="84"/>
      <c r="I2418" s="84"/>
      <c r="J2418" s="83"/>
      <c r="K2418" s="85"/>
      <c r="L2418" s="86"/>
      <c r="M2418" s="87"/>
      <c r="N2418" s="88"/>
      <c r="O2418" s="88"/>
      <c r="P2418" s="87"/>
      <c r="Q2418" s="84"/>
      <c r="R2418" s="89"/>
      <c r="S2418" s="14"/>
      <c r="T2418" s="90"/>
      <c r="U2418" s="85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1"/>
      <c r="B2419" s="81"/>
      <c r="C2419" s="82"/>
      <c r="D2419" s="85"/>
      <c r="E2419" s="110"/>
      <c r="F2419" s="84"/>
      <c r="G2419" s="84"/>
      <c r="H2419" s="84"/>
      <c r="I2419" s="84"/>
      <c r="J2419" s="83"/>
      <c r="K2419" s="85"/>
      <c r="L2419" s="86"/>
      <c r="M2419" s="87"/>
      <c r="N2419" s="88"/>
      <c r="O2419" s="88"/>
      <c r="P2419" s="87"/>
      <c r="Q2419" s="84"/>
      <c r="R2419" s="89"/>
      <c r="S2419" s="14"/>
      <c r="T2419" s="90"/>
      <c r="U2419" s="85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1"/>
      <c r="B2420" s="81"/>
      <c r="C2420" s="82"/>
      <c r="D2420" s="85"/>
      <c r="E2420" s="110"/>
      <c r="F2420" s="84"/>
      <c r="G2420" s="84"/>
      <c r="H2420" s="84"/>
      <c r="I2420" s="84"/>
      <c r="J2420" s="83"/>
      <c r="K2420" s="85"/>
      <c r="L2420" s="86"/>
      <c r="M2420" s="87"/>
      <c r="N2420" s="88"/>
      <c r="O2420" s="88"/>
      <c r="P2420" s="87"/>
      <c r="Q2420" s="84"/>
      <c r="R2420" s="89"/>
      <c r="S2420" s="14"/>
      <c r="T2420" s="90"/>
      <c r="U2420" s="85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1"/>
      <c r="B2421" s="81"/>
      <c r="C2421" s="82"/>
      <c r="D2421" s="85"/>
      <c r="E2421" s="110"/>
      <c r="F2421" s="84"/>
      <c r="G2421" s="84"/>
      <c r="H2421" s="84"/>
      <c r="I2421" s="84"/>
      <c r="J2421" s="83"/>
      <c r="K2421" s="85"/>
      <c r="L2421" s="86"/>
      <c r="M2421" s="87"/>
      <c r="N2421" s="88"/>
      <c r="O2421" s="88"/>
      <c r="P2421" s="87"/>
      <c r="Q2421" s="84"/>
      <c r="R2421" s="89"/>
      <c r="S2421" s="14"/>
      <c r="T2421" s="90"/>
      <c r="U2421" s="85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1"/>
      <c r="B2422" s="81"/>
      <c r="C2422" s="82"/>
      <c r="D2422" s="85"/>
      <c r="E2422" s="110"/>
      <c r="F2422" s="84"/>
      <c r="G2422" s="84"/>
      <c r="H2422" s="84"/>
      <c r="I2422" s="84"/>
      <c r="J2422" s="83"/>
      <c r="K2422" s="85"/>
      <c r="L2422" s="86"/>
      <c r="M2422" s="87"/>
      <c r="N2422" s="88"/>
      <c r="O2422" s="88"/>
      <c r="P2422" s="87"/>
      <c r="Q2422" s="84"/>
      <c r="R2422" s="89"/>
      <c r="S2422" s="14"/>
      <c r="T2422" s="90"/>
      <c r="U2422" s="85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1"/>
      <c r="B2423" s="81"/>
      <c r="C2423" s="82"/>
      <c r="D2423" s="85"/>
      <c r="E2423" s="110"/>
      <c r="F2423" s="84"/>
      <c r="G2423" s="84"/>
      <c r="H2423" s="84"/>
      <c r="I2423" s="84"/>
      <c r="J2423" s="83"/>
      <c r="K2423" s="85"/>
      <c r="L2423" s="86"/>
      <c r="M2423" s="87"/>
      <c r="N2423" s="88"/>
      <c r="O2423" s="88"/>
      <c r="P2423" s="87"/>
      <c r="Q2423" s="84"/>
      <c r="R2423" s="89"/>
      <c r="S2423" s="14"/>
      <c r="T2423" s="90"/>
      <c r="U2423" s="85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1"/>
      <c r="B2424" s="81"/>
      <c r="C2424" s="82"/>
      <c r="D2424" s="85"/>
      <c r="E2424" s="110"/>
      <c r="F2424" s="84"/>
      <c r="G2424" s="84"/>
      <c r="H2424" s="84"/>
      <c r="I2424" s="84"/>
      <c r="J2424" s="83"/>
      <c r="K2424" s="85"/>
      <c r="L2424" s="86"/>
      <c r="M2424" s="87"/>
      <c r="N2424" s="88"/>
      <c r="O2424" s="88"/>
      <c r="P2424" s="87"/>
      <c r="Q2424" s="84"/>
      <c r="R2424" s="89"/>
      <c r="S2424" s="14"/>
      <c r="T2424" s="90"/>
      <c r="U2424" s="85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1"/>
      <c r="B2425" s="81"/>
      <c r="C2425" s="82"/>
      <c r="D2425" s="85"/>
      <c r="E2425" s="110"/>
      <c r="F2425" s="84"/>
      <c r="G2425" s="84"/>
      <c r="H2425" s="84"/>
      <c r="I2425" s="84"/>
      <c r="J2425" s="83"/>
      <c r="K2425" s="85"/>
      <c r="L2425" s="86"/>
      <c r="M2425" s="87"/>
      <c r="N2425" s="88"/>
      <c r="O2425" s="88"/>
      <c r="P2425" s="87"/>
      <c r="Q2425" s="84"/>
      <c r="R2425" s="89"/>
      <c r="S2425" s="14"/>
      <c r="T2425" s="90"/>
      <c r="U2425" s="85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1"/>
      <c r="B2426" s="81"/>
      <c r="C2426" s="82"/>
      <c r="D2426" s="85"/>
      <c r="E2426" s="110"/>
      <c r="F2426" s="84"/>
      <c r="G2426" s="84"/>
      <c r="H2426" s="84"/>
      <c r="I2426" s="84"/>
      <c r="J2426" s="83"/>
      <c r="K2426" s="85"/>
      <c r="L2426" s="86"/>
      <c r="M2426" s="87"/>
      <c r="N2426" s="88"/>
      <c r="O2426" s="88"/>
      <c r="P2426" s="87"/>
      <c r="Q2426" s="84"/>
      <c r="R2426" s="89"/>
      <c r="S2426" s="14"/>
      <c r="T2426" s="90"/>
      <c r="U2426" s="85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1"/>
      <c r="B2427" s="81"/>
      <c r="C2427" s="82"/>
      <c r="D2427" s="85"/>
      <c r="E2427" s="110"/>
      <c r="F2427" s="84"/>
      <c r="G2427" s="84"/>
      <c r="H2427" s="84"/>
      <c r="I2427" s="84"/>
      <c r="J2427" s="83"/>
      <c r="K2427" s="85"/>
      <c r="L2427" s="86"/>
      <c r="M2427" s="87"/>
      <c r="N2427" s="88"/>
      <c r="O2427" s="88"/>
      <c r="P2427" s="87"/>
      <c r="Q2427" s="84"/>
      <c r="R2427" s="89"/>
      <c r="S2427" s="14"/>
      <c r="T2427" s="90"/>
      <c r="U2427" s="85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1"/>
      <c r="B2428" s="81"/>
      <c r="C2428" s="82"/>
      <c r="D2428" s="85"/>
      <c r="E2428" s="110"/>
      <c r="F2428" s="84"/>
      <c r="G2428" s="84"/>
      <c r="H2428" s="84"/>
      <c r="I2428" s="84"/>
      <c r="J2428" s="83"/>
      <c r="K2428" s="85"/>
      <c r="L2428" s="86"/>
      <c r="M2428" s="87"/>
      <c r="N2428" s="88"/>
      <c r="O2428" s="88"/>
      <c r="P2428" s="87"/>
      <c r="Q2428" s="84"/>
      <c r="R2428" s="89"/>
      <c r="S2428" s="14"/>
      <c r="T2428" s="90"/>
      <c r="U2428" s="85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1"/>
      <c r="B2429" s="81"/>
      <c r="C2429" s="82"/>
      <c r="D2429" s="85"/>
      <c r="E2429" s="110"/>
      <c r="F2429" s="84"/>
      <c r="G2429" s="84"/>
      <c r="H2429" s="84"/>
      <c r="I2429" s="84"/>
      <c r="J2429" s="83"/>
      <c r="K2429" s="85"/>
      <c r="L2429" s="86"/>
      <c r="M2429" s="87"/>
      <c r="N2429" s="88"/>
      <c r="O2429" s="88"/>
      <c r="P2429" s="87"/>
      <c r="Q2429" s="84"/>
      <c r="R2429" s="89"/>
      <c r="S2429" s="14"/>
      <c r="T2429" s="90"/>
      <c r="U2429" s="85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1"/>
      <c r="B2430" s="81"/>
      <c r="C2430" s="82"/>
      <c r="D2430" s="85"/>
      <c r="E2430" s="110"/>
      <c r="F2430" s="84"/>
      <c r="G2430" s="84"/>
      <c r="H2430" s="84"/>
      <c r="I2430" s="84"/>
      <c r="J2430" s="83"/>
      <c r="K2430" s="85"/>
      <c r="L2430" s="86"/>
      <c r="M2430" s="87"/>
      <c r="N2430" s="88"/>
      <c r="O2430" s="88"/>
      <c r="P2430" s="87"/>
      <c r="Q2430" s="84"/>
      <c r="R2430" s="89"/>
      <c r="S2430" s="14"/>
      <c r="T2430" s="90"/>
      <c r="U2430" s="85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1"/>
      <c r="B2431" s="81"/>
      <c r="C2431" s="82"/>
      <c r="D2431" s="85"/>
      <c r="E2431" s="110"/>
      <c r="F2431" s="84"/>
      <c r="G2431" s="84"/>
      <c r="H2431" s="84"/>
      <c r="I2431" s="84"/>
      <c r="J2431" s="83"/>
      <c r="K2431" s="85"/>
      <c r="L2431" s="86"/>
      <c r="M2431" s="87"/>
      <c r="N2431" s="88"/>
      <c r="O2431" s="88"/>
      <c r="P2431" s="87"/>
      <c r="Q2431" s="84"/>
      <c r="R2431" s="89"/>
      <c r="S2431" s="14"/>
      <c r="T2431" s="90"/>
      <c r="U2431" s="85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1"/>
      <c r="B2432" s="81"/>
      <c r="C2432" s="82"/>
      <c r="D2432" s="85"/>
      <c r="E2432" s="110"/>
      <c r="F2432" s="84"/>
      <c r="G2432" s="84"/>
      <c r="H2432" s="84"/>
      <c r="I2432" s="84"/>
      <c r="J2432" s="83"/>
      <c r="K2432" s="85"/>
      <c r="L2432" s="86"/>
      <c r="M2432" s="87"/>
      <c r="N2432" s="88"/>
      <c r="O2432" s="88"/>
      <c r="P2432" s="87"/>
      <c r="Q2432" s="84"/>
      <c r="R2432" s="89"/>
      <c r="S2432" s="14"/>
      <c r="T2432" s="90"/>
      <c r="U2432" s="85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1"/>
      <c r="B2433" s="81"/>
      <c r="C2433" s="82"/>
      <c r="D2433" s="85"/>
      <c r="E2433" s="110"/>
      <c r="F2433" s="84"/>
      <c r="G2433" s="84"/>
      <c r="H2433" s="84"/>
      <c r="I2433" s="84"/>
      <c r="J2433" s="83"/>
      <c r="K2433" s="85"/>
      <c r="L2433" s="86"/>
      <c r="M2433" s="87"/>
      <c r="N2433" s="88"/>
      <c r="O2433" s="88"/>
      <c r="P2433" s="87"/>
      <c r="Q2433" s="84"/>
      <c r="R2433" s="89"/>
      <c r="S2433" s="14"/>
      <c r="T2433" s="90"/>
      <c r="U2433" s="85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1"/>
      <c r="B2434" s="81"/>
      <c r="C2434" s="82"/>
      <c r="D2434" s="85"/>
      <c r="E2434" s="110"/>
      <c r="F2434" s="84"/>
      <c r="G2434" s="84"/>
      <c r="H2434" s="84"/>
      <c r="I2434" s="84"/>
      <c r="J2434" s="83"/>
      <c r="K2434" s="85"/>
      <c r="L2434" s="86"/>
      <c r="M2434" s="87"/>
      <c r="N2434" s="88"/>
      <c r="O2434" s="88"/>
      <c r="P2434" s="87"/>
      <c r="Q2434" s="84"/>
      <c r="R2434" s="89"/>
      <c r="S2434" s="14"/>
      <c r="T2434" s="90"/>
      <c r="U2434" s="85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1"/>
      <c r="B2435" s="81"/>
      <c r="C2435" s="82"/>
      <c r="D2435" s="85"/>
      <c r="E2435" s="110"/>
      <c r="F2435" s="84"/>
      <c r="G2435" s="84"/>
      <c r="H2435" s="84"/>
      <c r="I2435" s="84"/>
      <c r="J2435" s="83"/>
      <c r="K2435" s="85"/>
      <c r="L2435" s="86"/>
      <c r="M2435" s="87"/>
      <c r="N2435" s="88"/>
      <c r="O2435" s="88"/>
      <c r="P2435" s="87"/>
      <c r="Q2435" s="84"/>
      <c r="R2435" s="89"/>
      <c r="S2435" s="14"/>
      <c r="T2435" s="90"/>
      <c r="U2435" s="85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1"/>
      <c r="B2436" s="81"/>
      <c r="C2436" s="82"/>
      <c r="D2436" s="85"/>
      <c r="E2436" s="110"/>
      <c r="F2436" s="84"/>
      <c r="G2436" s="84"/>
      <c r="H2436" s="84"/>
      <c r="I2436" s="84"/>
      <c r="J2436" s="83"/>
      <c r="K2436" s="85"/>
      <c r="L2436" s="86"/>
      <c r="M2436" s="87"/>
      <c r="N2436" s="88"/>
      <c r="O2436" s="88"/>
      <c r="P2436" s="87"/>
      <c r="Q2436" s="84"/>
      <c r="R2436" s="89"/>
      <c r="S2436" s="14"/>
      <c r="T2436" s="90"/>
      <c r="U2436" s="85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1"/>
      <c r="B2437" s="81"/>
      <c r="C2437" s="82"/>
      <c r="D2437" s="85"/>
      <c r="E2437" s="110"/>
      <c r="F2437" s="84"/>
      <c r="G2437" s="84"/>
      <c r="H2437" s="84"/>
      <c r="I2437" s="84"/>
      <c r="J2437" s="83"/>
      <c r="K2437" s="85"/>
      <c r="L2437" s="86"/>
      <c r="M2437" s="87"/>
      <c r="N2437" s="88"/>
      <c r="O2437" s="88"/>
      <c r="P2437" s="87"/>
      <c r="Q2437" s="84"/>
      <c r="R2437" s="89"/>
      <c r="S2437" s="14"/>
      <c r="T2437" s="90"/>
      <c r="U2437" s="85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1"/>
      <c r="B2438" s="81"/>
      <c r="C2438" s="82"/>
      <c r="D2438" s="85"/>
      <c r="E2438" s="110"/>
      <c r="F2438" s="84"/>
      <c r="G2438" s="84"/>
      <c r="H2438" s="84"/>
      <c r="I2438" s="84"/>
      <c r="J2438" s="83"/>
      <c r="K2438" s="85"/>
      <c r="L2438" s="86"/>
      <c r="M2438" s="87"/>
      <c r="N2438" s="88"/>
      <c r="O2438" s="88"/>
      <c r="P2438" s="87"/>
      <c r="Q2438" s="84"/>
      <c r="R2438" s="89"/>
      <c r="S2438" s="14"/>
      <c r="T2438" s="90"/>
      <c r="U2438" s="85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1"/>
      <c r="B2439" s="81"/>
      <c r="C2439" s="82"/>
      <c r="D2439" s="85"/>
      <c r="E2439" s="110"/>
      <c r="F2439" s="84"/>
      <c r="G2439" s="84"/>
      <c r="H2439" s="84"/>
      <c r="I2439" s="84"/>
      <c r="J2439" s="83"/>
      <c r="K2439" s="85"/>
      <c r="L2439" s="86"/>
      <c r="M2439" s="87"/>
      <c r="N2439" s="88"/>
      <c r="O2439" s="88"/>
      <c r="P2439" s="87"/>
      <c r="Q2439" s="84"/>
      <c r="R2439" s="89"/>
      <c r="S2439" s="14"/>
      <c r="T2439" s="90"/>
      <c r="U2439" s="85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1"/>
      <c r="B2440" s="81"/>
      <c r="C2440" s="82"/>
      <c r="D2440" s="85"/>
      <c r="E2440" s="110"/>
      <c r="F2440" s="84"/>
      <c r="G2440" s="84"/>
      <c r="H2440" s="84"/>
      <c r="I2440" s="84"/>
      <c r="J2440" s="83"/>
      <c r="K2440" s="85"/>
      <c r="L2440" s="86"/>
      <c r="M2440" s="87"/>
      <c r="N2440" s="88"/>
      <c r="O2440" s="88"/>
      <c r="P2440" s="87"/>
      <c r="Q2440" s="84"/>
      <c r="R2440" s="89"/>
      <c r="S2440" s="14"/>
      <c r="T2440" s="90"/>
      <c r="U2440" s="85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1"/>
      <c r="B2441" s="81"/>
      <c r="C2441" s="82"/>
      <c r="D2441" s="85"/>
      <c r="E2441" s="110"/>
      <c r="F2441" s="84"/>
      <c r="G2441" s="84"/>
      <c r="H2441" s="84"/>
      <c r="I2441" s="84"/>
      <c r="J2441" s="83"/>
      <c r="K2441" s="85"/>
      <c r="L2441" s="86"/>
      <c r="M2441" s="87"/>
      <c r="N2441" s="88"/>
      <c r="O2441" s="88"/>
      <c r="P2441" s="87"/>
      <c r="Q2441" s="84"/>
      <c r="R2441" s="89"/>
      <c r="S2441" s="14"/>
      <c r="T2441" s="90"/>
      <c r="U2441" s="85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1"/>
      <c r="B2442" s="81"/>
      <c r="C2442" s="82"/>
      <c r="D2442" s="85"/>
      <c r="E2442" s="110"/>
      <c r="F2442" s="84"/>
      <c r="G2442" s="84"/>
      <c r="H2442" s="84"/>
      <c r="I2442" s="84"/>
      <c r="J2442" s="83"/>
      <c r="K2442" s="85"/>
      <c r="L2442" s="86"/>
      <c r="M2442" s="87"/>
      <c r="N2442" s="88"/>
      <c r="O2442" s="88"/>
      <c r="P2442" s="87"/>
      <c r="Q2442" s="84"/>
      <c r="R2442" s="89"/>
      <c r="S2442" s="14"/>
      <c r="T2442" s="90"/>
      <c r="U2442" s="85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1"/>
      <c r="B2443" s="81"/>
      <c r="C2443" s="82"/>
      <c r="D2443" s="85"/>
      <c r="E2443" s="110"/>
      <c r="F2443" s="84"/>
      <c r="G2443" s="84"/>
      <c r="H2443" s="84"/>
      <c r="I2443" s="84"/>
      <c r="J2443" s="83"/>
      <c r="K2443" s="85"/>
      <c r="L2443" s="86"/>
      <c r="M2443" s="87"/>
      <c r="N2443" s="88"/>
      <c r="O2443" s="88"/>
      <c r="P2443" s="87"/>
      <c r="Q2443" s="84"/>
      <c r="R2443" s="89"/>
      <c r="S2443" s="14"/>
      <c r="T2443" s="90"/>
      <c r="U2443" s="85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1"/>
      <c r="B2444" s="81"/>
      <c r="C2444" s="82"/>
      <c r="D2444" s="85"/>
      <c r="E2444" s="110"/>
      <c r="F2444" s="84"/>
      <c r="G2444" s="84"/>
      <c r="H2444" s="84"/>
      <c r="I2444" s="84"/>
      <c r="J2444" s="83"/>
      <c r="K2444" s="85"/>
      <c r="L2444" s="86"/>
      <c r="M2444" s="87"/>
      <c r="N2444" s="88"/>
      <c r="O2444" s="88"/>
      <c r="P2444" s="87"/>
      <c r="Q2444" s="84"/>
      <c r="R2444" s="89"/>
      <c r="S2444" s="14"/>
      <c r="T2444" s="90"/>
      <c r="U2444" s="85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1"/>
      <c r="B2445" s="81"/>
      <c r="C2445" s="82"/>
      <c r="D2445" s="85"/>
      <c r="E2445" s="110"/>
      <c r="F2445" s="84"/>
      <c r="G2445" s="84"/>
      <c r="H2445" s="84"/>
      <c r="I2445" s="84"/>
      <c r="J2445" s="83"/>
      <c r="K2445" s="85"/>
      <c r="L2445" s="86"/>
      <c r="M2445" s="87"/>
      <c r="N2445" s="88"/>
      <c r="O2445" s="88"/>
      <c r="P2445" s="87"/>
      <c r="Q2445" s="84"/>
      <c r="R2445" s="89"/>
      <c r="S2445" s="14"/>
      <c r="T2445" s="90"/>
      <c r="U2445" s="85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1"/>
      <c r="B2446" s="81"/>
      <c r="C2446" s="82"/>
      <c r="D2446" s="85"/>
      <c r="E2446" s="110"/>
      <c r="F2446" s="84"/>
      <c r="G2446" s="84"/>
      <c r="H2446" s="84"/>
      <c r="I2446" s="84"/>
      <c r="J2446" s="83"/>
      <c r="K2446" s="85"/>
      <c r="L2446" s="86"/>
      <c r="M2446" s="87"/>
      <c r="N2446" s="88"/>
      <c r="O2446" s="88"/>
      <c r="P2446" s="87"/>
      <c r="Q2446" s="84"/>
      <c r="R2446" s="89"/>
      <c r="S2446" s="14"/>
      <c r="T2446" s="90"/>
      <c r="U2446" s="85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1"/>
      <c r="B2447" s="81"/>
      <c r="C2447" s="82"/>
      <c r="D2447" s="85"/>
      <c r="E2447" s="110"/>
      <c r="F2447" s="84"/>
      <c r="G2447" s="84"/>
      <c r="H2447" s="84"/>
      <c r="I2447" s="84"/>
      <c r="J2447" s="83"/>
      <c r="K2447" s="85"/>
      <c r="L2447" s="86"/>
      <c r="M2447" s="87"/>
      <c r="N2447" s="88"/>
      <c r="O2447" s="88"/>
      <c r="P2447" s="87"/>
      <c r="Q2447" s="84"/>
      <c r="R2447" s="89"/>
      <c r="S2447" s="14"/>
      <c r="T2447" s="90"/>
      <c r="U2447" s="85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1"/>
      <c r="B2448" s="81"/>
      <c r="C2448" s="82"/>
      <c r="D2448" s="85"/>
      <c r="E2448" s="110"/>
      <c r="F2448" s="84"/>
      <c r="G2448" s="84"/>
      <c r="H2448" s="84"/>
      <c r="I2448" s="84"/>
      <c r="J2448" s="83"/>
      <c r="K2448" s="85"/>
      <c r="L2448" s="86"/>
      <c r="M2448" s="87"/>
      <c r="N2448" s="88"/>
      <c r="O2448" s="88"/>
      <c r="P2448" s="87"/>
      <c r="Q2448" s="84"/>
      <c r="R2448" s="89"/>
      <c r="S2448" s="14"/>
      <c r="T2448" s="90"/>
      <c r="U2448" s="85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1"/>
      <c r="B2449" s="81"/>
      <c r="C2449" s="82"/>
      <c r="D2449" s="85"/>
      <c r="E2449" s="110"/>
      <c r="F2449" s="84"/>
      <c r="G2449" s="84"/>
      <c r="H2449" s="84"/>
      <c r="I2449" s="84"/>
      <c r="J2449" s="83"/>
      <c r="K2449" s="85"/>
      <c r="L2449" s="86"/>
      <c r="M2449" s="87"/>
      <c r="N2449" s="88"/>
      <c r="O2449" s="88"/>
      <c r="P2449" s="87"/>
      <c r="Q2449" s="84"/>
      <c r="R2449" s="89"/>
      <c r="S2449" s="14"/>
      <c r="T2449" s="90"/>
      <c r="U2449" s="85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1"/>
      <c r="B2450" s="81"/>
      <c r="C2450" s="82"/>
      <c r="D2450" s="85"/>
      <c r="E2450" s="110"/>
      <c r="F2450" s="84"/>
      <c r="G2450" s="84"/>
      <c r="H2450" s="84"/>
      <c r="I2450" s="84"/>
      <c r="J2450" s="83"/>
      <c r="K2450" s="85"/>
      <c r="L2450" s="86"/>
      <c r="M2450" s="87"/>
      <c r="N2450" s="88"/>
      <c r="O2450" s="88"/>
      <c r="P2450" s="87"/>
      <c r="Q2450" s="84"/>
      <c r="R2450" s="89"/>
      <c r="S2450" s="14"/>
      <c r="T2450" s="90"/>
      <c r="U2450" s="85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1"/>
      <c r="B2451" s="81"/>
      <c r="C2451" s="82"/>
      <c r="D2451" s="85"/>
      <c r="E2451" s="110"/>
      <c r="F2451" s="84"/>
      <c r="G2451" s="84"/>
      <c r="H2451" s="84"/>
      <c r="I2451" s="84"/>
      <c r="J2451" s="83"/>
      <c r="K2451" s="85"/>
      <c r="L2451" s="86"/>
      <c r="M2451" s="87"/>
      <c r="N2451" s="88"/>
      <c r="O2451" s="88"/>
      <c r="P2451" s="87"/>
      <c r="Q2451" s="84"/>
      <c r="R2451" s="89"/>
      <c r="S2451" s="14"/>
      <c r="T2451" s="90"/>
      <c r="U2451" s="85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1"/>
      <c r="B2452" s="81"/>
      <c r="C2452" s="82"/>
      <c r="D2452" s="85"/>
      <c r="E2452" s="110"/>
      <c r="F2452" s="84"/>
      <c r="G2452" s="84"/>
      <c r="H2452" s="84"/>
      <c r="I2452" s="84"/>
      <c r="J2452" s="83"/>
      <c r="K2452" s="85"/>
      <c r="L2452" s="86"/>
      <c r="M2452" s="87"/>
      <c r="N2452" s="88"/>
      <c r="O2452" s="88"/>
      <c r="P2452" s="87"/>
      <c r="Q2452" s="84"/>
      <c r="R2452" s="89"/>
      <c r="S2452" s="14"/>
      <c r="T2452" s="90"/>
      <c r="U2452" s="85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1"/>
      <c r="B2453" s="81"/>
      <c r="C2453" s="82"/>
      <c r="D2453" s="85"/>
      <c r="E2453" s="110"/>
      <c r="F2453" s="84"/>
      <c r="G2453" s="84"/>
      <c r="H2453" s="84"/>
      <c r="I2453" s="84"/>
      <c r="J2453" s="83"/>
      <c r="K2453" s="85"/>
      <c r="L2453" s="86"/>
      <c r="M2453" s="87"/>
      <c r="N2453" s="88"/>
      <c r="O2453" s="88"/>
      <c r="P2453" s="87"/>
      <c r="Q2453" s="84"/>
      <c r="R2453" s="89"/>
      <c r="S2453" s="14"/>
      <c r="T2453" s="90"/>
      <c r="U2453" s="85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1"/>
      <c r="B2454" s="81"/>
      <c r="C2454" s="82"/>
      <c r="D2454" s="85"/>
      <c r="E2454" s="110"/>
      <c r="F2454" s="84"/>
      <c r="G2454" s="84"/>
      <c r="H2454" s="84"/>
      <c r="I2454" s="84"/>
      <c r="J2454" s="83"/>
      <c r="K2454" s="85"/>
      <c r="L2454" s="86"/>
      <c r="M2454" s="87"/>
      <c r="N2454" s="88"/>
      <c r="O2454" s="88"/>
      <c r="P2454" s="87"/>
      <c r="Q2454" s="84"/>
      <c r="R2454" s="89"/>
      <c r="S2454" s="14"/>
      <c r="T2454" s="90"/>
      <c r="U2454" s="85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1"/>
      <c r="B2455" s="81"/>
      <c r="C2455" s="82"/>
      <c r="D2455" s="85"/>
      <c r="E2455" s="110"/>
      <c r="F2455" s="84"/>
      <c r="G2455" s="84"/>
      <c r="H2455" s="84"/>
      <c r="I2455" s="84"/>
      <c r="J2455" s="83"/>
      <c r="K2455" s="85"/>
      <c r="L2455" s="86"/>
      <c r="M2455" s="87"/>
      <c r="N2455" s="88"/>
      <c r="O2455" s="88"/>
      <c r="P2455" s="87"/>
      <c r="Q2455" s="84"/>
      <c r="R2455" s="89"/>
      <c r="S2455" s="14"/>
      <c r="T2455" s="90"/>
      <c r="U2455" s="85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1"/>
      <c r="B2456" s="81"/>
      <c r="C2456" s="82"/>
      <c r="D2456" s="85"/>
      <c r="E2456" s="110"/>
      <c r="F2456" s="84"/>
      <c r="G2456" s="84"/>
      <c r="H2456" s="84"/>
      <c r="I2456" s="84"/>
      <c r="J2456" s="83"/>
      <c r="K2456" s="85"/>
      <c r="L2456" s="86"/>
      <c r="M2456" s="87"/>
      <c r="N2456" s="88"/>
      <c r="O2456" s="88"/>
      <c r="P2456" s="87"/>
      <c r="Q2456" s="84"/>
      <c r="R2456" s="89"/>
      <c r="S2456" s="14"/>
      <c r="T2456" s="90"/>
      <c r="U2456" s="85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1"/>
      <c r="B2457" s="81"/>
      <c r="C2457" s="82"/>
      <c r="D2457" s="85"/>
      <c r="E2457" s="110"/>
      <c r="F2457" s="84"/>
      <c r="G2457" s="84"/>
      <c r="H2457" s="84"/>
      <c r="I2457" s="84"/>
      <c r="J2457" s="83"/>
      <c r="K2457" s="85"/>
      <c r="L2457" s="86"/>
      <c r="M2457" s="87"/>
      <c r="N2457" s="88"/>
      <c r="O2457" s="88"/>
      <c r="P2457" s="87"/>
      <c r="Q2457" s="84"/>
      <c r="R2457" s="89"/>
      <c r="S2457" s="14"/>
      <c r="T2457" s="90"/>
      <c r="U2457" s="85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1"/>
      <c r="B2458" s="81"/>
      <c r="C2458" s="82"/>
      <c r="D2458" s="85"/>
      <c r="E2458" s="110"/>
      <c r="F2458" s="84"/>
      <c r="G2458" s="84"/>
      <c r="H2458" s="84"/>
      <c r="I2458" s="84"/>
      <c r="J2458" s="83"/>
      <c r="K2458" s="85"/>
      <c r="L2458" s="86"/>
      <c r="M2458" s="87"/>
      <c r="N2458" s="88"/>
      <c r="O2458" s="88"/>
      <c r="P2458" s="87"/>
      <c r="Q2458" s="84"/>
      <c r="R2458" s="89"/>
      <c r="S2458" s="14"/>
      <c r="T2458" s="90"/>
      <c r="U2458" s="85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1"/>
      <c r="B2459" s="81"/>
      <c r="C2459" s="82"/>
      <c r="D2459" s="85"/>
      <c r="E2459" s="110"/>
      <c r="F2459" s="84"/>
      <c r="G2459" s="84"/>
      <c r="H2459" s="84"/>
      <c r="I2459" s="84"/>
      <c r="J2459" s="83"/>
      <c r="K2459" s="85"/>
      <c r="L2459" s="86"/>
      <c r="M2459" s="87"/>
      <c r="N2459" s="88"/>
      <c r="O2459" s="88"/>
      <c r="P2459" s="87"/>
      <c r="Q2459" s="84"/>
      <c r="R2459" s="89"/>
      <c r="S2459" s="14"/>
      <c r="T2459" s="90"/>
      <c r="U2459" s="85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1"/>
      <c r="B2460" s="81"/>
      <c r="C2460" s="82"/>
      <c r="D2460" s="85"/>
      <c r="E2460" s="110"/>
      <c r="F2460" s="84"/>
      <c r="G2460" s="84"/>
      <c r="H2460" s="84"/>
      <c r="I2460" s="84"/>
      <c r="J2460" s="83"/>
      <c r="K2460" s="85"/>
      <c r="L2460" s="86"/>
      <c r="M2460" s="87"/>
      <c r="N2460" s="88"/>
      <c r="O2460" s="88"/>
      <c r="P2460" s="87"/>
      <c r="Q2460" s="84"/>
      <c r="R2460" s="89"/>
      <c r="S2460" s="14"/>
      <c r="T2460" s="90"/>
      <c r="U2460" s="85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1"/>
      <c r="B2461" s="81"/>
      <c r="C2461" s="82"/>
      <c r="D2461" s="85"/>
      <c r="E2461" s="110"/>
      <c r="F2461" s="84"/>
      <c r="G2461" s="84"/>
      <c r="H2461" s="84"/>
      <c r="I2461" s="84"/>
      <c r="J2461" s="83"/>
      <c r="K2461" s="85"/>
      <c r="L2461" s="86"/>
      <c r="M2461" s="87"/>
      <c r="N2461" s="88"/>
      <c r="O2461" s="88"/>
      <c r="P2461" s="87"/>
      <c r="Q2461" s="84"/>
      <c r="R2461" s="89"/>
      <c r="S2461" s="14"/>
      <c r="T2461" s="90"/>
      <c r="U2461" s="85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1"/>
      <c r="B2462" s="81"/>
      <c r="C2462" s="82"/>
      <c r="D2462" s="85"/>
      <c r="E2462" s="110"/>
      <c r="F2462" s="84"/>
      <c r="G2462" s="84"/>
      <c r="H2462" s="84"/>
      <c r="I2462" s="84"/>
      <c r="J2462" s="83"/>
      <c r="K2462" s="85"/>
      <c r="L2462" s="86"/>
      <c r="M2462" s="87"/>
      <c r="N2462" s="88"/>
      <c r="O2462" s="88"/>
      <c r="P2462" s="87"/>
      <c r="Q2462" s="84"/>
      <c r="R2462" s="89"/>
      <c r="S2462" s="14"/>
      <c r="T2462" s="90"/>
      <c r="U2462" s="85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1"/>
      <c r="B2463" s="81"/>
      <c r="C2463" s="82"/>
      <c r="D2463" s="85"/>
      <c r="E2463" s="110"/>
      <c r="F2463" s="84"/>
      <c r="G2463" s="84"/>
      <c r="H2463" s="84"/>
      <c r="I2463" s="84"/>
      <c r="J2463" s="83"/>
      <c r="K2463" s="85"/>
      <c r="L2463" s="86"/>
      <c r="M2463" s="87"/>
      <c r="N2463" s="88"/>
      <c r="O2463" s="88"/>
      <c r="P2463" s="87"/>
      <c r="Q2463" s="84"/>
      <c r="R2463" s="89"/>
      <c r="S2463" s="14"/>
      <c r="T2463" s="90"/>
      <c r="U2463" s="85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1"/>
      <c r="B2464" s="81"/>
      <c r="C2464" s="82"/>
      <c r="D2464" s="85"/>
      <c r="E2464" s="110"/>
      <c r="F2464" s="84"/>
      <c r="G2464" s="84"/>
      <c r="H2464" s="84"/>
      <c r="I2464" s="84"/>
      <c r="J2464" s="83"/>
      <c r="K2464" s="85"/>
      <c r="L2464" s="86"/>
      <c r="M2464" s="87"/>
      <c r="N2464" s="88"/>
      <c r="O2464" s="88"/>
      <c r="P2464" s="87"/>
      <c r="Q2464" s="84"/>
      <c r="R2464" s="89"/>
      <c r="S2464" s="14"/>
      <c r="T2464" s="90"/>
      <c r="U2464" s="85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1"/>
      <c r="B2465" s="81"/>
      <c r="C2465" s="82"/>
      <c r="D2465" s="85"/>
      <c r="E2465" s="110"/>
      <c r="F2465" s="84"/>
      <c r="G2465" s="84"/>
      <c r="H2465" s="84"/>
      <c r="I2465" s="84"/>
      <c r="J2465" s="83"/>
      <c r="K2465" s="85"/>
      <c r="L2465" s="86"/>
      <c r="M2465" s="87"/>
      <c r="N2465" s="88"/>
      <c r="O2465" s="88"/>
      <c r="P2465" s="87"/>
      <c r="Q2465" s="84"/>
      <c r="R2465" s="89"/>
      <c r="S2465" s="14"/>
      <c r="T2465" s="90"/>
      <c r="U2465" s="85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1"/>
      <c r="B2466" s="81"/>
      <c r="C2466" s="82"/>
      <c r="D2466" s="85"/>
      <c r="E2466" s="110"/>
      <c r="F2466" s="84"/>
      <c r="G2466" s="84"/>
      <c r="H2466" s="84"/>
      <c r="I2466" s="84"/>
      <c r="J2466" s="83"/>
      <c r="K2466" s="85"/>
      <c r="L2466" s="86"/>
      <c r="M2466" s="87"/>
      <c r="N2466" s="88"/>
      <c r="O2466" s="88"/>
      <c r="P2466" s="87"/>
      <c r="Q2466" s="84"/>
      <c r="R2466" s="89"/>
      <c r="S2466" s="14"/>
      <c r="T2466" s="90"/>
      <c r="U2466" s="85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1"/>
      <c r="B2467" s="81"/>
      <c r="C2467" s="82"/>
      <c r="D2467" s="85"/>
      <c r="E2467" s="110"/>
      <c r="F2467" s="84"/>
      <c r="G2467" s="84"/>
      <c r="H2467" s="84"/>
      <c r="I2467" s="84"/>
      <c r="J2467" s="83"/>
      <c r="K2467" s="85"/>
      <c r="L2467" s="86"/>
      <c r="M2467" s="87"/>
      <c r="N2467" s="88"/>
      <c r="O2467" s="88"/>
      <c r="P2467" s="87"/>
      <c r="Q2467" s="84"/>
      <c r="R2467" s="89"/>
      <c r="S2467" s="14"/>
      <c r="T2467" s="90"/>
      <c r="U2467" s="85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1"/>
      <c r="B2468" s="81"/>
      <c r="C2468" s="82"/>
      <c r="D2468" s="85"/>
      <c r="E2468" s="110"/>
      <c r="F2468" s="84"/>
      <c r="G2468" s="84"/>
      <c r="H2468" s="84"/>
      <c r="I2468" s="84"/>
      <c r="J2468" s="83"/>
      <c r="K2468" s="85"/>
      <c r="L2468" s="86"/>
      <c r="M2468" s="87"/>
      <c r="N2468" s="88"/>
      <c r="O2468" s="88"/>
      <c r="P2468" s="87"/>
      <c r="Q2468" s="84"/>
      <c r="R2468" s="89"/>
      <c r="S2468" s="14"/>
      <c r="T2468" s="90"/>
      <c r="U2468" s="85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1"/>
      <c r="B2469" s="81"/>
      <c r="C2469" s="82"/>
      <c r="D2469" s="85"/>
      <c r="E2469" s="110"/>
      <c r="F2469" s="84"/>
      <c r="G2469" s="84"/>
      <c r="H2469" s="84"/>
      <c r="I2469" s="84"/>
      <c r="J2469" s="83"/>
      <c r="K2469" s="85"/>
      <c r="L2469" s="86"/>
      <c r="M2469" s="87"/>
      <c r="N2469" s="88"/>
      <c r="O2469" s="88"/>
      <c r="P2469" s="87"/>
      <c r="Q2469" s="84"/>
      <c r="R2469" s="89"/>
      <c r="S2469" s="14"/>
      <c r="T2469" s="90"/>
      <c r="U2469" s="85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1"/>
      <c r="B2470" s="81"/>
      <c r="C2470" s="82"/>
      <c r="D2470" s="85"/>
      <c r="E2470" s="110"/>
      <c r="F2470" s="84"/>
      <c r="G2470" s="84"/>
      <c r="H2470" s="84"/>
      <c r="I2470" s="84"/>
      <c r="J2470" s="83"/>
      <c r="K2470" s="85"/>
      <c r="L2470" s="86"/>
      <c r="M2470" s="87"/>
      <c r="N2470" s="88"/>
      <c r="O2470" s="88"/>
      <c r="P2470" s="87"/>
      <c r="Q2470" s="84"/>
      <c r="R2470" s="89"/>
      <c r="S2470" s="14"/>
      <c r="T2470" s="90"/>
      <c r="U2470" s="85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1"/>
      <c r="B2471" s="81"/>
      <c r="C2471" s="82"/>
      <c r="D2471" s="85"/>
      <c r="E2471" s="110"/>
      <c r="F2471" s="84"/>
      <c r="G2471" s="84"/>
      <c r="H2471" s="84"/>
      <c r="I2471" s="84"/>
      <c r="J2471" s="83"/>
      <c r="K2471" s="85"/>
      <c r="L2471" s="86"/>
      <c r="M2471" s="87"/>
      <c r="N2471" s="88"/>
      <c r="O2471" s="88"/>
      <c r="P2471" s="87"/>
      <c r="Q2471" s="84"/>
      <c r="R2471" s="89"/>
      <c r="S2471" s="14"/>
      <c r="T2471" s="90"/>
      <c r="U2471" s="85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1"/>
      <c r="B2472" s="81"/>
      <c r="C2472" s="82"/>
      <c r="D2472" s="85"/>
      <c r="E2472" s="110"/>
      <c r="F2472" s="84"/>
      <c r="G2472" s="84"/>
      <c r="H2472" s="84"/>
      <c r="I2472" s="84"/>
      <c r="J2472" s="83"/>
      <c r="K2472" s="85"/>
      <c r="L2472" s="86"/>
      <c r="M2472" s="87"/>
      <c r="N2472" s="88"/>
      <c r="O2472" s="88"/>
      <c r="P2472" s="87"/>
      <c r="Q2472" s="84"/>
      <c r="R2472" s="89"/>
      <c r="S2472" s="14"/>
      <c r="T2472" s="90"/>
      <c r="U2472" s="85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1"/>
      <c r="B2473" s="81"/>
      <c r="C2473" s="82"/>
      <c r="D2473" s="85"/>
      <c r="E2473" s="110"/>
      <c r="F2473" s="84"/>
      <c r="G2473" s="84"/>
      <c r="H2473" s="84"/>
      <c r="I2473" s="84"/>
      <c r="J2473" s="83"/>
      <c r="K2473" s="85"/>
      <c r="L2473" s="86"/>
      <c r="M2473" s="87"/>
      <c r="N2473" s="88"/>
      <c r="O2473" s="88"/>
      <c r="P2473" s="87"/>
      <c r="Q2473" s="84"/>
      <c r="R2473" s="89"/>
      <c r="S2473" s="14"/>
      <c r="T2473" s="90"/>
      <c r="U2473" s="85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1"/>
      <c r="B2474" s="81"/>
      <c r="C2474" s="82"/>
      <c r="D2474" s="85"/>
      <c r="E2474" s="110"/>
      <c r="F2474" s="84"/>
      <c r="G2474" s="84"/>
      <c r="H2474" s="84"/>
      <c r="I2474" s="84"/>
      <c r="J2474" s="83"/>
      <c r="K2474" s="85"/>
      <c r="L2474" s="86"/>
      <c r="M2474" s="87"/>
      <c r="N2474" s="88"/>
      <c r="O2474" s="88"/>
      <c r="P2474" s="87"/>
      <c r="Q2474" s="84"/>
      <c r="R2474" s="89"/>
      <c r="S2474" s="14"/>
      <c r="T2474" s="90"/>
      <c r="U2474" s="85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1"/>
      <c r="B2475" s="81"/>
      <c r="C2475" s="82"/>
      <c r="D2475" s="85"/>
      <c r="E2475" s="110"/>
      <c r="F2475" s="84"/>
      <c r="G2475" s="84"/>
      <c r="H2475" s="84"/>
      <c r="I2475" s="84"/>
      <c r="J2475" s="83"/>
      <c r="K2475" s="85"/>
      <c r="L2475" s="86"/>
      <c r="M2475" s="87"/>
      <c r="N2475" s="88"/>
      <c r="O2475" s="88"/>
      <c r="P2475" s="87"/>
      <c r="Q2475" s="84"/>
      <c r="R2475" s="89"/>
      <c r="S2475" s="14"/>
      <c r="T2475" s="90"/>
      <c r="U2475" s="85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1"/>
      <c r="B2476" s="81"/>
      <c r="C2476" s="82"/>
      <c r="D2476" s="85"/>
      <c r="E2476" s="110"/>
      <c r="F2476" s="84"/>
      <c r="G2476" s="84"/>
      <c r="H2476" s="84"/>
      <c r="I2476" s="84"/>
      <c r="J2476" s="83"/>
      <c r="K2476" s="85"/>
      <c r="L2476" s="86"/>
      <c r="M2476" s="87"/>
      <c r="N2476" s="88"/>
      <c r="O2476" s="88"/>
      <c r="P2476" s="87"/>
      <c r="Q2476" s="84"/>
      <c r="R2476" s="89"/>
      <c r="S2476" s="14"/>
      <c r="T2476" s="90"/>
      <c r="U2476" s="85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1"/>
      <c r="B2477" s="81"/>
      <c r="C2477" s="82"/>
      <c r="D2477" s="85"/>
      <c r="E2477" s="110"/>
      <c r="F2477" s="84"/>
      <c r="G2477" s="84"/>
      <c r="H2477" s="84"/>
      <c r="I2477" s="84"/>
      <c r="J2477" s="83"/>
      <c r="K2477" s="85"/>
      <c r="L2477" s="86"/>
      <c r="M2477" s="87"/>
      <c r="N2477" s="88"/>
      <c r="O2477" s="88"/>
      <c r="P2477" s="87"/>
      <c r="Q2477" s="84"/>
      <c r="R2477" s="89"/>
      <c r="S2477" s="14"/>
      <c r="T2477" s="90"/>
      <c r="U2477" s="85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1"/>
      <c r="B2478" s="81"/>
      <c r="C2478" s="82"/>
      <c r="D2478" s="85"/>
      <c r="E2478" s="110"/>
      <c r="F2478" s="84"/>
      <c r="G2478" s="84"/>
      <c r="H2478" s="84"/>
      <c r="I2478" s="84"/>
      <c r="J2478" s="83"/>
      <c r="K2478" s="85"/>
      <c r="L2478" s="86"/>
      <c r="M2478" s="87"/>
      <c r="N2478" s="88"/>
      <c r="O2478" s="88"/>
      <c r="P2478" s="87"/>
      <c r="Q2478" s="84"/>
      <c r="R2478" s="89"/>
      <c r="S2478" s="14"/>
      <c r="T2478" s="90"/>
      <c r="U2478" s="85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1"/>
      <c r="B2479" s="81"/>
      <c r="C2479" s="82"/>
      <c r="D2479" s="85"/>
      <c r="E2479" s="110"/>
      <c r="F2479" s="84"/>
      <c r="G2479" s="84"/>
      <c r="H2479" s="84"/>
      <c r="I2479" s="84"/>
      <c r="J2479" s="83"/>
      <c r="K2479" s="85"/>
      <c r="L2479" s="86"/>
      <c r="M2479" s="87"/>
      <c r="N2479" s="88"/>
      <c r="O2479" s="88"/>
      <c r="P2479" s="87"/>
      <c r="Q2479" s="84"/>
      <c r="R2479" s="89"/>
      <c r="S2479" s="14"/>
      <c r="T2479" s="90"/>
      <c r="U2479" s="85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1"/>
      <c r="B2480" s="81"/>
      <c r="C2480" s="82"/>
      <c r="D2480" s="85"/>
      <c r="E2480" s="110"/>
      <c r="F2480" s="84"/>
      <c r="G2480" s="84"/>
      <c r="H2480" s="84"/>
      <c r="I2480" s="84"/>
      <c r="J2480" s="83"/>
      <c r="K2480" s="85"/>
      <c r="L2480" s="86"/>
      <c r="M2480" s="87"/>
      <c r="N2480" s="88"/>
      <c r="O2480" s="88"/>
      <c r="P2480" s="87"/>
      <c r="Q2480" s="84"/>
      <c r="R2480" s="89"/>
      <c r="S2480" s="14"/>
      <c r="T2480" s="90"/>
      <c r="U2480" s="85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1"/>
      <c r="B2481" s="81"/>
      <c r="C2481" s="82"/>
      <c r="D2481" s="85"/>
      <c r="E2481" s="110"/>
      <c r="F2481" s="84"/>
      <c r="G2481" s="84"/>
      <c r="H2481" s="84"/>
      <c r="I2481" s="84"/>
      <c r="J2481" s="83"/>
      <c r="K2481" s="85"/>
      <c r="L2481" s="86"/>
      <c r="M2481" s="87"/>
      <c r="N2481" s="88"/>
      <c r="O2481" s="88"/>
      <c r="P2481" s="87"/>
      <c r="Q2481" s="84"/>
      <c r="R2481" s="89"/>
      <c r="S2481" s="14"/>
      <c r="T2481" s="90"/>
      <c r="U2481" s="85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1"/>
      <c r="B2482" s="81"/>
      <c r="C2482" s="82"/>
      <c r="D2482" s="85"/>
      <c r="E2482" s="110"/>
      <c r="F2482" s="84"/>
      <c r="G2482" s="84"/>
      <c r="H2482" s="84"/>
      <c r="I2482" s="84"/>
      <c r="J2482" s="83"/>
      <c r="K2482" s="85"/>
      <c r="L2482" s="86"/>
      <c r="M2482" s="87"/>
      <c r="N2482" s="88"/>
      <c r="O2482" s="88"/>
      <c r="P2482" s="87"/>
      <c r="Q2482" s="84"/>
      <c r="R2482" s="89"/>
      <c r="S2482" s="14"/>
      <c r="T2482" s="90"/>
      <c r="U2482" s="85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1"/>
      <c r="B2483" s="81"/>
      <c r="C2483" s="82"/>
      <c r="D2483" s="85"/>
      <c r="E2483" s="110"/>
      <c r="F2483" s="84"/>
      <c r="G2483" s="84"/>
      <c r="H2483" s="84"/>
      <c r="I2483" s="84"/>
      <c r="J2483" s="83"/>
      <c r="K2483" s="85"/>
      <c r="L2483" s="86"/>
      <c r="M2483" s="87"/>
      <c r="N2483" s="88"/>
      <c r="O2483" s="88"/>
      <c r="P2483" s="87"/>
      <c r="Q2483" s="84"/>
      <c r="R2483" s="89"/>
      <c r="S2483" s="14"/>
      <c r="T2483" s="90"/>
      <c r="U2483" s="85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1"/>
      <c r="B2484" s="81"/>
      <c r="C2484" s="82"/>
      <c r="D2484" s="85"/>
      <c r="E2484" s="110"/>
      <c r="F2484" s="84"/>
      <c r="G2484" s="84"/>
      <c r="H2484" s="84"/>
      <c r="I2484" s="84"/>
      <c r="J2484" s="83"/>
      <c r="K2484" s="85"/>
      <c r="L2484" s="86"/>
      <c r="M2484" s="87"/>
      <c r="N2484" s="88"/>
      <c r="O2484" s="88"/>
      <c r="P2484" s="87"/>
      <c r="Q2484" s="84"/>
      <c r="R2484" s="89"/>
      <c r="S2484" s="14"/>
      <c r="T2484" s="90"/>
      <c r="U2484" s="85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1"/>
      <c r="B2485" s="81"/>
      <c r="C2485" s="82"/>
      <c r="D2485" s="85"/>
      <c r="E2485" s="110"/>
      <c r="F2485" s="84"/>
      <c r="G2485" s="84"/>
      <c r="H2485" s="84"/>
      <c r="I2485" s="84"/>
      <c r="J2485" s="83"/>
      <c r="K2485" s="85"/>
      <c r="L2485" s="86"/>
      <c r="M2485" s="87"/>
      <c r="N2485" s="88"/>
      <c r="O2485" s="88"/>
      <c r="P2485" s="87"/>
      <c r="Q2485" s="84"/>
      <c r="R2485" s="89"/>
      <c r="S2485" s="14"/>
      <c r="T2485" s="90"/>
      <c r="U2485" s="85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1"/>
      <c r="B2486" s="81"/>
      <c r="C2486" s="82"/>
      <c r="D2486" s="85"/>
      <c r="E2486" s="110"/>
      <c r="F2486" s="84"/>
      <c r="G2486" s="84"/>
      <c r="H2486" s="84"/>
      <c r="I2486" s="84"/>
      <c r="J2486" s="83"/>
      <c r="K2486" s="85"/>
      <c r="L2486" s="86"/>
      <c r="M2486" s="87"/>
      <c r="N2486" s="88"/>
      <c r="O2486" s="88"/>
      <c r="P2486" s="87"/>
      <c r="Q2486" s="84"/>
      <c r="R2486" s="89"/>
      <c r="S2486" s="14"/>
      <c r="T2486" s="90"/>
      <c r="U2486" s="85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1"/>
      <c r="B2487" s="81"/>
      <c r="C2487" s="82"/>
      <c r="D2487" s="85"/>
      <c r="E2487" s="110"/>
      <c r="F2487" s="84"/>
      <c r="G2487" s="84"/>
      <c r="H2487" s="84"/>
      <c r="I2487" s="84"/>
      <c r="J2487" s="83"/>
      <c r="K2487" s="85"/>
      <c r="L2487" s="86"/>
      <c r="M2487" s="87"/>
      <c r="N2487" s="88"/>
      <c r="O2487" s="88"/>
      <c r="P2487" s="87"/>
      <c r="Q2487" s="84"/>
      <c r="R2487" s="89"/>
      <c r="S2487" s="14"/>
      <c r="T2487" s="90"/>
      <c r="U2487" s="85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1"/>
      <c r="B2488" s="81"/>
      <c r="C2488" s="82"/>
      <c r="D2488" s="85"/>
      <c r="E2488" s="110"/>
      <c r="F2488" s="84"/>
      <c r="G2488" s="84"/>
      <c r="H2488" s="84"/>
      <c r="I2488" s="84"/>
      <c r="J2488" s="83"/>
      <c r="K2488" s="85"/>
      <c r="L2488" s="86"/>
      <c r="M2488" s="87"/>
      <c r="N2488" s="88"/>
      <c r="O2488" s="88"/>
      <c r="P2488" s="87"/>
      <c r="Q2488" s="84"/>
      <c r="R2488" s="89"/>
      <c r="S2488" s="14"/>
      <c r="T2488" s="90"/>
      <c r="U2488" s="85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1"/>
      <c r="B2489" s="81"/>
      <c r="C2489" s="82"/>
      <c r="D2489" s="85"/>
      <c r="E2489" s="110"/>
      <c r="F2489" s="84"/>
      <c r="G2489" s="84"/>
      <c r="H2489" s="84"/>
      <c r="I2489" s="84"/>
      <c r="J2489" s="83"/>
      <c r="K2489" s="85"/>
      <c r="L2489" s="86"/>
      <c r="M2489" s="87"/>
      <c r="N2489" s="88"/>
      <c r="O2489" s="88"/>
      <c r="P2489" s="87"/>
      <c r="Q2489" s="84"/>
      <c r="R2489" s="89"/>
      <c r="S2489" s="14"/>
      <c r="T2489" s="90"/>
      <c r="U2489" s="85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1"/>
      <c r="B2490" s="81"/>
      <c r="C2490" s="82"/>
      <c r="D2490" s="85"/>
      <c r="E2490" s="110"/>
      <c r="F2490" s="84"/>
      <c r="G2490" s="84"/>
      <c r="H2490" s="84"/>
      <c r="I2490" s="84"/>
      <c r="J2490" s="83"/>
      <c r="K2490" s="85"/>
      <c r="L2490" s="86"/>
      <c r="M2490" s="87"/>
      <c r="N2490" s="88"/>
      <c r="O2490" s="88"/>
      <c r="P2490" s="87"/>
      <c r="Q2490" s="84"/>
      <c r="R2490" s="89"/>
      <c r="S2490" s="14"/>
      <c r="T2490" s="90"/>
      <c r="U2490" s="85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1"/>
      <c r="B2491" s="81"/>
      <c r="C2491" s="82"/>
      <c r="D2491" s="85"/>
      <c r="E2491" s="110"/>
      <c r="F2491" s="84"/>
      <c r="G2491" s="84"/>
      <c r="H2491" s="84"/>
      <c r="I2491" s="84"/>
      <c r="J2491" s="83"/>
      <c r="K2491" s="85"/>
      <c r="L2491" s="86"/>
      <c r="M2491" s="87"/>
      <c r="N2491" s="88"/>
      <c r="O2491" s="88"/>
      <c r="P2491" s="87"/>
      <c r="Q2491" s="84"/>
      <c r="R2491" s="89"/>
      <c r="S2491" s="14"/>
      <c r="T2491" s="90"/>
      <c r="U2491" s="85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1"/>
      <c r="B2492" s="81"/>
      <c r="C2492" s="82"/>
      <c r="D2492" s="85"/>
      <c r="E2492" s="110"/>
      <c r="F2492" s="84"/>
      <c r="G2492" s="84"/>
      <c r="H2492" s="84"/>
      <c r="I2492" s="84"/>
      <c r="J2492" s="83"/>
      <c r="K2492" s="85"/>
      <c r="L2492" s="86"/>
      <c r="M2492" s="87"/>
      <c r="N2492" s="88"/>
      <c r="O2492" s="88"/>
      <c r="P2492" s="87"/>
      <c r="Q2492" s="84"/>
      <c r="R2492" s="89"/>
      <c r="S2492" s="14"/>
      <c r="T2492" s="90"/>
      <c r="U2492" s="85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1"/>
      <c r="B2493" s="81"/>
      <c r="C2493" s="82"/>
      <c r="D2493" s="85"/>
      <c r="E2493" s="110"/>
      <c r="F2493" s="84"/>
      <c r="G2493" s="84"/>
      <c r="H2493" s="84"/>
      <c r="I2493" s="84"/>
      <c r="J2493" s="83"/>
      <c r="K2493" s="85"/>
      <c r="L2493" s="86"/>
      <c r="M2493" s="87"/>
      <c r="N2493" s="88"/>
      <c r="O2493" s="88"/>
      <c r="P2493" s="87"/>
      <c r="Q2493" s="84"/>
      <c r="R2493" s="89"/>
      <c r="S2493" s="14"/>
      <c r="T2493" s="90"/>
      <c r="U2493" s="85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1"/>
      <c r="B2494" s="81"/>
      <c r="C2494" s="82"/>
      <c r="D2494" s="85"/>
      <c r="E2494" s="110"/>
      <c r="F2494" s="84"/>
      <c r="G2494" s="84"/>
      <c r="H2494" s="84"/>
      <c r="I2494" s="84"/>
      <c r="J2494" s="83"/>
      <c r="K2494" s="85"/>
      <c r="L2494" s="86"/>
      <c r="M2494" s="87"/>
      <c r="N2494" s="88"/>
      <c r="O2494" s="88"/>
      <c r="P2494" s="87"/>
      <c r="Q2494" s="84"/>
      <c r="R2494" s="89"/>
      <c r="S2494" s="14"/>
      <c r="T2494" s="90"/>
      <c r="U2494" s="85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1"/>
      <c r="B2495" s="81"/>
      <c r="C2495" s="82"/>
      <c r="D2495" s="85"/>
      <c r="E2495" s="110"/>
      <c r="F2495" s="84"/>
      <c r="G2495" s="84"/>
      <c r="H2495" s="84"/>
      <c r="I2495" s="84"/>
      <c r="J2495" s="83"/>
      <c r="K2495" s="85"/>
      <c r="L2495" s="86"/>
      <c r="M2495" s="87"/>
      <c r="N2495" s="88"/>
      <c r="O2495" s="88"/>
      <c r="P2495" s="87"/>
      <c r="Q2495" s="84"/>
      <c r="R2495" s="89"/>
      <c r="S2495" s="14"/>
      <c r="T2495" s="90"/>
      <c r="U2495" s="85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1"/>
      <c r="B2496" s="81"/>
      <c r="C2496" s="82"/>
      <c r="D2496" s="85"/>
      <c r="E2496" s="110"/>
      <c r="F2496" s="84"/>
      <c r="G2496" s="84"/>
      <c r="H2496" s="84"/>
      <c r="I2496" s="84"/>
      <c r="J2496" s="83"/>
      <c r="K2496" s="85"/>
      <c r="L2496" s="86"/>
      <c r="M2496" s="87"/>
      <c r="N2496" s="88"/>
      <c r="O2496" s="88"/>
      <c r="P2496" s="87"/>
      <c r="Q2496" s="84"/>
      <c r="R2496" s="89"/>
      <c r="S2496" s="14"/>
      <c r="T2496" s="90"/>
      <c r="U2496" s="85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1"/>
      <c r="B2497" s="81"/>
      <c r="C2497" s="82"/>
      <c r="D2497" s="85"/>
      <c r="E2497" s="110"/>
      <c r="F2497" s="84"/>
      <c r="G2497" s="84"/>
      <c r="H2497" s="84"/>
      <c r="I2497" s="84"/>
      <c r="J2497" s="83"/>
      <c r="K2497" s="85"/>
      <c r="L2497" s="86"/>
      <c r="M2497" s="87"/>
      <c r="N2497" s="88"/>
      <c r="O2497" s="88"/>
      <c r="P2497" s="87"/>
      <c r="Q2497" s="84"/>
      <c r="R2497" s="89"/>
      <c r="S2497" s="14"/>
      <c r="T2497" s="90"/>
      <c r="U2497" s="85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1"/>
      <c r="B2498" s="81"/>
      <c r="C2498" s="82"/>
      <c r="D2498" s="85"/>
      <c r="E2498" s="110"/>
      <c r="F2498" s="84"/>
      <c r="G2498" s="84"/>
      <c r="H2498" s="84"/>
      <c r="I2498" s="84"/>
      <c r="J2498" s="83"/>
      <c r="K2498" s="85"/>
      <c r="L2498" s="86"/>
      <c r="M2498" s="87"/>
      <c r="N2498" s="88"/>
      <c r="O2498" s="88"/>
      <c r="P2498" s="87"/>
      <c r="Q2498" s="84"/>
      <c r="R2498" s="89"/>
      <c r="S2498" s="14"/>
      <c r="T2498" s="90"/>
      <c r="U2498" s="85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1"/>
      <c r="B2499" s="81"/>
      <c r="C2499" s="82"/>
      <c r="D2499" s="85"/>
      <c r="E2499" s="110"/>
      <c r="F2499" s="84"/>
      <c r="G2499" s="84"/>
      <c r="H2499" s="84"/>
      <c r="I2499" s="84"/>
      <c r="J2499" s="83"/>
      <c r="K2499" s="85"/>
      <c r="L2499" s="86"/>
      <c r="M2499" s="87"/>
      <c r="N2499" s="88"/>
      <c r="O2499" s="88"/>
      <c r="P2499" s="87"/>
      <c r="Q2499" s="84"/>
      <c r="R2499" s="89"/>
      <c r="S2499" s="14"/>
      <c r="T2499" s="90"/>
      <c r="U2499" s="85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1"/>
      <c r="B2500" s="81"/>
      <c r="C2500" s="82"/>
      <c r="D2500" s="85"/>
      <c r="E2500" s="110"/>
      <c r="F2500" s="84"/>
      <c r="G2500" s="84"/>
      <c r="H2500" s="84"/>
      <c r="I2500" s="84"/>
      <c r="J2500" s="83"/>
      <c r="K2500" s="85"/>
      <c r="L2500" s="86"/>
      <c r="M2500" s="87"/>
      <c r="N2500" s="88"/>
      <c r="O2500" s="88"/>
      <c r="P2500" s="87"/>
      <c r="Q2500" s="84"/>
      <c r="R2500" s="89"/>
      <c r="S2500" s="14"/>
      <c r="T2500" s="90"/>
      <c r="U2500" s="85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1"/>
      <c r="B2501" s="81"/>
      <c r="C2501" s="82"/>
      <c r="D2501" s="85"/>
      <c r="E2501" s="110"/>
      <c r="F2501" s="84"/>
      <c r="G2501" s="84"/>
      <c r="H2501" s="84"/>
      <c r="I2501" s="84"/>
      <c r="J2501" s="83"/>
      <c r="K2501" s="85"/>
      <c r="L2501" s="86"/>
      <c r="M2501" s="87"/>
      <c r="N2501" s="88"/>
      <c r="O2501" s="88"/>
      <c r="P2501" s="87"/>
      <c r="Q2501" s="84"/>
      <c r="R2501" s="89"/>
      <c r="S2501" s="14"/>
      <c r="T2501" s="90"/>
      <c r="U2501" s="85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1"/>
      <c r="B2502" s="81"/>
      <c r="C2502" s="82"/>
      <c r="D2502" s="85"/>
      <c r="E2502" s="110"/>
      <c r="F2502" s="84"/>
      <c r="G2502" s="84"/>
      <c r="H2502" s="84"/>
      <c r="I2502" s="84"/>
      <c r="J2502" s="83"/>
      <c r="K2502" s="85"/>
      <c r="L2502" s="86"/>
      <c r="M2502" s="87"/>
      <c r="N2502" s="88"/>
      <c r="O2502" s="88"/>
      <c r="P2502" s="87"/>
      <c r="Q2502" s="84"/>
      <c r="R2502" s="89"/>
      <c r="S2502" s="14"/>
      <c r="T2502" s="90"/>
      <c r="U2502" s="85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1"/>
      <c r="B2503" s="81"/>
      <c r="C2503" s="82"/>
      <c r="D2503" s="85"/>
      <c r="E2503" s="110"/>
      <c r="F2503" s="84"/>
      <c r="G2503" s="84"/>
      <c r="H2503" s="84"/>
      <c r="I2503" s="84"/>
      <c r="J2503" s="83"/>
      <c r="K2503" s="85"/>
      <c r="L2503" s="86"/>
      <c r="M2503" s="87"/>
      <c r="N2503" s="88"/>
      <c r="O2503" s="88"/>
      <c r="P2503" s="87"/>
      <c r="Q2503" s="84"/>
      <c r="R2503" s="89"/>
      <c r="S2503" s="14"/>
      <c r="T2503" s="90"/>
      <c r="U2503" s="85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1"/>
      <c r="B2504" s="81"/>
      <c r="C2504" s="82"/>
      <c r="D2504" s="85"/>
      <c r="E2504" s="110"/>
      <c r="F2504" s="84"/>
      <c r="G2504" s="84"/>
      <c r="H2504" s="84"/>
      <c r="I2504" s="84"/>
      <c r="J2504" s="83"/>
      <c r="K2504" s="85"/>
      <c r="L2504" s="86"/>
      <c r="M2504" s="87"/>
      <c r="N2504" s="88"/>
      <c r="O2504" s="88"/>
      <c r="P2504" s="87"/>
      <c r="Q2504" s="84"/>
      <c r="R2504" s="89"/>
      <c r="S2504" s="14"/>
      <c r="T2504" s="90"/>
      <c r="U2504" s="85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1"/>
      <c r="B2505" s="81"/>
      <c r="C2505" s="82"/>
      <c r="D2505" s="85"/>
      <c r="E2505" s="110"/>
      <c r="F2505" s="84"/>
      <c r="G2505" s="84"/>
      <c r="H2505" s="84"/>
      <c r="I2505" s="84"/>
      <c r="J2505" s="83"/>
      <c r="K2505" s="85"/>
      <c r="L2505" s="86"/>
      <c r="M2505" s="87"/>
      <c r="N2505" s="88"/>
      <c r="O2505" s="88"/>
      <c r="P2505" s="87"/>
      <c r="Q2505" s="84"/>
      <c r="R2505" s="89"/>
      <c r="S2505" s="14"/>
      <c r="T2505" s="90"/>
      <c r="U2505" s="85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1"/>
      <c r="B2506" s="81"/>
      <c r="C2506" s="82"/>
      <c r="D2506" s="85"/>
      <c r="E2506" s="110"/>
      <c r="F2506" s="84"/>
      <c r="G2506" s="84"/>
      <c r="H2506" s="84"/>
      <c r="I2506" s="84"/>
      <c r="J2506" s="83"/>
      <c r="K2506" s="85"/>
      <c r="L2506" s="86"/>
      <c r="M2506" s="87"/>
      <c r="N2506" s="88"/>
      <c r="O2506" s="88"/>
      <c r="P2506" s="87"/>
      <c r="Q2506" s="84"/>
      <c r="R2506" s="89"/>
      <c r="S2506" s="14"/>
      <c r="T2506" s="90"/>
      <c r="U2506" s="85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1"/>
      <c r="B2507" s="81"/>
      <c r="C2507" s="82"/>
      <c r="D2507" s="85"/>
      <c r="E2507" s="110"/>
      <c r="F2507" s="84"/>
      <c r="G2507" s="84"/>
      <c r="H2507" s="84"/>
      <c r="I2507" s="84"/>
      <c r="J2507" s="83"/>
      <c r="K2507" s="85"/>
      <c r="L2507" s="86"/>
      <c r="M2507" s="87"/>
      <c r="N2507" s="88"/>
      <c r="O2507" s="88"/>
      <c r="P2507" s="87"/>
      <c r="Q2507" s="84"/>
      <c r="R2507" s="89"/>
      <c r="S2507" s="14"/>
      <c r="T2507" s="90"/>
      <c r="U2507" s="85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1"/>
      <c r="B2508" s="81"/>
      <c r="C2508" s="82"/>
      <c r="D2508" s="85"/>
      <c r="E2508" s="110"/>
      <c r="F2508" s="84"/>
      <c r="G2508" s="84"/>
      <c r="H2508" s="84"/>
      <c r="I2508" s="84"/>
      <c r="J2508" s="83"/>
      <c r="K2508" s="85"/>
      <c r="L2508" s="86"/>
      <c r="M2508" s="87"/>
      <c r="N2508" s="88"/>
      <c r="O2508" s="88"/>
      <c r="P2508" s="87"/>
      <c r="Q2508" s="84"/>
      <c r="R2508" s="89"/>
      <c r="S2508" s="14"/>
      <c r="T2508" s="90"/>
      <c r="U2508" s="85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1"/>
      <c r="B2509" s="81"/>
      <c r="C2509" s="82"/>
      <c r="D2509" s="85"/>
      <c r="E2509" s="110"/>
      <c r="F2509" s="84"/>
      <c r="G2509" s="84"/>
      <c r="H2509" s="84"/>
      <c r="I2509" s="84"/>
      <c r="J2509" s="83"/>
      <c r="K2509" s="85"/>
      <c r="L2509" s="86"/>
      <c r="M2509" s="87"/>
      <c r="N2509" s="88"/>
      <c r="O2509" s="88"/>
      <c r="P2509" s="87"/>
      <c r="Q2509" s="84"/>
      <c r="R2509" s="89"/>
      <c r="S2509" s="14"/>
      <c r="T2509" s="90"/>
      <c r="U2509" s="85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1"/>
      <c r="B2510" s="81"/>
      <c r="C2510" s="82"/>
      <c r="D2510" s="85"/>
      <c r="E2510" s="110"/>
      <c r="F2510" s="84"/>
      <c r="G2510" s="84"/>
      <c r="H2510" s="84"/>
      <c r="I2510" s="84"/>
      <c r="J2510" s="83"/>
      <c r="K2510" s="85"/>
      <c r="L2510" s="86"/>
      <c r="M2510" s="87"/>
      <c r="N2510" s="88"/>
      <c r="O2510" s="88"/>
      <c r="P2510" s="87"/>
      <c r="Q2510" s="84"/>
      <c r="R2510" s="89"/>
      <c r="S2510" s="14"/>
      <c r="T2510" s="90"/>
      <c r="U2510" s="85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1"/>
      <c r="B2511" s="81"/>
      <c r="C2511" s="82"/>
      <c r="D2511" s="85"/>
      <c r="E2511" s="110"/>
      <c r="F2511" s="84"/>
      <c r="G2511" s="84"/>
      <c r="H2511" s="84"/>
      <c r="I2511" s="84"/>
      <c r="J2511" s="83"/>
      <c r="K2511" s="85"/>
      <c r="L2511" s="86"/>
      <c r="M2511" s="87"/>
      <c r="N2511" s="88"/>
      <c r="O2511" s="88"/>
      <c r="P2511" s="87"/>
      <c r="Q2511" s="84"/>
      <c r="R2511" s="89"/>
      <c r="S2511" s="14"/>
      <c r="T2511" s="90"/>
      <c r="U2511" s="85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1"/>
      <c r="B2512" s="81"/>
      <c r="C2512" s="82"/>
      <c r="D2512" s="85"/>
      <c r="E2512" s="110"/>
      <c r="F2512" s="84"/>
      <c r="G2512" s="84"/>
      <c r="H2512" s="84"/>
      <c r="I2512" s="84"/>
      <c r="J2512" s="83"/>
      <c r="K2512" s="85"/>
      <c r="L2512" s="86"/>
      <c r="M2512" s="87"/>
      <c r="N2512" s="88"/>
      <c r="O2512" s="88"/>
      <c r="P2512" s="87"/>
      <c r="Q2512" s="84"/>
      <c r="R2512" s="89"/>
      <c r="S2512" s="14"/>
      <c r="T2512" s="90"/>
      <c r="U2512" s="85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1"/>
      <c r="B2513" s="81"/>
      <c r="C2513" s="82"/>
      <c r="D2513" s="85"/>
      <c r="E2513" s="110"/>
      <c r="F2513" s="84"/>
      <c r="G2513" s="84"/>
      <c r="H2513" s="84"/>
      <c r="I2513" s="84"/>
      <c r="J2513" s="83"/>
      <c r="K2513" s="85"/>
      <c r="L2513" s="86"/>
      <c r="M2513" s="87"/>
      <c r="N2513" s="88"/>
      <c r="O2513" s="88"/>
      <c r="P2513" s="87"/>
      <c r="Q2513" s="84"/>
      <c r="R2513" s="89"/>
      <c r="S2513" s="14"/>
      <c r="T2513" s="90"/>
      <c r="U2513" s="85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1"/>
      <c r="B2514" s="81"/>
      <c r="C2514" s="82"/>
      <c r="D2514" s="85"/>
      <c r="E2514" s="110"/>
      <c r="F2514" s="84"/>
      <c r="G2514" s="84"/>
      <c r="H2514" s="84"/>
      <c r="I2514" s="84"/>
      <c r="J2514" s="83"/>
      <c r="K2514" s="85"/>
      <c r="L2514" s="86"/>
      <c r="M2514" s="87"/>
      <c r="N2514" s="88"/>
      <c r="O2514" s="88"/>
      <c r="P2514" s="87"/>
      <c r="Q2514" s="84"/>
      <c r="R2514" s="89"/>
      <c r="S2514" s="14"/>
      <c r="T2514" s="90"/>
      <c r="U2514" s="85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1"/>
      <c r="B2515" s="81"/>
      <c r="C2515" s="82"/>
      <c r="D2515" s="85"/>
      <c r="E2515" s="110"/>
      <c r="F2515" s="84"/>
      <c r="G2515" s="84"/>
      <c r="H2515" s="84"/>
      <c r="I2515" s="84"/>
      <c r="J2515" s="83"/>
      <c r="K2515" s="85"/>
      <c r="L2515" s="86"/>
      <c r="M2515" s="87"/>
      <c r="N2515" s="88"/>
      <c r="O2515" s="88"/>
      <c r="P2515" s="87"/>
      <c r="Q2515" s="84"/>
      <c r="R2515" s="89"/>
      <c r="S2515" s="14"/>
      <c r="T2515" s="90"/>
      <c r="U2515" s="85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1"/>
      <c r="B2516" s="81"/>
      <c r="C2516" s="82"/>
      <c r="D2516" s="85"/>
      <c r="E2516" s="110"/>
      <c r="F2516" s="84"/>
      <c r="G2516" s="84"/>
      <c r="H2516" s="84"/>
      <c r="I2516" s="84"/>
      <c r="J2516" s="83"/>
      <c r="K2516" s="85"/>
      <c r="L2516" s="86"/>
      <c r="M2516" s="87"/>
      <c r="N2516" s="88"/>
      <c r="O2516" s="88"/>
      <c r="P2516" s="87"/>
      <c r="Q2516" s="84"/>
      <c r="R2516" s="89"/>
      <c r="S2516" s="14"/>
      <c r="T2516" s="90"/>
      <c r="U2516" s="85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1"/>
      <c r="B2517" s="81"/>
      <c r="C2517" s="82"/>
      <c r="D2517" s="85"/>
      <c r="E2517" s="110"/>
      <c r="F2517" s="84"/>
      <c r="G2517" s="84"/>
      <c r="H2517" s="84"/>
      <c r="I2517" s="84"/>
      <c r="J2517" s="83"/>
      <c r="K2517" s="85"/>
      <c r="L2517" s="86"/>
      <c r="M2517" s="87"/>
      <c r="N2517" s="88"/>
      <c r="O2517" s="88"/>
      <c r="P2517" s="87"/>
      <c r="Q2517" s="84"/>
      <c r="R2517" s="89"/>
      <c r="S2517" s="14"/>
      <c r="T2517" s="90"/>
      <c r="U2517" s="85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1"/>
      <c r="B2518" s="81"/>
      <c r="C2518" s="82"/>
      <c r="D2518" s="85"/>
      <c r="E2518" s="110"/>
      <c r="F2518" s="84"/>
      <c r="G2518" s="84"/>
      <c r="H2518" s="84"/>
      <c r="I2518" s="84"/>
      <c r="J2518" s="83"/>
      <c r="K2518" s="85"/>
      <c r="L2518" s="86"/>
      <c r="M2518" s="87"/>
      <c r="N2518" s="88"/>
      <c r="O2518" s="88"/>
      <c r="P2518" s="87"/>
      <c r="Q2518" s="84"/>
      <c r="R2518" s="89"/>
      <c r="S2518" s="14"/>
      <c r="T2518" s="90"/>
      <c r="U2518" s="85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1"/>
      <c r="B2519" s="81"/>
      <c r="C2519" s="82"/>
      <c r="D2519" s="85"/>
      <c r="E2519" s="110"/>
      <c r="F2519" s="84"/>
      <c r="G2519" s="84"/>
      <c r="H2519" s="84"/>
      <c r="I2519" s="84"/>
      <c r="J2519" s="83"/>
      <c r="K2519" s="85"/>
      <c r="L2519" s="86"/>
      <c r="M2519" s="87"/>
      <c r="N2519" s="88"/>
      <c r="O2519" s="88"/>
      <c r="P2519" s="87"/>
      <c r="Q2519" s="84"/>
      <c r="R2519" s="89"/>
      <c r="S2519" s="14"/>
      <c r="T2519" s="90"/>
      <c r="U2519" s="85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1"/>
      <c r="B2520" s="81"/>
      <c r="C2520" s="82"/>
      <c r="D2520" s="85"/>
      <c r="E2520" s="110"/>
      <c r="F2520" s="84"/>
      <c r="G2520" s="84"/>
      <c r="H2520" s="84"/>
      <c r="I2520" s="84"/>
      <c r="J2520" s="83"/>
      <c r="K2520" s="85"/>
      <c r="L2520" s="86"/>
      <c r="M2520" s="87"/>
      <c r="N2520" s="88"/>
      <c r="O2520" s="88"/>
      <c r="P2520" s="87"/>
      <c r="Q2520" s="84"/>
      <c r="R2520" s="89"/>
      <c r="S2520" s="14"/>
      <c r="T2520" s="90"/>
      <c r="U2520" s="85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1"/>
      <c r="B2521" s="81"/>
      <c r="C2521" s="82"/>
      <c r="D2521" s="85"/>
      <c r="E2521" s="110"/>
      <c r="F2521" s="84"/>
      <c r="G2521" s="84"/>
      <c r="H2521" s="84"/>
      <c r="I2521" s="84"/>
      <c r="J2521" s="83"/>
      <c r="K2521" s="85"/>
      <c r="L2521" s="86"/>
      <c r="M2521" s="87"/>
      <c r="N2521" s="88"/>
      <c r="O2521" s="88"/>
      <c r="P2521" s="87"/>
      <c r="Q2521" s="84"/>
      <c r="R2521" s="89"/>
      <c r="S2521" s="14"/>
      <c r="T2521" s="90"/>
      <c r="U2521" s="85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1"/>
      <c r="B2522" s="81"/>
      <c r="C2522" s="82"/>
      <c r="D2522" s="85"/>
      <c r="E2522" s="110"/>
      <c r="F2522" s="84"/>
      <c r="G2522" s="84"/>
      <c r="H2522" s="84"/>
      <c r="I2522" s="84"/>
      <c r="J2522" s="83"/>
      <c r="K2522" s="85"/>
      <c r="L2522" s="86"/>
      <c r="M2522" s="87"/>
      <c r="N2522" s="88"/>
      <c r="O2522" s="88"/>
      <c r="P2522" s="87"/>
      <c r="Q2522" s="84"/>
      <c r="R2522" s="89"/>
      <c r="S2522" s="14"/>
      <c r="T2522" s="90"/>
      <c r="U2522" s="85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1"/>
      <c r="B2523" s="81"/>
      <c r="C2523" s="82"/>
      <c r="D2523" s="85"/>
      <c r="E2523" s="110"/>
      <c r="F2523" s="84"/>
      <c r="G2523" s="84"/>
      <c r="H2523" s="84"/>
      <c r="I2523" s="84"/>
      <c r="J2523" s="83"/>
      <c r="K2523" s="85"/>
      <c r="L2523" s="86"/>
      <c r="M2523" s="87"/>
      <c r="N2523" s="88"/>
      <c r="O2523" s="88"/>
      <c r="P2523" s="87"/>
      <c r="Q2523" s="84"/>
      <c r="R2523" s="89"/>
      <c r="S2523" s="14"/>
      <c r="T2523" s="90"/>
      <c r="U2523" s="85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1"/>
      <c r="B2524" s="81"/>
      <c r="C2524" s="82"/>
      <c r="D2524" s="85"/>
      <c r="E2524" s="110"/>
      <c r="F2524" s="84"/>
      <c r="G2524" s="84"/>
      <c r="H2524" s="84"/>
      <c r="I2524" s="84"/>
      <c r="J2524" s="83"/>
      <c r="K2524" s="85"/>
      <c r="L2524" s="86"/>
      <c r="M2524" s="87"/>
      <c r="N2524" s="88"/>
      <c r="O2524" s="88"/>
      <c r="P2524" s="87"/>
      <c r="Q2524" s="84"/>
      <c r="R2524" s="89"/>
      <c r="S2524" s="14"/>
      <c r="T2524" s="90"/>
      <c r="U2524" s="85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1"/>
      <c r="B2525" s="81"/>
      <c r="C2525" s="82"/>
      <c r="D2525" s="85"/>
      <c r="E2525" s="110"/>
      <c r="F2525" s="84"/>
      <c r="G2525" s="84"/>
      <c r="H2525" s="84"/>
      <c r="I2525" s="84"/>
      <c r="J2525" s="83"/>
      <c r="K2525" s="85"/>
      <c r="L2525" s="86"/>
      <c r="M2525" s="87"/>
      <c r="N2525" s="88"/>
      <c r="O2525" s="88"/>
      <c r="P2525" s="87"/>
      <c r="Q2525" s="84"/>
      <c r="R2525" s="89"/>
      <c r="S2525" s="14"/>
      <c r="T2525" s="90"/>
      <c r="U2525" s="85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1"/>
      <c r="B2526" s="81"/>
      <c r="C2526" s="82"/>
      <c r="D2526" s="85"/>
      <c r="E2526" s="110"/>
      <c r="F2526" s="84"/>
      <c r="G2526" s="84"/>
      <c r="H2526" s="84"/>
      <c r="I2526" s="84"/>
      <c r="J2526" s="83"/>
      <c r="K2526" s="85"/>
      <c r="L2526" s="86"/>
      <c r="M2526" s="87"/>
      <c r="N2526" s="88"/>
      <c r="O2526" s="88"/>
      <c r="P2526" s="87"/>
      <c r="Q2526" s="84"/>
      <c r="R2526" s="89"/>
      <c r="S2526" s="14"/>
      <c r="T2526" s="90"/>
      <c r="U2526" s="85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1"/>
      <c r="B2527" s="81"/>
      <c r="C2527" s="82"/>
      <c r="D2527" s="85"/>
      <c r="E2527" s="110"/>
      <c r="F2527" s="84"/>
      <c r="G2527" s="84"/>
      <c r="H2527" s="84"/>
      <c r="I2527" s="84"/>
      <c r="J2527" s="83"/>
      <c r="K2527" s="85"/>
      <c r="L2527" s="86"/>
      <c r="M2527" s="87"/>
      <c r="N2527" s="88"/>
      <c r="O2527" s="88"/>
      <c r="P2527" s="87"/>
      <c r="Q2527" s="84"/>
      <c r="R2527" s="89"/>
      <c r="S2527" s="14"/>
      <c r="T2527" s="90"/>
      <c r="U2527" s="85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1"/>
      <c r="B2528" s="81"/>
      <c r="C2528" s="82"/>
      <c r="D2528" s="85"/>
      <c r="E2528" s="110"/>
      <c r="F2528" s="84"/>
      <c r="G2528" s="84"/>
      <c r="H2528" s="84"/>
      <c r="I2528" s="84"/>
      <c r="J2528" s="83"/>
      <c r="K2528" s="85"/>
      <c r="L2528" s="86"/>
      <c r="M2528" s="87"/>
      <c r="N2528" s="88"/>
      <c r="O2528" s="88"/>
      <c r="P2528" s="87"/>
      <c r="Q2528" s="84"/>
      <c r="R2528" s="89"/>
      <c r="S2528" s="14"/>
      <c r="T2528" s="90"/>
      <c r="U2528" s="85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1"/>
      <c r="B2529" s="81"/>
      <c r="C2529" s="82"/>
      <c r="D2529" s="85"/>
      <c r="E2529" s="110"/>
      <c r="F2529" s="84"/>
      <c r="G2529" s="84"/>
      <c r="H2529" s="84"/>
      <c r="I2529" s="84"/>
      <c r="J2529" s="83"/>
      <c r="K2529" s="85"/>
      <c r="L2529" s="86"/>
      <c r="M2529" s="87"/>
      <c r="N2529" s="88"/>
      <c r="O2529" s="88"/>
      <c r="P2529" s="87"/>
      <c r="Q2529" s="84"/>
      <c r="R2529" s="89"/>
      <c r="S2529" s="14"/>
      <c r="T2529" s="90"/>
      <c r="U2529" s="85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1"/>
      <c r="B2530" s="81"/>
      <c r="C2530" s="82"/>
      <c r="D2530" s="85"/>
      <c r="E2530" s="110"/>
      <c r="F2530" s="84"/>
      <c r="G2530" s="84"/>
      <c r="H2530" s="84"/>
      <c r="I2530" s="84"/>
      <c r="J2530" s="83"/>
      <c r="K2530" s="85"/>
      <c r="L2530" s="86"/>
      <c r="M2530" s="87"/>
      <c r="N2530" s="88"/>
      <c r="O2530" s="88"/>
      <c r="P2530" s="87"/>
      <c r="Q2530" s="84"/>
      <c r="R2530" s="89"/>
      <c r="S2530" s="14"/>
      <c r="T2530" s="90"/>
      <c r="U2530" s="85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1"/>
      <c r="B2531" s="81"/>
      <c r="C2531" s="82"/>
      <c r="D2531" s="85"/>
      <c r="E2531" s="110"/>
      <c r="F2531" s="84"/>
      <c r="G2531" s="84"/>
      <c r="H2531" s="84"/>
      <c r="I2531" s="84"/>
      <c r="J2531" s="83"/>
      <c r="K2531" s="85"/>
      <c r="L2531" s="86"/>
      <c r="M2531" s="87"/>
      <c r="N2531" s="88"/>
      <c r="O2531" s="88"/>
      <c r="P2531" s="87"/>
      <c r="Q2531" s="84"/>
      <c r="R2531" s="89"/>
      <c r="S2531" s="14"/>
      <c r="T2531" s="90"/>
      <c r="U2531" s="85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1"/>
      <c r="B2532" s="81"/>
      <c r="C2532" s="82"/>
      <c r="D2532" s="85"/>
      <c r="E2532" s="110"/>
      <c r="F2532" s="84"/>
      <c r="G2532" s="84"/>
      <c r="H2532" s="84"/>
      <c r="I2532" s="84"/>
      <c r="J2532" s="83"/>
      <c r="K2532" s="85"/>
      <c r="L2532" s="86"/>
      <c r="M2532" s="87"/>
      <c r="N2532" s="88"/>
      <c r="O2532" s="88"/>
      <c r="P2532" s="87"/>
      <c r="Q2532" s="84"/>
      <c r="R2532" s="89"/>
      <c r="S2532" s="14"/>
      <c r="T2532" s="90"/>
      <c r="U2532" s="85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1"/>
      <c r="B2533" s="81"/>
      <c r="C2533" s="82"/>
      <c r="D2533" s="85"/>
      <c r="E2533" s="110"/>
      <c r="F2533" s="84"/>
      <c r="G2533" s="84"/>
      <c r="H2533" s="84"/>
      <c r="I2533" s="84"/>
      <c r="J2533" s="83"/>
      <c r="K2533" s="85"/>
      <c r="L2533" s="86"/>
      <c r="M2533" s="87"/>
      <c r="N2533" s="88"/>
      <c r="O2533" s="88"/>
      <c r="P2533" s="87"/>
      <c r="Q2533" s="84"/>
      <c r="R2533" s="89"/>
      <c r="S2533" s="14"/>
      <c r="T2533" s="90"/>
      <c r="U2533" s="85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1"/>
      <c r="B2534" s="81"/>
      <c r="C2534" s="82"/>
      <c r="D2534" s="85"/>
      <c r="E2534" s="110"/>
      <c r="F2534" s="84"/>
      <c r="G2534" s="84"/>
      <c r="H2534" s="84"/>
      <c r="I2534" s="84"/>
      <c r="J2534" s="83"/>
      <c r="K2534" s="85"/>
      <c r="L2534" s="86"/>
      <c r="M2534" s="87"/>
      <c r="N2534" s="88"/>
      <c r="O2534" s="88"/>
      <c r="P2534" s="87"/>
      <c r="Q2534" s="84"/>
      <c r="R2534" s="89"/>
      <c r="S2534" s="14"/>
      <c r="T2534" s="90"/>
      <c r="U2534" s="85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1"/>
      <c r="B2535" s="81"/>
      <c r="C2535" s="82"/>
      <c r="D2535" s="85"/>
      <c r="E2535" s="110"/>
      <c r="F2535" s="84"/>
      <c r="G2535" s="84"/>
      <c r="H2535" s="84"/>
      <c r="I2535" s="84"/>
      <c r="J2535" s="83"/>
      <c r="K2535" s="85"/>
      <c r="L2535" s="86"/>
      <c r="M2535" s="87"/>
      <c r="N2535" s="88"/>
      <c r="O2535" s="88"/>
      <c r="P2535" s="87"/>
      <c r="Q2535" s="84"/>
      <c r="R2535" s="89"/>
      <c r="S2535" s="14"/>
      <c r="T2535" s="90"/>
      <c r="U2535" s="85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1"/>
      <c r="B2536" s="81"/>
      <c r="C2536" s="82"/>
      <c r="D2536" s="85"/>
      <c r="E2536" s="110"/>
      <c r="F2536" s="84"/>
      <c r="G2536" s="84"/>
      <c r="H2536" s="84"/>
      <c r="I2536" s="84"/>
      <c r="J2536" s="83"/>
      <c r="K2536" s="85"/>
      <c r="L2536" s="86"/>
      <c r="M2536" s="87"/>
      <c r="N2536" s="88"/>
      <c r="O2536" s="88"/>
      <c r="P2536" s="87"/>
      <c r="Q2536" s="84"/>
      <c r="R2536" s="89"/>
      <c r="S2536" s="14"/>
      <c r="T2536" s="90"/>
      <c r="U2536" s="85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1"/>
      <c r="B2537" s="81"/>
      <c r="C2537" s="82"/>
      <c r="D2537" s="85"/>
      <c r="E2537" s="110"/>
      <c r="F2537" s="84"/>
      <c r="G2537" s="84"/>
      <c r="H2537" s="84"/>
      <c r="I2537" s="84"/>
      <c r="J2537" s="83"/>
      <c r="K2537" s="85"/>
      <c r="L2537" s="86"/>
      <c r="M2537" s="87"/>
      <c r="N2537" s="88"/>
      <c r="O2537" s="88"/>
      <c r="P2537" s="87"/>
      <c r="Q2537" s="84"/>
      <c r="R2537" s="89"/>
      <c r="S2537" s="14"/>
      <c r="T2537" s="90"/>
      <c r="U2537" s="85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1"/>
      <c r="B2538" s="81"/>
      <c r="C2538" s="82"/>
      <c r="D2538" s="85"/>
      <c r="E2538" s="110"/>
      <c r="F2538" s="84"/>
      <c r="G2538" s="84"/>
      <c r="H2538" s="84"/>
      <c r="I2538" s="84"/>
      <c r="J2538" s="83"/>
      <c r="K2538" s="85"/>
      <c r="L2538" s="86"/>
      <c r="M2538" s="87"/>
      <c r="N2538" s="88"/>
      <c r="O2538" s="88"/>
      <c r="P2538" s="87"/>
      <c r="Q2538" s="84"/>
      <c r="R2538" s="89"/>
      <c r="S2538" s="14"/>
      <c r="T2538" s="90"/>
      <c r="U2538" s="85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1"/>
      <c r="B2539" s="81"/>
      <c r="C2539" s="82"/>
      <c r="D2539" s="85"/>
      <c r="E2539" s="110"/>
      <c r="F2539" s="84"/>
      <c r="G2539" s="84"/>
      <c r="H2539" s="84"/>
      <c r="I2539" s="84"/>
      <c r="J2539" s="83"/>
      <c r="K2539" s="85"/>
      <c r="L2539" s="86"/>
      <c r="M2539" s="87"/>
      <c r="N2539" s="88"/>
      <c r="O2539" s="88"/>
      <c r="P2539" s="87"/>
      <c r="Q2539" s="84"/>
      <c r="R2539" s="89"/>
      <c r="S2539" s="14"/>
      <c r="T2539" s="90"/>
      <c r="U2539" s="85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1"/>
      <c r="B2540" s="81"/>
      <c r="C2540" s="82"/>
      <c r="D2540" s="85"/>
      <c r="E2540" s="110"/>
      <c r="F2540" s="84"/>
      <c r="G2540" s="84"/>
      <c r="H2540" s="84"/>
      <c r="I2540" s="84"/>
      <c r="J2540" s="83"/>
      <c r="K2540" s="85"/>
      <c r="L2540" s="86"/>
      <c r="M2540" s="87"/>
      <c r="N2540" s="88"/>
      <c r="O2540" s="88"/>
      <c r="P2540" s="87"/>
      <c r="Q2540" s="84"/>
      <c r="R2540" s="89"/>
      <c r="S2540" s="14"/>
      <c r="T2540" s="90"/>
      <c r="U2540" s="85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1"/>
      <c r="B2541" s="81"/>
      <c r="C2541" s="82"/>
      <c r="D2541" s="85"/>
      <c r="E2541" s="110"/>
      <c r="F2541" s="84"/>
      <c r="G2541" s="84"/>
      <c r="H2541" s="84"/>
      <c r="I2541" s="84"/>
      <c r="J2541" s="83"/>
      <c r="K2541" s="85"/>
      <c r="L2541" s="86"/>
      <c r="M2541" s="87"/>
      <c r="N2541" s="88"/>
      <c r="O2541" s="88"/>
      <c r="P2541" s="87"/>
      <c r="Q2541" s="84"/>
      <c r="R2541" s="89"/>
      <c r="S2541" s="14"/>
      <c r="T2541" s="90"/>
      <c r="U2541" s="85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1"/>
      <c r="B2542" s="81"/>
      <c r="C2542" s="82"/>
      <c r="D2542" s="85"/>
      <c r="E2542" s="110"/>
      <c r="F2542" s="84"/>
      <c r="G2542" s="84"/>
      <c r="H2542" s="84"/>
      <c r="I2542" s="84"/>
      <c r="J2542" s="83"/>
      <c r="K2542" s="85"/>
      <c r="L2542" s="86"/>
      <c r="M2542" s="87"/>
      <c r="N2542" s="88"/>
      <c r="O2542" s="88"/>
      <c r="P2542" s="87"/>
      <c r="Q2542" s="84"/>
      <c r="R2542" s="89"/>
      <c r="S2542" s="14"/>
      <c r="T2542" s="90"/>
      <c r="U2542" s="85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1"/>
      <c r="B2543" s="81"/>
      <c r="C2543" s="82"/>
      <c r="D2543" s="85"/>
      <c r="E2543" s="110"/>
      <c r="F2543" s="84"/>
      <c r="G2543" s="84"/>
      <c r="H2543" s="84"/>
      <c r="I2543" s="84"/>
      <c r="J2543" s="83"/>
      <c r="K2543" s="85"/>
      <c r="L2543" s="86"/>
      <c r="M2543" s="87"/>
      <c r="N2543" s="88"/>
      <c r="O2543" s="88"/>
      <c r="P2543" s="87"/>
      <c r="Q2543" s="84"/>
      <c r="R2543" s="89"/>
      <c r="S2543" s="14"/>
      <c r="T2543" s="90"/>
      <c r="U2543" s="85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1"/>
      <c r="B2544" s="81"/>
      <c r="C2544" s="82"/>
      <c r="D2544" s="85"/>
      <c r="E2544" s="110"/>
      <c r="F2544" s="84"/>
      <c r="G2544" s="84"/>
      <c r="H2544" s="84"/>
      <c r="I2544" s="84"/>
      <c r="J2544" s="83"/>
      <c r="K2544" s="85"/>
      <c r="L2544" s="86"/>
      <c r="M2544" s="87"/>
      <c r="N2544" s="88"/>
      <c r="O2544" s="88"/>
      <c r="P2544" s="87"/>
      <c r="Q2544" s="84"/>
      <c r="R2544" s="89"/>
      <c r="S2544" s="14"/>
      <c r="T2544" s="90"/>
      <c r="U2544" s="85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1"/>
      <c r="B2545" s="81"/>
      <c r="C2545" s="82"/>
      <c r="D2545" s="85"/>
      <c r="E2545" s="110"/>
      <c r="F2545" s="84"/>
      <c r="G2545" s="84"/>
      <c r="H2545" s="84"/>
      <c r="I2545" s="84"/>
      <c r="J2545" s="83"/>
      <c r="K2545" s="85"/>
      <c r="L2545" s="86"/>
      <c r="M2545" s="87"/>
      <c r="N2545" s="88"/>
      <c r="O2545" s="88"/>
      <c r="P2545" s="87"/>
      <c r="Q2545" s="84"/>
      <c r="R2545" s="89"/>
      <c r="S2545" s="14"/>
      <c r="T2545" s="90"/>
      <c r="U2545" s="85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1"/>
      <c r="B2546" s="81"/>
      <c r="C2546" s="82"/>
      <c r="D2546" s="85"/>
      <c r="E2546" s="110"/>
      <c r="F2546" s="84"/>
      <c r="G2546" s="84"/>
      <c r="H2546" s="84"/>
      <c r="I2546" s="84"/>
      <c r="J2546" s="83"/>
      <c r="K2546" s="85"/>
      <c r="L2546" s="86"/>
      <c r="M2546" s="87"/>
      <c r="N2546" s="88"/>
      <c r="O2546" s="88"/>
      <c r="P2546" s="87"/>
      <c r="Q2546" s="84"/>
      <c r="R2546" s="89"/>
      <c r="S2546" s="14"/>
      <c r="T2546" s="90"/>
      <c r="U2546" s="85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1"/>
      <c r="B2547" s="81"/>
      <c r="C2547" s="82"/>
      <c r="D2547" s="85"/>
      <c r="E2547" s="110"/>
      <c r="F2547" s="84"/>
      <c r="G2547" s="84"/>
      <c r="H2547" s="84"/>
      <c r="I2547" s="84"/>
      <c r="J2547" s="83"/>
      <c r="K2547" s="85"/>
      <c r="L2547" s="86"/>
      <c r="M2547" s="87"/>
      <c r="N2547" s="88"/>
      <c r="O2547" s="88"/>
      <c r="P2547" s="87"/>
      <c r="Q2547" s="84"/>
      <c r="R2547" s="89"/>
      <c r="S2547" s="14"/>
      <c r="T2547" s="90"/>
      <c r="U2547" s="85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1"/>
      <c r="B2548" s="81"/>
      <c r="C2548" s="82"/>
      <c r="D2548" s="85"/>
      <c r="E2548" s="110"/>
      <c r="F2548" s="84"/>
      <c r="G2548" s="84"/>
      <c r="H2548" s="84"/>
      <c r="I2548" s="84"/>
      <c r="J2548" s="83"/>
      <c r="K2548" s="85"/>
      <c r="L2548" s="86"/>
      <c r="M2548" s="87"/>
      <c r="N2548" s="88"/>
      <c r="O2548" s="88"/>
      <c r="P2548" s="87"/>
      <c r="Q2548" s="84"/>
      <c r="R2548" s="89"/>
      <c r="S2548" s="14"/>
      <c r="T2548" s="90"/>
      <c r="U2548" s="85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1"/>
      <c r="B2549" s="81"/>
      <c r="C2549" s="82"/>
      <c r="D2549" s="85"/>
      <c r="E2549" s="110"/>
      <c r="F2549" s="84"/>
      <c r="G2549" s="84"/>
      <c r="H2549" s="84"/>
      <c r="I2549" s="84"/>
      <c r="J2549" s="83"/>
      <c r="K2549" s="85"/>
      <c r="L2549" s="86"/>
      <c r="M2549" s="87"/>
      <c r="N2549" s="88"/>
      <c r="O2549" s="88"/>
      <c r="P2549" s="87"/>
      <c r="Q2549" s="84"/>
      <c r="R2549" s="89"/>
      <c r="S2549" s="14"/>
      <c r="T2549" s="90"/>
      <c r="U2549" s="85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1"/>
      <c r="B2550" s="81"/>
      <c r="C2550" s="82"/>
      <c r="D2550" s="85"/>
      <c r="E2550" s="110"/>
      <c r="F2550" s="84"/>
      <c r="G2550" s="84"/>
      <c r="H2550" s="84"/>
      <c r="I2550" s="84"/>
      <c r="J2550" s="83"/>
      <c r="K2550" s="85"/>
      <c r="L2550" s="86"/>
      <c r="M2550" s="87"/>
      <c r="N2550" s="88"/>
      <c r="O2550" s="88"/>
      <c r="P2550" s="87"/>
      <c r="Q2550" s="84"/>
      <c r="R2550" s="89"/>
      <c r="S2550" s="14"/>
      <c r="T2550" s="90"/>
      <c r="U2550" s="85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1"/>
      <c r="B2551" s="81"/>
      <c r="C2551" s="82"/>
      <c r="D2551" s="85"/>
      <c r="E2551" s="110"/>
      <c r="F2551" s="84"/>
      <c r="G2551" s="84"/>
      <c r="H2551" s="84"/>
      <c r="I2551" s="84"/>
      <c r="J2551" s="83"/>
      <c r="K2551" s="85"/>
      <c r="L2551" s="86"/>
      <c r="M2551" s="87"/>
      <c r="N2551" s="88"/>
      <c r="O2551" s="88"/>
      <c r="P2551" s="87"/>
      <c r="Q2551" s="84"/>
      <c r="R2551" s="89"/>
      <c r="S2551" s="14"/>
      <c r="T2551" s="90"/>
      <c r="U2551" s="85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1"/>
      <c r="B2552" s="81"/>
      <c r="C2552" s="82"/>
      <c r="D2552" s="85"/>
      <c r="E2552" s="110"/>
      <c r="F2552" s="84"/>
      <c r="G2552" s="84"/>
      <c r="H2552" s="84"/>
      <c r="I2552" s="84"/>
      <c r="J2552" s="83"/>
      <c r="K2552" s="85"/>
      <c r="L2552" s="86"/>
      <c r="M2552" s="87"/>
      <c r="N2552" s="88"/>
      <c r="O2552" s="88"/>
      <c r="P2552" s="87"/>
      <c r="Q2552" s="84"/>
      <c r="R2552" s="89"/>
      <c r="S2552" s="14"/>
      <c r="T2552" s="90"/>
      <c r="U2552" s="85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1"/>
      <c r="B2553" s="81"/>
      <c r="C2553" s="82"/>
      <c r="D2553" s="85"/>
      <c r="E2553" s="110"/>
      <c r="F2553" s="84"/>
      <c r="G2553" s="84"/>
      <c r="H2553" s="84"/>
      <c r="I2553" s="84"/>
      <c r="J2553" s="83"/>
      <c r="K2553" s="85"/>
      <c r="L2553" s="86"/>
      <c r="M2553" s="87"/>
      <c r="N2553" s="88"/>
      <c r="O2553" s="88"/>
      <c r="P2553" s="87"/>
      <c r="Q2553" s="84"/>
      <c r="R2553" s="89"/>
      <c r="S2553" s="14"/>
      <c r="T2553" s="90"/>
      <c r="U2553" s="85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1"/>
      <c r="B2554" s="81"/>
      <c r="C2554" s="82"/>
      <c r="D2554" s="85"/>
      <c r="E2554" s="110"/>
      <c r="F2554" s="84"/>
      <c r="G2554" s="84"/>
      <c r="H2554" s="84"/>
      <c r="I2554" s="84"/>
      <c r="J2554" s="83"/>
      <c r="K2554" s="85"/>
      <c r="L2554" s="86"/>
      <c r="M2554" s="87"/>
      <c r="N2554" s="88"/>
      <c r="O2554" s="88"/>
      <c r="P2554" s="87"/>
      <c r="Q2554" s="84"/>
      <c r="R2554" s="89"/>
      <c r="S2554" s="14"/>
      <c r="T2554" s="90"/>
      <c r="U2554" s="85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1"/>
      <c r="B2555" s="81"/>
      <c r="C2555" s="82"/>
      <c r="D2555" s="85"/>
      <c r="E2555" s="110"/>
      <c r="F2555" s="84"/>
      <c r="G2555" s="84"/>
      <c r="H2555" s="84"/>
      <c r="I2555" s="84"/>
      <c r="J2555" s="83"/>
      <c r="K2555" s="85"/>
      <c r="L2555" s="86"/>
      <c r="M2555" s="87"/>
      <c r="N2555" s="88"/>
      <c r="O2555" s="88"/>
      <c r="P2555" s="87"/>
      <c r="Q2555" s="84"/>
      <c r="R2555" s="89"/>
      <c r="S2555" s="14"/>
      <c r="T2555" s="90"/>
      <c r="U2555" s="85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1"/>
      <c r="B2556" s="81"/>
      <c r="C2556" s="82"/>
      <c r="D2556" s="85"/>
      <c r="E2556" s="110"/>
      <c r="F2556" s="84"/>
      <c r="G2556" s="84"/>
      <c r="H2556" s="84"/>
      <c r="I2556" s="84"/>
      <c r="J2556" s="83"/>
      <c r="K2556" s="85"/>
      <c r="L2556" s="86"/>
      <c r="M2556" s="87"/>
      <c r="N2556" s="88"/>
      <c r="O2556" s="88"/>
      <c r="P2556" s="87"/>
      <c r="Q2556" s="84"/>
      <c r="R2556" s="89"/>
      <c r="S2556" s="14"/>
      <c r="T2556" s="90"/>
      <c r="U2556" s="85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1"/>
      <c r="B2557" s="81"/>
      <c r="C2557" s="82"/>
      <c r="D2557" s="85"/>
      <c r="E2557" s="110"/>
      <c r="F2557" s="84"/>
      <c r="G2557" s="84"/>
      <c r="H2557" s="84"/>
      <c r="I2557" s="84"/>
      <c r="J2557" s="83"/>
      <c r="K2557" s="85"/>
      <c r="L2557" s="86"/>
      <c r="M2557" s="87"/>
      <c r="N2557" s="88"/>
      <c r="O2557" s="88"/>
      <c r="P2557" s="87"/>
      <c r="Q2557" s="84"/>
      <c r="R2557" s="89"/>
      <c r="S2557" s="14"/>
      <c r="T2557" s="90"/>
      <c r="U2557" s="85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1"/>
      <c r="B2558" s="81"/>
      <c r="C2558" s="82"/>
      <c r="D2558" s="85"/>
      <c r="E2558" s="110"/>
      <c r="F2558" s="84"/>
      <c r="G2558" s="84"/>
      <c r="H2558" s="84"/>
      <c r="I2558" s="84"/>
      <c r="J2558" s="83"/>
      <c r="K2558" s="85"/>
      <c r="L2558" s="86"/>
      <c r="M2558" s="87"/>
      <c r="N2558" s="88"/>
      <c r="O2558" s="88"/>
      <c r="P2558" s="87"/>
      <c r="Q2558" s="84"/>
      <c r="R2558" s="89"/>
      <c r="S2558" s="14"/>
      <c r="T2558" s="90"/>
      <c r="U2558" s="85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1"/>
      <c r="B2559" s="81"/>
      <c r="C2559" s="82"/>
      <c r="D2559" s="85"/>
      <c r="E2559" s="110"/>
      <c r="F2559" s="84"/>
      <c r="G2559" s="84"/>
      <c r="H2559" s="84"/>
      <c r="I2559" s="84"/>
      <c r="J2559" s="83"/>
      <c r="K2559" s="85"/>
      <c r="L2559" s="86"/>
      <c r="M2559" s="87"/>
      <c r="N2559" s="88"/>
      <c r="O2559" s="88"/>
      <c r="P2559" s="87"/>
      <c r="Q2559" s="84"/>
      <c r="R2559" s="89"/>
      <c r="S2559" s="14"/>
      <c r="T2559" s="90"/>
      <c r="U2559" s="85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1"/>
      <c r="B2560" s="81"/>
      <c r="C2560" s="82"/>
      <c r="D2560" s="85"/>
      <c r="E2560" s="110"/>
      <c r="F2560" s="84"/>
      <c r="G2560" s="84"/>
      <c r="H2560" s="84"/>
      <c r="I2560" s="84"/>
      <c r="J2560" s="83"/>
      <c r="K2560" s="85"/>
      <c r="L2560" s="86"/>
      <c r="M2560" s="87"/>
      <c r="N2560" s="88"/>
      <c r="O2560" s="88"/>
      <c r="P2560" s="87"/>
      <c r="Q2560" s="84"/>
      <c r="R2560" s="89"/>
      <c r="S2560" s="14"/>
      <c r="T2560" s="90"/>
      <c r="U2560" s="85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1"/>
      <c r="B2561" s="81"/>
      <c r="C2561" s="82"/>
      <c r="D2561" s="85"/>
      <c r="E2561" s="110"/>
      <c r="F2561" s="84"/>
      <c r="G2561" s="84"/>
      <c r="H2561" s="84"/>
      <c r="I2561" s="84"/>
      <c r="J2561" s="83"/>
      <c r="K2561" s="85"/>
      <c r="L2561" s="86"/>
      <c r="M2561" s="87"/>
      <c r="N2561" s="88"/>
      <c r="O2561" s="88"/>
      <c r="P2561" s="87"/>
      <c r="Q2561" s="84"/>
      <c r="R2561" s="89"/>
      <c r="S2561" s="14"/>
      <c r="T2561" s="90"/>
      <c r="U2561" s="85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1"/>
      <c r="B2562" s="81"/>
      <c r="C2562" s="82"/>
      <c r="D2562" s="85"/>
      <c r="E2562" s="110"/>
      <c r="F2562" s="84"/>
      <c r="G2562" s="84"/>
      <c r="H2562" s="84"/>
      <c r="I2562" s="84"/>
      <c r="J2562" s="83"/>
      <c r="K2562" s="85"/>
      <c r="L2562" s="86"/>
      <c r="M2562" s="87"/>
      <c r="N2562" s="88"/>
      <c r="O2562" s="88"/>
      <c r="P2562" s="87"/>
      <c r="Q2562" s="84"/>
      <c r="R2562" s="89"/>
      <c r="S2562" s="14"/>
      <c r="T2562" s="90"/>
      <c r="U2562" s="85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1"/>
      <c r="B2563" s="81"/>
      <c r="C2563" s="82"/>
      <c r="D2563" s="85"/>
      <c r="E2563" s="110"/>
      <c r="F2563" s="84"/>
      <c r="G2563" s="84"/>
      <c r="H2563" s="84"/>
      <c r="I2563" s="84"/>
      <c r="J2563" s="83"/>
      <c r="K2563" s="85"/>
      <c r="L2563" s="86"/>
      <c r="M2563" s="87"/>
      <c r="N2563" s="88"/>
      <c r="O2563" s="88"/>
      <c r="P2563" s="87"/>
      <c r="Q2563" s="84"/>
      <c r="R2563" s="89"/>
      <c r="S2563" s="14"/>
      <c r="T2563" s="90"/>
      <c r="U2563" s="85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1"/>
      <c r="B2564" s="81"/>
      <c r="C2564" s="82"/>
      <c r="D2564" s="85"/>
      <c r="E2564" s="110"/>
      <c r="F2564" s="84"/>
      <c r="G2564" s="84"/>
      <c r="H2564" s="84"/>
      <c r="I2564" s="84"/>
      <c r="J2564" s="83"/>
      <c r="K2564" s="85"/>
      <c r="L2564" s="86"/>
      <c r="M2564" s="87"/>
      <c r="N2564" s="88"/>
      <c r="O2564" s="88"/>
      <c r="P2564" s="87"/>
      <c r="Q2564" s="84"/>
      <c r="R2564" s="89"/>
      <c r="S2564" s="14"/>
      <c r="T2564" s="90"/>
      <c r="U2564" s="85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1"/>
      <c r="B2565" s="81"/>
      <c r="C2565" s="82"/>
      <c r="D2565" s="85"/>
      <c r="E2565" s="110"/>
      <c r="F2565" s="84"/>
      <c r="G2565" s="84"/>
      <c r="H2565" s="84"/>
      <c r="I2565" s="84"/>
      <c r="J2565" s="83"/>
      <c r="K2565" s="85"/>
      <c r="L2565" s="86"/>
      <c r="M2565" s="87"/>
      <c r="N2565" s="88"/>
      <c r="O2565" s="88"/>
      <c r="P2565" s="87"/>
      <c r="Q2565" s="84"/>
      <c r="R2565" s="89"/>
      <c r="S2565" s="14"/>
      <c r="T2565" s="90"/>
      <c r="U2565" s="85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1"/>
      <c r="B2566" s="81"/>
      <c r="C2566" s="82"/>
      <c r="D2566" s="85"/>
      <c r="E2566" s="110"/>
      <c r="F2566" s="84"/>
      <c r="G2566" s="84"/>
      <c r="H2566" s="84"/>
      <c r="I2566" s="84"/>
      <c r="J2566" s="83"/>
      <c r="K2566" s="85"/>
      <c r="L2566" s="86"/>
      <c r="M2566" s="87"/>
      <c r="N2566" s="88"/>
      <c r="O2566" s="88"/>
      <c r="P2566" s="87"/>
      <c r="Q2566" s="84"/>
      <c r="R2566" s="89"/>
      <c r="S2566" s="14"/>
      <c r="T2566" s="90"/>
      <c r="U2566" s="85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1"/>
      <c r="B2567" s="81"/>
      <c r="C2567" s="82"/>
      <c r="D2567" s="85"/>
      <c r="E2567" s="110"/>
      <c r="F2567" s="84"/>
      <c r="G2567" s="84"/>
      <c r="H2567" s="84"/>
      <c r="I2567" s="84"/>
      <c r="J2567" s="83"/>
      <c r="K2567" s="85"/>
      <c r="L2567" s="86"/>
      <c r="M2567" s="87"/>
      <c r="N2567" s="88"/>
      <c r="O2567" s="88"/>
      <c r="P2567" s="87"/>
      <c r="Q2567" s="84"/>
      <c r="R2567" s="89"/>
      <c r="S2567" s="14"/>
      <c r="T2567" s="90"/>
      <c r="U2567" s="85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1"/>
      <c r="B2568" s="81"/>
      <c r="C2568" s="82"/>
      <c r="D2568" s="85"/>
      <c r="E2568" s="110"/>
      <c r="F2568" s="84"/>
      <c r="G2568" s="84"/>
      <c r="H2568" s="84"/>
      <c r="I2568" s="84"/>
      <c r="J2568" s="83"/>
      <c r="K2568" s="85"/>
      <c r="L2568" s="86"/>
      <c r="M2568" s="87"/>
      <c r="N2568" s="88"/>
      <c r="O2568" s="88"/>
      <c r="P2568" s="87"/>
      <c r="Q2568" s="84"/>
      <c r="R2568" s="89"/>
      <c r="S2568" s="14"/>
      <c r="T2568" s="90"/>
      <c r="U2568" s="85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1"/>
      <c r="B2569" s="81"/>
      <c r="C2569" s="82"/>
      <c r="D2569" s="85"/>
      <c r="E2569" s="110"/>
      <c r="F2569" s="84"/>
      <c r="G2569" s="84"/>
      <c r="H2569" s="84"/>
      <c r="I2569" s="84"/>
      <c r="J2569" s="83"/>
      <c r="K2569" s="85"/>
      <c r="L2569" s="86"/>
      <c r="M2569" s="87"/>
      <c r="N2569" s="88"/>
      <c r="O2569" s="88"/>
      <c r="P2569" s="87"/>
      <c r="Q2569" s="84"/>
      <c r="R2569" s="89"/>
      <c r="S2569" s="14"/>
      <c r="T2569" s="90"/>
      <c r="U2569" s="85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1"/>
      <c r="B2570" s="81"/>
      <c r="C2570" s="82"/>
      <c r="D2570" s="85"/>
      <c r="E2570" s="110"/>
      <c r="F2570" s="84"/>
      <c r="G2570" s="84"/>
      <c r="H2570" s="84"/>
      <c r="I2570" s="84"/>
      <c r="J2570" s="83"/>
      <c r="K2570" s="85"/>
      <c r="L2570" s="86"/>
      <c r="M2570" s="87"/>
      <c r="N2570" s="88"/>
      <c r="O2570" s="88"/>
      <c r="P2570" s="87"/>
      <c r="Q2570" s="84"/>
      <c r="R2570" s="89"/>
      <c r="S2570" s="14"/>
      <c r="T2570" s="90"/>
      <c r="U2570" s="85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1"/>
      <c r="B2571" s="81"/>
      <c r="C2571" s="82"/>
      <c r="D2571" s="85"/>
      <c r="E2571" s="110"/>
      <c r="F2571" s="84"/>
      <c r="G2571" s="84"/>
      <c r="H2571" s="84"/>
      <c r="I2571" s="84"/>
      <c r="J2571" s="83"/>
      <c r="K2571" s="85"/>
      <c r="L2571" s="86"/>
      <c r="M2571" s="87"/>
      <c r="N2571" s="88"/>
      <c r="O2571" s="88"/>
      <c r="P2571" s="87"/>
      <c r="Q2571" s="84"/>
      <c r="R2571" s="89"/>
      <c r="S2571" s="14"/>
      <c r="T2571" s="90"/>
      <c r="U2571" s="85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1"/>
      <c r="B2572" s="81"/>
      <c r="C2572" s="82"/>
      <c r="D2572" s="85"/>
      <c r="E2572" s="110"/>
      <c r="F2572" s="84"/>
      <c r="G2572" s="84"/>
      <c r="H2572" s="84"/>
      <c r="I2572" s="84"/>
      <c r="J2572" s="83"/>
      <c r="K2572" s="85"/>
      <c r="L2572" s="86"/>
      <c r="M2572" s="87"/>
      <c r="N2572" s="88"/>
      <c r="O2572" s="88"/>
      <c r="P2572" s="87"/>
      <c r="Q2572" s="84"/>
      <c r="R2572" s="89"/>
      <c r="S2572" s="14"/>
      <c r="T2572" s="90"/>
      <c r="U2572" s="85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1"/>
      <c r="B2573" s="81"/>
      <c r="C2573" s="82"/>
      <c r="D2573" s="85"/>
      <c r="E2573" s="110"/>
      <c r="F2573" s="84"/>
      <c r="G2573" s="84"/>
      <c r="H2573" s="84"/>
      <c r="I2573" s="84"/>
      <c r="J2573" s="83"/>
      <c r="K2573" s="85"/>
      <c r="L2573" s="86"/>
      <c r="M2573" s="87"/>
      <c r="N2573" s="88"/>
      <c r="O2573" s="88"/>
      <c r="P2573" s="87"/>
      <c r="Q2573" s="84"/>
      <c r="R2573" s="89"/>
      <c r="S2573" s="14"/>
      <c r="T2573" s="90"/>
      <c r="U2573" s="85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1"/>
      <c r="B2574" s="81"/>
      <c r="C2574" s="82"/>
      <c r="D2574" s="85"/>
      <c r="E2574" s="110"/>
      <c r="F2574" s="84"/>
      <c r="G2574" s="84"/>
      <c r="H2574" s="84"/>
      <c r="I2574" s="84"/>
      <c r="J2574" s="83"/>
      <c r="K2574" s="85"/>
      <c r="L2574" s="86"/>
      <c r="M2574" s="87"/>
      <c r="N2574" s="88"/>
      <c r="O2574" s="88"/>
      <c r="P2574" s="87"/>
      <c r="Q2574" s="84"/>
      <c r="R2574" s="89"/>
      <c r="S2574" s="14"/>
      <c r="T2574" s="90"/>
      <c r="U2574" s="85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1"/>
      <c r="B2575" s="81"/>
      <c r="C2575" s="82"/>
      <c r="D2575" s="85"/>
      <c r="E2575" s="110"/>
      <c r="F2575" s="84"/>
      <c r="G2575" s="84"/>
      <c r="H2575" s="84"/>
      <c r="I2575" s="84"/>
      <c r="J2575" s="83"/>
      <c r="K2575" s="85"/>
      <c r="L2575" s="86"/>
      <c r="M2575" s="87"/>
      <c r="N2575" s="88"/>
      <c r="O2575" s="88"/>
      <c r="P2575" s="87"/>
      <c r="Q2575" s="84"/>
      <c r="R2575" s="89"/>
      <c r="S2575" s="14"/>
      <c r="T2575" s="90"/>
      <c r="U2575" s="85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1"/>
      <c r="B2576" s="81"/>
      <c r="C2576" s="82"/>
      <c r="D2576" s="85"/>
      <c r="E2576" s="110"/>
      <c r="F2576" s="84"/>
      <c r="G2576" s="84"/>
      <c r="H2576" s="84"/>
      <c r="I2576" s="84"/>
      <c r="J2576" s="83"/>
      <c r="K2576" s="85"/>
      <c r="L2576" s="86"/>
      <c r="M2576" s="87"/>
      <c r="N2576" s="88"/>
      <c r="O2576" s="88"/>
      <c r="P2576" s="87"/>
      <c r="Q2576" s="84"/>
      <c r="R2576" s="89"/>
      <c r="S2576" s="14"/>
      <c r="T2576" s="90"/>
      <c r="U2576" s="85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1"/>
      <c r="B2577" s="81"/>
      <c r="C2577" s="82"/>
      <c r="D2577" s="85"/>
      <c r="E2577" s="110"/>
      <c r="F2577" s="84"/>
      <c r="G2577" s="84"/>
      <c r="H2577" s="84"/>
      <c r="I2577" s="84"/>
      <c r="J2577" s="83"/>
      <c r="K2577" s="85"/>
      <c r="L2577" s="86"/>
      <c r="M2577" s="87"/>
      <c r="N2577" s="88"/>
      <c r="O2577" s="88"/>
      <c r="P2577" s="87"/>
      <c r="Q2577" s="84"/>
      <c r="R2577" s="89"/>
      <c r="S2577" s="14"/>
      <c r="T2577" s="90"/>
      <c r="U2577" s="85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1"/>
      <c r="B2578" s="81"/>
      <c r="C2578" s="82"/>
      <c r="D2578" s="85"/>
      <c r="E2578" s="110"/>
      <c r="F2578" s="84"/>
      <c r="G2578" s="84"/>
      <c r="H2578" s="84"/>
      <c r="I2578" s="84"/>
      <c r="J2578" s="83"/>
      <c r="K2578" s="85"/>
      <c r="L2578" s="86"/>
      <c r="M2578" s="87"/>
      <c r="N2578" s="88"/>
      <c r="O2578" s="88"/>
      <c r="P2578" s="87"/>
      <c r="Q2578" s="84"/>
      <c r="R2578" s="89"/>
      <c r="S2578" s="14"/>
      <c r="T2578" s="90"/>
      <c r="U2578" s="85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1"/>
      <c r="B2579" s="81"/>
      <c r="C2579" s="82"/>
      <c r="D2579" s="85"/>
      <c r="E2579" s="110"/>
      <c r="F2579" s="84"/>
      <c r="G2579" s="84"/>
      <c r="H2579" s="84"/>
      <c r="I2579" s="84"/>
      <c r="J2579" s="83"/>
      <c r="K2579" s="85"/>
      <c r="L2579" s="86"/>
      <c r="M2579" s="87"/>
      <c r="N2579" s="88"/>
      <c r="O2579" s="88"/>
      <c r="P2579" s="87"/>
      <c r="Q2579" s="84"/>
      <c r="R2579" s="89"/>
      <c r="S2579" s="14"/>
      <c r="T2579" s="90"/>
      <c r="U2579" s="85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1"/>
      <c r="B2580" s="81"/>
      <c r="C2580" s="82"/>
      <c r="D2580" s="85"/>
      <c r="E2580" s="110"/>
      <c r="F2580" s="84"/>
      <c r="G2580" s="84"/>
      <c r="H2580" s="84"/>
      <c r="I2580" s="84"/>
      <c r="J2580" s="83"/>
      <c r="K2580" s="85"/>
      <c r="L2580" s="86"/>
      <c r="M2580" s="87"/>
      <c r="N2580" s="88"/>
      <c r="O2580" s="88"/>
      <c r="P2580" s="87"/>
      <c r="Q2580" s="84"/>
      <c r="R2580" s="89"/>
      <c r="S2580" s="14"/>
      <c r="T2580" s="90"/>
      <c r="U2580" s="85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1"/>
      <c r="B2581" s="81"/>
      <c r="C2581" s="82"/>
      <c r="D2581" s="85"/>
      <c r="E2581" s="110"/>
      <c r="F2581" s="84"/>
      <c r="G2581" s="84"/>
      <c r="H2581" s="84"/>
      <c r="I2581" s="84"/>
      <c r="J2581" s="83"/>
      <c r="K2581" s="85"/>
      <c r="L2581" s="86"/>
      <c r="M2581" s="87"/>
      <c r="N2581" s="88"/>
      <c r="O2581" s="88"/>
      <c r="P2581" s="87"/>
      <c r="Q2581" s="84"/>
      <c r="R2581" s="89"/>
      <c r="S2581" s="14"/>
      <c r="T2581" s="90"/>
      <c r="U2581" s="85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1"/>
      <c r="B2582" s="81"/>
      <c r="C2582" s="82"/>
      <c r="D2582" s="85"/>
      <c r="E2582" s="110"/>
      <c r="F2582" s="84"/>
      <c r="G2582" s="84"/>
      <c r="H2582" s="84"/>
      <c r="I2582" s="84"/>
      <c r="J2582" s="83"/>
      <c r="K2582" s="85"/>
      <c r="L2582" s="86"/>
      <c r="M2582" s="87"/>
      <c r="N2582" s="88"/>
      <c r="O2582" s="88"/>
      <c r="P2582" s="87"/>
      <c r="Q2582" s="84"/>
      <c r="R2582" s="89"/>
      <c r="S2582" s="14"/>
      <c r="T2582" s="90"/>
      <c r="U2582" s="85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1"/>
      <c r="B2583" s="81"/>
      <c r="C2583" s="82"/>
      <c r="D2583" s="85"/>
      <c r="E2583" s="110"/>
      <c r="F2583" s="84"/>
      <c r="G2583" s="84"/>
      <c r="H2583" s="84"/>
      <c r="I2583" s="84"/>
      <c r="J2583" s="83"/>
      <c r="K2583" s="85"/>
      <c r="L2583" s="86"/>
      <c r="M2583" s="87"/>
      <c r="N2583" s="88"/>
      <c r="O2583" s="88"/>
      <c r="P2583" s="87"/>
      <c r="Q2583" s="84"/>
      <c r="R2583" s="89"/>
      <c r="S2583" s="14"/>
      <c r="T2583" s="90"/>
      <c r="U2583" s="85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1"/>
      <c r="B2584" s="81"/>
      <c r="C2584" s="82"/>
      <c r="D2584" s="85"/>
      <c r="E2584" s="110"/>
      <c r="F2584" s="84"/>
      <c r="G2584" s="84"/>
      <c r="H2584" s="84"/>
      <c r="I2584" s="84"/>
      <c r="J2584" s="83"/>
      <c r="K2584" s="85"/>
      <c r="L2584" s="86"/>
      <c r="M2584" s="87"/>
      <c r="N2584" s="88"/>
      <c r="O2584" s="88"/>
      <c r="P2584" s="87"/>
      <c r="Q2584" s="84"/>
      <c r="R2584" s="89"/>
      <c r="S2584" s="14"/>
      <c r="T2584" s="90"/>
      <c r="U2584" s="85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1"/>
      <c r="B2585" s="81"/>
      <c r="C2585" s="82"/>
      <c r="D2585" s="85"/>
      <c r="E2585" s="110"/>
      <c r="F2585" s="84"/>
      <c r="G2585" s="84"/>
      <c r="H2585" s="84"/>
      <c r="I2585" s="84"/>
      <c r="J2585" s="83"/>
      <c r="K2585" s="85"/>
      <c r="L2585" s="86"/>
      <c r="M2585" s="87"/>
      <c r="N2585" s="88"/>
      <c r="O2585" s="88"/>
      <c r="P2585" s="87"/>
      <c r="Q2585" s="84"/>
      <c r="R2585" s="89"/>
      <c r="S2585" s="14"/>
      <c r="T2585" s="90"/>
      <c r="U2585" s="85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1"/>
      <c r="B2586" s="81"/>
      <c r="C2586" s="82"/>
      <c r="D2586" s="85"/>
      <c r="E2586" s="110"/>
      <c r="F2586" s="84"/>
      <c r="G2586" s="84"/>
      <c r="H2586" s="84"/>
      <c r="I2586" s="84"/>
      <c r="J2586" s="83"/>
      <c r="K2586" s="85"/>
      <c r="L2586" s="86"/>
      <c r="M2586" s="87"/>
      <c r="N2586" s="88"/>
      <c r="O2586" s="88"/>
      <c r="P2586" s="87"/>
      <c r="Q2586" s="84"/>
      <c r="R2586" s="89"/>
      <c r="S2586" s="14"/>
      <c r="T2586" s="90"/>
      <c r="U2586" s="85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1"/>
      <c r="B2587" s="81"/>
      <c r="C2587" s="82"/>
      <c r="D2587" s="85"/>
      <c r="E2587" s="110"/>
      <c r="F2587" s="84"/>
      <c r="G2587" s="84"/>
      <c r="H2587" s="84"/>
      <c r="I2587" s="84"/>
      <c r="J2587" s="83"/>
      <c r="K2587" s="85"/>
      <c r="L2587" s="86"/>
      <c r="M2587" s="87"/>
      <c r="N2587" s="88"/>
      <c r="O2587" s="88"/>
      <c r="P2587" s="87"/>
      <c r="Q2587" s="84"/>
      <c r="R2587" s="89"/>
      <c r="S2587" s="14"/>
      <c r="T2587" s="90"/>
      <c r="U2587" s="85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1"/>
      <c r="B2588" s="81"/>
      <c r="C2588" s="82"/>
      <c r="D2588" s="85"/>
      <c r="E2588" s="110"/>
      <c r="F2588" s="84"/>
      <c r="G2588" s="84"/>
      <c r="H2588" s="84"/>
      <c r="I2588" s="84"/>
      <c r="J2588" s="83"/>
      <c r="K2588" s="85"/>
      <c r="L2588" s="86"/>
      <c r="M2588" s="87"/>
      <c r="N2588" s="88"/>
      <c r="O2588" s="88"/>
      <c r="P2588" s="87"/>
      <c r="Q2588" s="84"/>
      <c r="R2588" s="89"/>
      <c r="S2588" s="14"/>
      <c r="T2588" s="90"/>
      <c r="U2588" s="85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1"/>
      <c r="B2589" s="81"/>
      <c r="C2589" s="82"/>
      <c r="D2589" s="85"/>
      <c r="E2589" s="110"/>
      <c r="F2589" s="84"/>
      <c r="G2589" s="84"/>
      <c r="H2589" s="84"/>
      <c r="I2589" s="84"/>
      <c r="J2589" s="83"/>
      <c r="K2589" s="85"/>
      <c r="L2589" s="86"/>
      <c r="M2589" s="87"/>
      <c r="N2589" s="88"/>
      <c r="O2589" s="88"/>
      <c r="P2589" s="87"/>
      <c r="Q2589" s="84"/>
      <c r="R2589" s="89"/>
      <c r="S2589" s="14"/>
      <c r="T2589" s="90"/>
      <c r="U2589" s="85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1"/>
      <c r="B2590" s="81"/>
      <c r="C2590" s="82"/>
      <c r="D2590" s="85"/>
      <c r="E2590" s="110"/>
      <c r="F2590" s="84"/>
      <c r="G2590" s="84"/>
      <c r="H2590" s="84"/>
      <c r="I2590" s="84"/>
      <c r="J2590" s="83"/>
      <c r="K2590" s="85"/>
      <c r="L2590" s="86"/>
      <c r="M2590" s="87"/>
      <c r="N2590" s="88"/>
      <c r="O2590" s="88"/>
      <c r="P2590" s="87"/>
      <c r="Q2590" s="84"/>
      <c r="R2590" s="89"/>
      <c r="S2590" s="14"/>
      <c r="T2590" s="90"/>
      <c r="U2590" s="85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1"/>
      <c r="B2591" s="81"/>
      <c r="C2591" s="82"/>
      <c r="D2591" s="85"/>
      <c r="E2591" s="110"/>
      <c r="F2591" s="84"/>
      <c r="G2591" s="84"/>
      <c r="H2591" s="84"/>
      <c r="I2591" s="84"/>
      <c r="J2591" s="83"/>
      <c r="K2591" s="85"/>
      <c r="L2591" s="86"/>
      <c r="M2591" s="87"/>
      <c r="N2591" s="88"/>
      <c r="O2591" s="88"/>
      <c r="P2591" s="87"/>
      <c r="Q2591" s="84"/>
      <c r="R2591" s="89"/>
      <c r="S2591" s="14"/>
      <c r="T2591" s="90"/>
      <c r="U2591" s="85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1"/>
      <c r="B2592" s="81"/>
      <c r="C2592" s="82"/>
      <c r="D2592" s="85"/>
      <c r="E2592" s="110"/>
      <c r="F2592" s="84"/>
      <c r="G2592" s="84"/>
      <c r="H2592" s="84"/>
      <c r="I2592" s="84"/>
      <c r="J2592" s="83"/>
      <c r="K2592" s="85"/>
      <c r="L2592" s="86"/>
      <c r="M2592" s="87"/>
      <c r="N2592" s="88"/>
      <c r="O2592" s="88"/>
      <c r="P2592" s="87"/>
      <c r="Q2592" s="84"/>
      <c r="R2592" s="89"/>
      <c r="S2592" s="14"/>
      <c r="T2592" s="90"/>
      <c r="U2592" s="85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1"/>
      <c r="B2593" s="81"/>
      <c r="C2593" s="82"/>
      <c r="D2593" s="85"/>
      <c r="E2593" s="110"/>
      <c r="F2593" s="84"/>
      <c r="G2593" s="84"/>
      <c r="H2593" s="84"/>
      <c r="I2593" s="84"/>
      <c r="J2593" s="83"/>
      <c r="K2593" s="85"/>
      <c r="L2593" s="86"/>
      <c r="M2593" s="87"/>
      <c r="N2593" s="88"/>
      <c r="O2593" s="88"/>
      <c r="P2593" s="87"/>
      <c r="Q2593" s="84"/>
      <c r="R2593" s="89"/>
      <c r="S2593" s="14"/>
      <c r="T2593" s="90"/>
      <c r="U2593" s="85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1"/>
      <c r="B2594" s="81"/>
      <c r="C2594" s="82"/>
      <c r="D2594" s="85"/>
      <c r="E2594" s="110"/>
      <c r="F2594" s="84"/>
      <c r="G2594" s="84"/>
      <c r="H2594" s="84"/>
      <c r="I2594" s="84"/>
      <c r="J2594" s="83"/>
      <c r="K2594" s="85"/>
      <c r="L2594" s="86"/>
      <c r="M2594" s="87"/>
      <c r="N2594" s="88"/>
      <c r="O2594" s="88"/>
      <c r="P2594" s="87"/>
      <c r="Q2594" s="84"/>
      <c r="R2594" s="89"/>
      <c r="S2594" s="14"/>
      <c r="T2594" s="90"/>
      <c r="U2594" s="85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1"/>
      <c r="B2595" s="81"/>
      <c r="C2595" s="82"/>
      <c r="D2595" s="85"/>
      <c r="E2595" s="110"/>
      <c r="F2595" s="84"/>
      <c r="G2595" s="84"/>
      <c r="H2595" s="84"/>
      <c r="I2595" s="84"/>
      <c r="J2595" s="83"/>
      <c r="K2595" s="85"/>
      <c r="L2595" s="86"/>
      <c r="M2595" s="87"/>
      <c r="N2595" s="88"/>
      <c r="O2595" s="88"/>
      <c r="P2595" s="87"/>
      <c r="Q2595" s="84"/>
      <c r="R2595" s="89"/>
      <c r="S2595" s="14"/>
      <c r="T2595" s="90"/>
      <c r="U2595" s="85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1"/>
      <c r="B2596" s="81"/>
      <c r="C2596" s="82"/>
      <c r="D2596" s="85"/>
      <c r="E2596" s="110"/>
      <c r="F2596" s="84"/>
      <c r="G2596" s="84"/>
      <c r="H2596" s="84"/>
      <c r="I2596" s="84"/>
      <c r="J2596" s="83"/>
      <c r="K2596" s="85"/>
      <c r="L2596" s="86"/>
      <c r="M2596" s="87"/>
      <c r="N2596" s="88"/>
      <c r="O2596" s="88"/>
      <c r="P2596" s="87"/>
      <c r="Q2596" s="84"/>
      <c r="R2596" s="89"/>
      <c r="S2596" s="14"/>
      <c r="T2596" s="90"/>
      <c r="U2596" s="85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1"/>
      <c r="B2597" s="81"/>
      <c r="C2597" s="82"/>
      <c r="D2597" s="85"/>
      <c r="E2597" s="110"/>
      <c r="F2597" s="84"/>
      <c r="G2597" s="84"/>
      <c r="H2597" s="84"/>
      <c r="I2597" s="84"/>
      <c r="J2597" s="83"/>
      <c r="K2597" s="85"/>
      <c r="L2597" s="86"/>
      <c r="M2597" s="87"/>
      <c r="N2597" s="88"/>
      <c r="O2597" s="88"/>
      <c r="P2597" s="87"/>
      <c r="Q2597" s="84"/>
      <c r="R2597" s="89"/>
      <c r="S2597" s="14"/>
      <c r="T2597" s="90"/>
      <c r="U2597" s="85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1"/>
      <c r="B2598" s="81"/>
      <c r="C2598" s="82"/>
      <c r="D2598" s="85"/>
      <c r="E2598" s="110"/>
      <c r="F2598" s="84"/>
      <c r="G2598" s="84"/>
      <c r="H2598" s="84"/>
      <c r="I2598" s="84"/>
      <c r="J2598" s="83"/>
      <c r="K2598" s="85"/>
      <c r="L2598" s="86"/>
      <c r="M2598" s="87"/>
      <c r="N2598" s="88"/>
      <c r="O2598" s="88"/>
      <c r="P2598" s="87"/>
      <c r="Q2598" s="84"/>
      <c r="R2598" s="89"/>
      <c r="S2598" s="14"/>
      <c r="T2598" s="90"/>
      <c r="U2598" s="85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1"/>
      <c r="B2599" s="81"/>
      <c r="C2599" s="82"/>
      <c r="D2599" s="85"/>
      <c r="E2599" s="110"/>
      <c r="F2599" s="84"/>
      <c r="G2599" s="84"/>
      <c r="H2599" s="84"/>
      <c r="I2599" s="84"/>
      <c r="J2599" s="83"/>
      <c r="K2599" s="85"/>
      <c r="L2599" s="86"/>
      <c r="M2599" s="87"/>
      <c r="N2599" s="88"/>
      <c r="O2599" s="88"/>
      <c r="P2599" s="87"/>
      <c r="Q2599" s="84"/>
      <c r="R2599" s="89"/>
      <c r="S2599" s="14"/>
      <c r="T2599" s="90"/>
      <c r="U2599" s="85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1"/>
      <c r="B2600" s="81"/>
      <c r="C2600" s="82"/>
      <c r="D2600" s="85"/>
      <c r="E2600" s="110"/>
      <c r="F2600" s="84"/>
      <c r="G2600" s="84"/>
      <c r="H2600" s="84"/>
      <c r="I2600" s="84"/>
      <c r="J2600" s="83"/>
      <c r="K2600" s="85"/>
      <c r="L2600" s="86"/>
      <c r="M2600" s="87"/>
      <c r="N2600" s="88"/>
      <c r="O2600" s="88"/>
      <c r="P2600" s="87"/>
      <c r="Q2600" s="84"/>
      <c r="R2600" s="89"/>
      <c r="S2600" s="14"/>
      <c r="T2600" s="90"/>
      <c r="U2600" s="85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1"/>
      <c r="B2601" s="81"/>
      <c r="C2601" s="82"/>
      <c r="D2601" s="85"/>
      <c r="E2601" s="110"/>
      <c r="F2601" s="84"/>
      <c r="G2601" s="84"/>
      <c r="H2601" s="84"/>
      <c r="I2601" s="84"/>
      <c r="J2601" s="83"/>
      <c r="K2601" s="85"/>
      <c r="L2601" s="86"/>
      <c r="M2601" s="87"/>
      <c r="N2601" s="88"/>
      <c r="O2601" s="88"/>
      <c r="P2601" s="87"/>
      <c r="Q2601" s="84"/>
      <c r="R2601" s="89"/>
      <c r="S2601" s="14"/>
      <c r="T2601" s="90"/>
      <c r="U2601" s="85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1"/>
      <c r="B2602" s="81"/>
      <c r="C2602" s="82"/>
      <c r="D2602" s="85"/>
      <c r="E2602" s="110"/>
      <c r="F2602" s="84"/>
      <c r="G2602" s="84"/>
      <c r="H2602" s="84"/>
      <c r="I2602" s="84"/>
      <c r="J2602" s="83"/>
      <c r="K2602" s="85"/>
      <c r="L2602" s="86"/>
      <c r="M2602" s="87"/>
      <c r="N2602" s="88"/>
      <c r="O2602" s="88"/>
      <c r="P2602" s="87"/>
      <c r="Q2602" s="84"/>
      <c r="R2602" s="89"/>
      <c r="S2602" s="14"/>
      <c r="T2602" s="90"/>
      <c r="U2602" s="85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1"/>
      <c r="B2603" s="81"/>
      <c r="C2603" s="82"/>
      <c r="D2603" s="85"/>
      <c r="E2603" s="110"/>
      <c r="F2603" s="84"/>
      <c r="G2603" s="84"/>
      <c r="H2603" s="84"/>
      <c r="I2603" s="84"/>
      <c r="J2603" s="83"/>
      <c r="K2603" s="85"/>
      <c r="L2603" s="86"/>
      <c r="M2603" s="87"/>
      <c r="N2603" s="88"/>
      <c r="O2603" s="88"/>
      <c r="P2603" s="87"/>
      <c r="Q2603" s="84"/>
      <c r="R2603" s="89"/>
      <c r="S2603" s="14"/>
      <c r="T2603" s="90"/>
      <c r="U2603" s="85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1"/>
      <c r="B2604" s="81"/>
      <c r="C2604" s="82"/>
      <c r="D2604" s="85"/>
      <c r="E2604" s="110"/>
      <c r="F2604" s="84"/>
      <c r="G2604" s="84"/>
      <c r="H2604" s="84"/>
      <c r="I2604" s="84"/>
      <c r="J2604" s="83"/>
      <c r="K2604" s="85"/>
      <c r="L2604" s="86"/>
      <c r="M2604" s="87"/>
      <c r="N2604" s="88"/>
      <c r="O2604" s="88"/>
      <c r="P2604" s="87"/>
      <c r="Q2604" s="84"/>
      <c r="R2604" s="89"/>
      <c r="S2604" s="14"/>
      <c r="T2604" s="90"/>
      <c r="U2604" s="85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1"/>
      <c r="B2605" s="81"/>
      <c r="C2605" s="82"/>
      <c r="D2605" s="85"/>
      <c r="E2605" s="110"/>
      <c r="F2605" s="84"/>
      <c r="G2605" s="84"/>
      <c r="H2605" s="84"/>
      <c r="I2605" s="84"/>
      <c r="J2605" s="83"/>
      <c r="K2605" s="85"/>
      <c r="L2605" s="86"/>
      <c r="M2605" s="87"/>
      <c r="N2605" s="88"/>
      <c r="O2605" s="88"/>
      <c r="P2605" s="87"/>
      <c r="Q2605" s="84"/>
      <c r="R2605" s="89"/>
      <c r="S2605" s="14"/>
      <c r="T2605" s="90"/>
      <c r="U2605" s="85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1"/>
      <c r="B2606" s="81"/>
      <c r="C2606" s="82"/>
      <c r="D2606" s="85"/>
      <c r="E2606" s="110"/>
      <c r="F2606" s="84"/>
      <c r="G2606" s="84"/>
      <c r="H2606" s="84"/>
      <c r="I2606" s="84"/>
      <c r="J2606" s="83"/>
      <c r="K2606" s="85"/>
      <c r="L2606" s="86"/>
      <c r="M2606" s="87"/>
      <c r="N2606" s="88"/>
      <c r="O2606" s="88"/>
      <c r="P2606" s="87"/>
      <c r="Q2606" s="84"/>
      <c r="R2606" s="89"/>
      <c r="S2606" s="14"/>
      <c r="T2606" s="90"/>
      <c r="U2606" s="85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1"/>
      <c r="B2607" s="81"/>
      <c r="C2607" s="82"/>
      <c r="D2607" s="85"/>
      <c r="E2607" s="110"/>
      <c r="F2607" s="84"/>
      <c r="G2607" s="84"/>
      <c r="H2607" s="84"/>
      <c r="I2607" s="84"/>
      <c r="J2607" s="83"/>
      <c r="K2607" s="85"/>
      <c r="L2607" s="86"/>
      <c r="M2607" s="87"/>
      <c r="N2607" s="88"/>
      <c r="O2607" s="88"/>
      <c r="P2607" s="87"/>
      <c r="Q2607" s="84"/>
      <c r="R2607" s="89"/>
      <c r="S2607" s="14"/>
      <c r="T2607" s="90"/>
      <c r="U2607" s="85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1"/>
      <c r="B2608" s="81"/>
      <c r="C2608" s="82"/>
      <c r="D2608" s="85"/>
      <c r="E2608" s="110"/>
      <c r="F2608" s="84"/>
      <c r="G2608" s="84"/>
      <c r="H2608" s="84"/>
      <c r="I2608" s="84"/>
      <c r="J2608" s="83"/>
      <c r="K2608" s="85"/>
      <c r="L2608" s="86"/>
      <c r="M2608" s="87"/>
      <c r="N2608" s="88"/>
      <c r="O2608" s="88"/>
      <c r="P2608" s="87"/>
      <c r="Q2608" s="84"/>
      <c r="R2608" s="89"/>
      <c r="S2608" s="14"/>
      <c r="T2608" s="90"/>
      <c r="U2608" s="85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1"/>
      <c r="B2609" s="81"/>
      <c r="C2609" s="82"/>
      <c r="D2609" s="85"/>
      <c r="E2609" s="110"/>
      <c r="F2609" s="84"/>
      <c r="G2609" s="84"/>
      <c r="H2609" s="84"/>
      <c r="I2609" s="84"/>
      <c r="J2609" s="83"/>
      <c r="K2609" s="85"/>
      <c r="L2609" s="86"/>
      <c r="M2609" s="87"/>
      <c r="N2609" s="88"/>
      <c r="O2609" s="88"/>
      <c r="P2609" s="87"/>
      <c r="Q2609" s="84"/>
      <c r="R2609" s="89"/>
      <c r="S2609" s="14"/>
      <c r="T2609" s="90"/>
      <c r="U2609" s="85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1"/>
      <c r="B2610" s="81"/>
      <c r="C2610" s="82"/>
      <c r="D2610" s="85"/>
      <c r="E2610" s="110"/>
      <c r="F2610" s="84"/>
      <c r="G2610" s="84"/>
      <c r="H2610" s="84"/>
      <c r="I2610" s="84"/>
      <c r="J2610" s="83"/>
      <c r="K2610" s="85"/>
      <c r="L2610" s="86"/>
      <c r="M2610" s="87"/>
      <c r="N2610" s="88"/>
      <c r="O2610" s="88"/>
      <c r="P2610" s="87"/>
      <c r="Q2610" s="84"/>
      <c r="R2610" s="89"/>
      <c r="S2610" s="14"/>
      <c r="T2610" s="90"/>
      <c r="U2610" s="85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1"/>
      <c r="B2611" s="81"/>
      <c r="C2611" s="82"/>
      <c r="D2611" s="85"/>
      <c r="E2611" s="110"/>
      <c r="F2611" s="84"/>
      <c r="G2611" s="84"/>
      <c r="H2611" s="84"/>
      <c r="I2611" s="84"/>
      <c r="J2611" s="83"/>
      <c r="K2611" s="85"/>
      <c r="L2611" s="86"/>
      <c r="M2611" s="87"/>
      <c r="N2611" s="88"/>
      <c r="O2611" s="88"/>
      <c r="P2611" s="87"/>
      <c r="Q2611" s="84"/>
      <c r="R2611" s="89"/>
      <c r="S2611" s="14"/>
      <c r="T2611" s="90"/>
      <c r="U2611" s="85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1"/>
      <c r="B2612" s="81"/>
      <c r="C2612" s="82"/>
      <c r="D2612" s="85"/>
      <c r="E2612" s="110"/>
      <c r="F2612" s="84"/>
      <c r="G2612" s="84"/>
      <c r="H2612" s="84"/>
      <c r="I2612" s="84"/>
      <c r="J2612" s="83"/>
      <c r="K2612" s="85"/>
      <c r="L2612" s="86"/>
      <c r="M2612" s="87"/>
      <c r="N2612" s="88"/>
      <c r="O2612" s="88"/>
      <c r="P2612" s="87"/>
      <c r="Q2612" s="84"/>
      <c r="R2612" s="89"/>
      <c r="S2612" s="14"/>
      <c r="T2612" s="90"/>
      <c r="U2612" s="85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1"/>
      <c r="B2613" s="81"/>
      <c r="C2613" s="82"/>
      <c r="D2613" s="82"/>
      <c r="E2613" s="83"/>
      <c r="F2613" s="84"/>
      <c r="G2613" s="84"/>
      <c r="H2613" s="84"/>
      <c r="I2613" s="84"/>
      <c r="J2613" s="83"/>
      <c r="K2613" s="85"/>
      <c r="L2613" s="86"/>
      <c r="M2613" s="87"/>
      <c r="N2613" s="88"/>
      <c r="O2613" s="88"/>
      <c r="P2613" s="87"/>
      <c r="Q2613" s="84"/>
      <c r="R2613" s="89"/>
      <c r="S2613" s="84"/>
      <c r="T2613" s="90"/>
      <c r="U2613" s="85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0"/>
      <c r="B2614" s="81"/>
      <c r="C2614" s="82"/>
      <c r="D2614" s="82"/>
      <c r="E2614" s="83"/>
      <c r="F2614" s="84"/>
      <c r="G2614" s="84"/>
      <c r="H2614" s="84"/>
      <c r="I2614" s="84"/>
      <c r="J2614" s="83"/>
      <c r="K2614" s="85"/>
      <c r="L2614" s="86"/>
      <c r="M2614" s="87"/>
      <c r="N2614" s="88"/>
      <c r="O2614" s="88"/>
      <c r="P2614" s="87"/>
      <c r="Q2614" s="84"/>
      <c r="R2614" s="89"/>
      <c r="S2614" s="84"/>
      <c r="T2614" s="90"/>
      <c r="U2614" s="85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0"/>
      <c r="B2615" s="81"/>
      <c r="C2615" s="82"/>
      <c r="D2615" s="82"/>
      <c r="E2615" s="83"/>
      <c r="F2615" s="84"/>
      <c r="G2615" s="84"/>
      <c r="H2615" s="84"/>
      <c r="I2615" s="84"/>
      <c r="J2615" s="83"/>
      <c r="K2615" s="85"/>
      <c r="L2615" s="86"/>
      <c r="M2615" s="87"/>
      <c r="N2615" s="88"/>
      <c r="O2615" s="88"/>
      <c r="P2615" s="87"/>
      <c r="Q2615" s="84"/>
      <c r="R2615" s="89"/>
      <c r="S2615" s="84"/>
      <c r="T2615" s="90"/>
      <c r="U2615" s="85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0"/>
      <c r="B2616" s="81"/>
      <c r="C2616" s="82"/>
      <c r="D2616" s="82"/>
      <c r="E2616" s="83"/>
      <c r="F2616" s="84"/>
      <c r="G2616" s="84"/>
      <c r="H2616" s="84"/>
      <c r="I2616" s="84"/>
      <c r="J2616" s="83"/>
      <c r="K2616" s="85"/>
      <c r="L2616" s="86"/>
      <c r="M2616" s="87"/>
      <c r="N2616" s="88"/>
      <c r="O2616" s="88"/>
      <c r="P2616" s="87"/>
      <c r="Q2616" s="84"/>
      <c r="R2616" s="89"/>
      <c r="S2616" s="84"/>
      <c r="T2616" s="90"/>
      <c r="U2616" s="85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0"/>
      <c r="B2617" s="81"/>
      <c r="C2617" s="82"/>
      <c r="D2617" s="82"/>
      <c r="E2617" s="83"/>
      <c r="F2617" s="84"/>
      <c r="G2617" s="84"/>
      <c r="H2617" s="84"/>
      <c r="I2617" s="84"/>
      <c r="J2617" s="83"/>
      <c r="K2617" s="85"/>
      <c r="L2617" s="86"/>
      <c r="M2617" s="87"/>
      <c r="N2617" s="88"/>
      <c r="O2617" s="88"/>
      <c r="P2617" s="87"/>
      <c r="Q2617" s="84"/>
      <c r="R2617" s="89"/>
      <c r="S2617" s="84"/>
      <c r="T2617" s="90"/>
      <c r="U2617" s="85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0"/>
      <c r="B2618" s="81"/>
      <c r="C2618" s="82"/>
      <c r="D2618" s="82"/>
      <c r="E2618" s="83"/>
      <c r="F2618" s="84"/>
      <c r="G2618" s="84"/>
      <c r="H2618" s="84"/>
      <c r="I2618" s="84"/>
      <c r="J2618" s="83"/>
      <c r="K2618" s="85"/>
      <c r="L2618" s="86"/>
      <c r="M2618" s="87"/>
      <c r="N2618" s="88"/>
      <c r="O2618" s="88"/>
      <c r="P2618" s="87"/>
      <c r="Q2618" s="84"/>
      <c r="R2618" s="89"/>
      <c r="S2618" s="84"/>
      <c r="T2618" s="90"/>
      <c r="U2618" s="85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0"/>
      <c r="B2619" s="81"/>
      <c r="C2619" s="82"/>
      <c r="D2619" s="82"/>
      <c r="E2619" s="83"/>
      <c r="F2619" s="84"/>
      <c r="G2619" s="84"/>
      <c r="H2619" s="84"/>
      <c r="I2619" s="84"/>
      <c r="J2619" s="83"/>
      <c r="K2619" s="85"/>
      <c r="L2619" s="86"/>
      <c r="M2619" s="87"/>
      <c r="N2619" s="88"/>
      <c r="O2619" s="88"/>
      <c r="P2619" s="87"/>
      <c r="Q2619" s="84"/>
      <c r="R2619" s="89"/>
      <c r="S2619" s="84"/>
      <c r="T2619" s="90"/>
      <c r="U2619" s="85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0"/>
      <c r="B2620" s="81"/>
      <c r="C2620" s="82"/>
      <c r="D2620" s="82"/>
      <c r="E2620" s="83"/>
      <c r="F2620" s="84"/>
      <c r="G2620" s="84"/>
      <c r="H2620" s="84"/>
      <c r="I2620" s="84"/>
      <c r="J2620" s="83"/>
      <c r="K2620" s="85"/>
      <c r="L2620" s="86"/>
      <c r="M2620" s="87"/>
      <c r="N2620" s="88"/>
      <c r="O2620" s="88"/>
      <c r="P2620" s="87"/>
      <c r="Q2620" s="84"/>
      <c r="R2620" s="89"/>
      <c r="S2620" s="84"/>
      <c r="T2620" s="90"/>
      <c r="U2620" s="85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0"/>
      <c r="B2621" s="81"/>
      <c r="C2621" s="82"/>
      <c r="D2621" s="82"/>
      <c r="E2621" s="83"/>
      <c r="F2621" s="84"/>
      <c r="G2621" s="84"/>
      <c r="H2621" s="84"/>
      <c r="I2621" s="84"/>
      <c r="J2621" s="83"/>
      <c r="K2621" s="85"/>
      <c r="L2621" s="86"/>
      <c r="M2621" s="87"/>
      <c r="N2621" s="88"/>
      <c r="O2621" s="88"/>
      <c r="P2621" s="87"/>
      <c r="Q2621" s="84"/>
      <c r="R2621" s="89"/>
      <c r="S2621" s="84"/>
      <c r="T2621" s="90"/>
      <c r="U2621" s="85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0"/>
      <c r="B2622" s="81"/>
      <c r="C2622" s="82"/>
      <c r="D2622" s="82"/>
      <c r="E2622" s="83"/>
      <c r="F2622" s="84"/>
      <c r="G2622" s="84"/>
      <c r="H2622" s="84"/>
      <c r="I2622" s="84"/>
      <c r="J2622" s="83"/>
      <c r="K2622" s="85"/>
      <c r="L2622" s="86"/>
      <c r="M2622" s="87"/>
      <c r="N2622" s="88"/>
      <c r="O2622" s="88"/>
      <c r="P2622" s="87"/>
      <c r="Q2622" s="84"/>
      <c r="R2622" s="89"/>
      <c r="S2622" s="84"/>
      <c r="T2622" s="90"/>
      <c r="U2622" s="85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0"/>
      <c r="B2623" s="81"/>
      <c r="C2623" s="82"/>
      <c r="D2623" s="82"/>
      <c r="E2623" s="83"/>
      <c r="F2623" s="84"/>
      <c r="G2623" s="84"/>
      <c r="H2623" s="84"/>
      <c r="I2623" s="84"/>
      <c r="J2623" s="83"/>
      <c r="K2623" s="85"/>
      <c r="L2623" s="86"/>
      <c r="M2623" s="87"/>
      <c r="N2623" s="88"/>
      <c r="O2623" s="88"/>
      <c r="P2623" s="87"/>
      <c r="Q2623" s="84"/>
      <c r="R2623" s="89"/>
      <c r="S2623" s="84"/>
      <c r="T2623" s="90"/>
      <c r="U2623" s="85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0"/>
      <c r="B2624" s="81"/>
      <c r="C2624" s="82"/>
      <c r="D2624" s="82"/>
      <c r="E2624" s="83"/>
      <c r="F2624" s="84"/>
      <c r="G2624" s="84"/>
      <c r="H2624" s="84"/>
      <c r="I2624" s="84"/>
      <c r="J2624" s="83"/>
      <c r="K2624" s="85"/>
      <c r="L2624" s="86"/>
      <c r="M2624" s="87"/>
      <c r="N2624" s="88"/>
      <c r="O2624" s="88"/>
      <c r="P2624" s="87"/>
      <c r="Q2624" s="84"/>
      <c r="R2624" s="89"/>
      <c r="S2624" s="84"/>
      <c r="T2624" s="90"/>
      <c r="U2624" s="85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0"/>
      <c r="B2625" s="81"/>
      <c r="C2625" s="82"/>
      <c r="D2625" s="82"/>
      <c r="E2625" s="83"/>
      <c r="F2625" s="84"/>
      <c r="G2625" s="84"/>
      <c r="H2625" s="84"/>
      <c r="I2625" s="84"/>
      <c r="J2625" s="83"/>
      <c r="K2625" s="85"/>
      <c r="L2625" s="86"/>
      <c r="M2625" s="87"/>
      <c r="N2625" s="88"/>
      <c r="O2625" s="88"/>
      <c r="P2625" s="87"/>
      <c r="Q2625" s="84"/>
      <c r="R2625" s="89"/>
      <c r="S2625" s="84"/>
      <c r="T2625" s="90"/>
      <c r="U2625" s="85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0"/>
      <c r="B2626" s="81"/>
      <c r="C2626" s="82"/>
      <c r="D2626" s="82"/>
      <c r="E2626" s="83"/>
      <c r="F2626" s="84"/>
      <c r="G2626" s="84"/>
      <c r="H2626" s="84"/>
      <c r="I2626" s="84"/>
      <c r="J2626" s="83"/>
      <c r="K2626" s="85"/>
      <c r="L2626" s="86"/>
      <c r="M2626" s="87"/>
      <c r="N2626" s="88"/>
      <c r="O2626" s="88"/>
      <c r="P2626" s="87"/>
      <c r="Q2626" s="84"/>
      <c r="R2626" s="89"/>
      <c r="S2626" s="84"/>
      <c r="T2626" s="90"/>
      <c r="U2626" s="85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0"/>
      <c r="B2627" s="81"/>
      <c r="C2627" s="82"/>
      <c r="D2627" s="82"/>
      <c r="E2627" s="83"/>
      <c r="F2627" s="84"/>
      <c r="G2627" s="84"/>
      <c r="H2627" s="84"/>
      <c r="I2627" s="84"/>
      <c r="J2627" s="83"/>
      <c r="K2627" s="85"/>
      <c r="L2627" s="86"/>
      <c r="M2627" s="87"/>
      <c r="N2627" s="88"/>
      <c r="O2627" s="88"/>
      <c r="P2627" s="87"/>
      <c r="Q2627" s="84"/>
      <c r="R2627" s="89"/>
      <c r="S2627" s="84"/>
      <c r="T2627" s="90"/>
      <c r="U2627" s="85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0"/>
      <c r="B2628" s="81"/>
      <c r="C2628" s="82"/>
      <c r="D2628" s="82"/>
      <c r="E2628" s="83"/>
      <c r="F2628" s="84"/>
      <c r="G2628" s="84"/>
      <c r="H2628" s="84"/>
      <c r="I2628" s="84"/>
      <c r="J2628" s="83"/>
      <c r="K2628" s="85"/>
      <c r="L2628" s="86"/>
      <c r="M2628" s="87"/>
      <c r="N2628" s="88"/>
      <c r="O2628" s="88"/>
      <c r="P2628" s="87"/>
      <c r="Q2628" s="84"/>
      <c r="R2628" s="89"/>
      <c r="S2628" s="84"/>
      <c r="T2628" s="90"/>
      <c r="U2628" s="85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0"/>
      <c r="B2629" s="81"/>
      <c r="C2629" s="82"/>
      <c r="D2629" s="82"/>
      <c r="E2629" s="83"/>
      <c r="F2629" s="84"/>
      <c r="G2629" s="84"/>
      <c r="H2629" s="84"/>
      <c r="I2629" s="84"/>
      <c r="J2629" s="83"/>
      <c r="K2629" s="85"/>
      <c r="L2629" s="86"/>
      <c r="M2629" s="87"/>
      <c r="N2629" s="88"/>
      <c r="O2629" s="88"/>
      <c r="P2629" s="87"/>
      <c r="Q2629" s="84"/>
      <c r="R2629" s="89"/>
      <c r="S2629" s="84"/>
      <c r="T2629" s="90"/>
      <c r="U2629" s="85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0"/>
      <c r="B2630" s="81"/>
      <c r="C2630" s="82"/>
      <c r="D2630" s="82"/>
      <c r="E2630" s="83"/>
      <c r="F2630" s="84"/>
      <c r="G2630" s="84"/>
      <c r="H2630" s="84"/>
      <c r="I2630" s="84"/>
      <c r="J2630" s="83"/>
      <c r="K2630" s="85"/>
      <c r="L2630" s="86"/>
      <c r="M2630" s="87"/>
      <c r="N2630" s="88"/>
      <c r="O2630" s="88"/>
      <c r="P2630" s="87"/>
      <c r="Q2630" s="84"/>
      <c r="R2630" s="89"/>
      <c r="S2630" s="84"/>
      <c r="T2630" s="90"/>
      <c r="U2630" s="85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0"/>
      <c r="B2631" s="81"/>
      <c r="C2631" s="82"/>
      <c r="D2631" s="82"/>
      <c r="E2631" s="83"/>
      <c r="F2631" s="84"/>
      <c r="G2631" s="84"/>
      <c r="H2631" s="84"/>
      <c r="I2631" s="84"/>
      <c r="J2631" s="83"/>
      <c r="K2631" s="85"/>
      <c r="L2631" s="86"/>
      <c r="M2631" s="87"/>
      <c r="N2631" s="88"/>
      <c r="O2631" s="88"/>
      <c r="P2631" s="87"/>
      <c r="Q2631" s="84"/>
      <c r="R2631" s="89"/>
      <c r="S2631" s="84"/>
      <c r="T2631" s="90"/>
      <c r="U2631" s="85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0"/>
      <c r="B2632" s="81"/>
      <c r="C2632" s="82"/>
      <c r="D2632" s="82"/>
      <c r="E2632" s="83"/>
      <c r="F2632" s="84"/>
      <c r="G2632" s="84"/>
      <c r="H2632" s="84"/>
      <c r="I2632" s="84"/>
      <c r="J2632" s="83"/>
      <c r="K2632" s="85"/>
      <c r="L2632" s="86"/>
      <c r="M2632" s="87"/>
      <c r="N2632" s="88"/>
      <c r="O2632" s="88"/>
      <c r="P2632" s="87"/>
      <c r="Q2632" s="84"/>
      <c r="R2632" s="89"/>
      <c r="S2632" s="84"/>
      <c r="T2632" s="90"/>
      <c r="U2632" s="85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0"/>
      <c r="B2633" s="81"/>
      <c r="C2633" s="82"/>
      <c r="D2633" s="82"/>
      <c r="E2633" s="83"/>
      <c r="F2633" s="84"/>
      <c r="G2633" s="84"/>
      <c r="H2633" s="84"/>
      <c r="I2633" s="84"/>
      <c r="J2633" s="83"/>
      <c r="K2633" s="85"/>
      <c r="L2633" s="86"/>
      <c r="M2633" s="87"/>
      <c r="N2633" s="88"/>
      <c r="O2633" s="88"/>
      <c r="P2633" s="87"/>
      <c r="Q2633" s="84"/>
      <c r="R2633" s="89"/>
      <c r="S2633" s="84"/>
      <c r="T2633" s="90"/>
      <c r="U2633" s="85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0"/>
      <c r="B2634" s="81"/>
      <c r="C2634" s="82"/>
      <c r="D2634" s="82"/>
      <c r="E2634" s="83"/>
      <c r="F2634" s="84"/>
      <c r="G2634" s="84"/>
      <c r="H2634" s="84"/>
      <c r="I2634" s="84"/>
      <c r="J2634" s="83"/>
      <c r="K2634" s="85"/>
      <c r="L2634" s="86"/>
      <c r="M2634" s="87"/>
      <c r="N2634" s="88"/>
      <c r="O2634" s="88"/>
      <c r="P2634" s="87"/>
      <c r="Q2634" s="84"/>
      <c r="R2634" s="89"/>
      <c r="S2634" s="84"/>
      <c r="T2634" s="90"/>
      <c r="U2634" s="85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0"/>
      <c r="B2635" s="81"/>
      <c r="C2635" s="82"/>
      <c r="D2635" s="82"/>
      <c r="E2635" s="83"/>
      <c r="F2635" s="84"/>
      <c r="G2635" s="84"/>
      <c r="H2635" s="84"/>
      <c r="I2635" s="84"/>
      <c r="J2635" s="83"/>
      <c r="K2635" s="85"/>
      <c r="L2635" s="86"/>
      <c r="M2635" s="87"/>
      <c r="N2635" s="88"/>
      <c r="O2635" s="88"/>
      <c r="P2635" s="87"/>
      <c r="Q2635" s="84"/>
      <c r="R2635" s="89"/>
      <c r="S2635" s="84"/>
      <c r="T2635" s="90"/>
      <c r="U2635" s="85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0"/>
      <c r="B2636" s="81"/>
      <c r="C2636" s="82"/>
      <c r="D2636" s="82"/>
      <c r="E2636" s="83"/>
      <c r="F2636" s="84"/>
      <c r="G2636" s="84"/>
      <c r="H2636" s="84"/>
      <c r="I2636" s="84"/>
      <c r="J2636" s="83"/>
      <c r="K2636" s="85"/>
      <c r="L2636" s="86"/>
      <c r="M2636" s="87"/>
      <c r="N2636" s="88"/>
      <c r="O2636" s="88"/>
      <c r="P2636" s="87"/>
      <c r="Q2636" s="84"/>
      <c r="R2636" s="89"/>
      <c r="S2636" s="84"/>
      <c r="T2636" s="90"/>
      <c r="U2636" s="85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0"/>
      <c r="B2637" s="81"/>
      <c r="C2637" s="82"/>
      <c r="D2637" s="82"/>
      <c r="E2637" s="83"/>
      <c r="F2637" s="84"/>
      <c r="G2637" s="84"/>
      <c r="H2637" s="84"/>
      <c r="I2637" s="84"/>
      <c r="J2637" s="83"/>
      <c r="K2637" s="85"/>
      <c r="L2637" s="86"/>
      <c r="M2637" s="87"/>
      <c r="N2637" s="88"/>
      <c r="O2637" s="88"/>
      <c r="P2637" s="87"/>
      <c r="Q2637" s="84"/>
      <c r="R2637" s="89"/>
      <c r="S2637" s="84"/>
      <c r="T2637" s="90"/>
      <c r="U2637" s="85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0"/>
      <c r="B2638" s="81"/>
      <c r="C2638" s="82"/>
      <c r="D2638" s="82"/>
      <c r="E2638" s="83"/>
      <c r="F2638" s="84"/>
      <c r="G2638" s="84"/>
      <c r="H2638" s="84"/>
      <c r="I2638" s="84"/>
      <c r="J2638" s="83"/>
      <c r="K2638" s="85"/>
      <c r="L2638" s="86"/>
      <c r="M2638" s="87"/>
      <c r="N2638" s="88"/>
      <c r="O2638" s="88"/>
      <c r="P2638" s="87"/>
      <c r="Q2638" s="84"/>
      <c r="R2638" s="89"/>
      <c r="S2638" s="84"/>
      <c r="T2638" s="90"/>
      <c r="U2638" s="85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0"/>
      <c r="B2639" s="81"/>
      <c r="C2639" s="82"/>
      <c r="D2639" s="82"/>
      <c r="E2639" s="83"/>
      <c r="F2639" s="84"/>
      <c r="G2639" s="84"/>
      <c r="H2639" s="84"/>
      <c r="I2639" s="84"/>
      <c r="J2639" s="83"/>
      <c r="K2639" s="85"/>
      <c r="L2639" s="86"/>
      <c r="M2639" s="87"/>
      <c r="N2639" s="88"/>
      <c r="O2639" s="88"/>
      <c r="P2639" s="87"/>
      <c r="Q2639" s="84"/>
      <c r="R2639" s="89"/>
      <c r="S2639" s="84"/>
      <c r="T2639" s="90"/>
      <c r="U2639" s="85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0"/>
      <c r="B2640" s="81"/>
      <c r="C2640" s="82"/>
      <c r="D2640" s="82"/>
      <c r="E2640" s="83"/>
      <c r="F2640" s="84"/>
      <c r="G2640" s="84"/>
      <c r="H2640" s="84"/>
      <c r="I2640" s="84"/>
      <c r="J2640" s="83"/>
      <c r="K2640" s="85"/>
      <c r="L2640" s="86"/>
      <c r="M2640" s="87"/>
      <c r="N2640" s="88"/>
      <c r="O2640" s="88"/>
      <c r="P2640" s="87"/>
      <c r="Q2640" s="84"/>
      <c r="R2640" s="89"/>
      <c r="S2640" s="84"/>
      <c r="T2640" s="90"/>
      <c r="U2640" s="85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0"/>
      <c r="B2641" s="81"/>
      <c r="C2641" s="82"/>
      <c r="D2641" s="82"/>
      <c r="E2641" s="83"/>
      <c r="F2641" s="84"/>
      <c r="G2641" s="84"/>
      <c r="H2641" s="84"/>
      <c r="I2641" s="84"/>
      <c r="J2641" s="83"/>
      <c r="K2641" s="85"/>
      <c r="L2641" s="86"/>
      <c r="M2641" s="87"/>
      <c r="N2641" s="88"/>
      <c r="O2641" s="88"/>
      <c r="P2641" s="87"/>
      <c r="Q2641" s="84"/>
      <c r="R2641" s="89"/>
      <c r="S2641" s="84"/>
      <c r="T2641" s="90"/>
      <c r="U2641" s="85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0"/>
      <c r="B2642" s="81"/>
      <c r="C2642" s="82"/>
      <c r="D2642" s="82"/>
      <c r="E2642" s="83"/>
      <c r="F2642" s="84"/>
      <c r="G2642" s="84"/>
      <c r="H2642" s="84"/>
      <c r="I2642" s="84"/>
      <c r="J2642" s="83"/>
      <c r="K2642" s="85"/>
      <c r="L2642" s="86"/>
      <c r="M2642" s="87"/>
      <c r="N2642" s="88"/>
      <c r="O2642" s="88"/>
      <c r="P2642" s="87"/>
      <c r="Q2642" s="84"/>
      <c r="R2642" s="89"/>
      <c r="S2642" s="84"/>
      <c r="T2642" s="90"/>
      <c r="U2642" s="85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0"/>
      <c r="B2643" s="81"/>
      <c r="C2643" s="82"/>
      <c r="D2643" s="82"/>
      <c r="E2643" s="83"/>
      <c r="F2643" s="84"/>
      <c r="G2643" s="84"/>
      <c r="H2643" s="84"/>
      <c r="I2643" s="84"/>
      <c r="J2643" s="83"/>
      <c r="K2643" s="85"/>
      <c r="L2643" s="86"/>
      <c r="M2643" s="87"/>
      <c r="N2643" s="88"/>
      <c r="O2643" s="88"/>
      <c r="P2643" s="87"/>
      <c r="Q2643" s="84"/>
      <c r="R2643" s="89"/>
      <c r="S2643" s="84"/>
      <c r="T2643" s="90"/>
      <c r="U2643" s="85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0"/>
      <c r="B2644" s="81"/>
      <c r="C2644" s="82"/>
      <c r="D2644" s="82"/>
      <c r="E2644" s="83"/>
      <c r="F2644" s="84"/>
      <c r="G2644" s="84"/>
      <c r="H2644" s="84"/>
      <c r="I2644" s="84"/>
      <c r="J2644" s="83"/>
      <c r="K2644" s="85"/>
      <c r="L2644" s="86"/>
      <c r="M2644" s="87"/>
      <c r="N2644" s="88"/>
      <c r="O2644" s="88"/>
      <c r="P2644" s="87"/>
      <c r="Q2644" s="84"/>
      <c r="R2644" s="89"/>
      <c r="S2644" s="84"/>
      <c r="T2644" s="90"/>
      <c r="U2644" s="85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0"/>
      <c r="B2645" s="81"/>
      <c r="C2645" s="82"/>
      <c r="D2645" s="82"/>
      <c r="E2645" s="83"/>
      <c r="F2645" s="84"/>
      <c r="G2645" s="84"/>
      <c r="H2645" s="84"/>
      <c r="I2645" s="84"/>
      <c r="J2645" s="83"/>
      <c r="K2645" s="85"/>
      <c r="L2645" s="86"/>
      <c r="M2645" s="87"/>
      <c r="N2645" s="88"/>
      <c r="O2645" s="88"/>
      <c r="P2645" s="87"/>
      <c r="Q2645" s="84"/>
      <c r="R2645" s="89"/>
      <c r="S2645" s="84"/>
      <c r="T2645" s="90"/>
      <c r="U2645" s="85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0"/>
      <c r="B2646" s="81"/>
      <c r="C2646" s="82"/>
      <c r="D2646" s="82"/>
      <c r="E2646" s="83"/>
      <c r="F2646" s="84"/>
      <c r="G2646" s="84"/>
      <c r="H2646" s="84"/>
      <c r="I2646" s="84"/>
      <c r="J2646" s="83"/>
      <c r="K2646" s="85"/>
      <c r="L2646" s="86"/>
      <c r="M2646" s="87"/>
      <c r="N2646" s="88"/>
      <c r="O2646" s="88"/>
      <c r="P2646" s="87"/>
      <c r="Q2646" s="84"/>
      <c r="R2646" s="89"/>
      <c r="S2646" s="84"/>
      <c r="T2646" s="90"/>
      <c r="U2646" s="85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0"/>
      <c r="B2647" s="81"/>
      <c r="C2647" s="82"/>
      <c r="D2647" s="82"/>
      <c r="E2647" s="83"/>
      <c r="F2647" s="84"/>
      <c r="G2647" s="84"/>
      <c r="H2647" s="84"/>
      <c r="I2647" s="84"/>
      <c r="J2647" s="83"/>
      <c r="K2647" s="85"/>
      <c r="L2647" s="86"/>
      <c r="M2647" s="87"/>
      <c r="N2647" s="88"/>
      <c r="O2647" s="88"/>
      <c r="P2647" s="87"/>
      <c r="Q2647" s="84"/>
      <c r="R2647" s="89"/>
      <c r="S2647" s="84"/>
      <c r="T2647" s="90"/>
      <c r="U2647" s="85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0"/>
      <c r="B2648" s="81"/>
      <c r="C2648" s="82"/>
      <c r="D2648" s="82"/>
      <c r="E2648" s="83"/>
      <c r="F2648" s="84"/>
      <c r="G2648" s="84"/>
      <c r="H2648" s="84"/>
      <c r="I2648" s="84"/>
      <c r="J2648" s="83"/>
      <c r="K2648" s="85"/>
      <c r="L2648" s="86"/>
      <c r="M2648" s="87"/>
      <c r="N2648" s="88"/>
      <c r="O2648" s="88"/>
      <c r="P2648" s="87"/>
      <c r="Q2648" s="84"/>
      <c r="R2648" s="89"/>
      <c r="S2648" s="84"/>
      <c r="T2648" s="90"/>
      <c r="U2648" s="85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0"/>
      <c r="B2649" s="81"/>
      <c r="C2649" s="82"/>
      <c r="D2649" s="82"/>
      <c r="E2649" s="83"/>
      <c r="F2649" s="84"/>
      <c r="G2649" s="84"/>
      <c r="H2649" s="84"/>
      <c r="I2649" s="84"/>
      <c r="J2649" s="83"/>
      <c r="K2649" s="85"/>
      <c r="L2649" s="86"/>
      <c r="M2649" s="87"/>
      <c r="N2649" s="88"/>
      <c r="O2649" s="88"/>
      <c r="P2649" s="87"/>
      <c r="Q2649" s="84"/>
      <c r="R2649" s="89"/>
      <c r="S2649" s="84"/>
      <c r="T2649" s="90"/>
      <c r="U2649" s="85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0"/>
      <c r="B2650" s="81"/>
      <c r="C2650" s="82"/>
      <c r="D2650" s="82"/>
      <c r="E2650" s="83"/>
      <c r="F2650" s="84"/>
      <c r="G2650" s="84"/>
      <c r="H2650" s="84"/>
      <c r="I2650" s="84"/>
      <c r="J2650" s="83"/>
      <c r="K2650" s="85"/>
      <c r="L2650" s="86"/>
      <c r="M2650" s="87"/>
      <c r="N2650" s="88"/>
      <c r="O2650" s="88"/>
      <c r="P2650" s="87"/>
      <c r="Q2650" s="84"/>
      <c r="R2650" s="89"/>
      <c r="S2650" s="84"/>
      <c r="T2650" s="90"/>
      <c r="U2650" s="85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0"/>
      <c r="B2651" s="81"/>
      <c r="C2651" s="82"/>
      <c r="D2651" s="82"/>
      <c r="E2651" s="83"/>
      <c r="F2651" s="84"/>
      <c r="G2651" s="84"/>
      <c r="H2651" s="84"/>
      <c r="I2651" s="84"/>
      <c r="J2651" s="83"/>
      <c r="K2651" s="85"/>
      <c r="L2651" s="86"/>
      <c r="M2651" s="87"/>
      <c r="N2651" s="88"/>
      <c r="O2651" s="88"/>
      <c r="P2651" s="87"/>
      <c r="Q2651" s="84"/>
      <c r="R2651" s="89"/>
      <c r="S2651" s="84"/>
      <c r="T2651" s="90"/>
      <c r="U2651" s="85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0"/>
      <c r="B2652" s="81"/>
      <c r="C2652" s="82"/>
      <c r="D2652" s="82"/>
      <c r="E2652" s="83"/>
      <c r="F2652" s="84"/>
      <c r="G2652" s="84"/>
      <c r="H2652" s="84"/>
      <c r="I2652" s="84"/>
      <c r="J2652" s="83"/>
      <c r="K2652" s="85"/>
      <c r="L2652" s="86"/>
      <c r="M2652" s="87"/>
      <c r="N2652" s="88"/>
      <c r="O2652" s="88"/>
      <c r="P2652" s="87"/>
      <c r="Q2652" s="84"/>
      <c r="R2652" s="89"/>
      <c r="S2652" s="84"/>
      <c r="T2652" s="90"/>
      <c r="U2652" s="85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0"/>
      <c r="B2653" s="81"/>
      <c r="C2653" s="82"/>
      <c r="D2653" s="82"/>
      <c r="E2653" s="83"/>
      <c r="F2653" s="84"/>
      <c r="G2653" s="84"/>
      <c r="H2653" s="84"/>
      <c r="I2653" s="84"/>
      <c r="J2653" s="83"/>
      <c r="K2653" s="85"/>
      <c r="L2653" s="86"/>
      <c r="M2653" s="87"/>
      <c r="N2653" s="88"/>
      <c r="O2653" s="88"/>
      <c r="P2653" s="87"/>
      <c r="Q2653" s="84"/>
      <c r="R2653" s="89"/>
      <c r="S2653" s="84"/>
      <c r="T2653" s="90"/>
      <c r="U2653" s="85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0"/>
      <c r="B2654" s="81"/>
      <c r="C2654" s="82"/>
      <c r="D2654" s="82"/>
      <c r="E2654" s="83"/>
      <c r="F2654" s="84"/>
      <c r="G2654" s="84"/>
      <c r="H2654" s="84"/>
      <c r="I2654" s="84"/>
      <c r="J2654" s="83"/>
      <c r="K2654" s="85"/>
      <c r="L2654" s="86"/>
      <c r="M2654" s="87"/>
      <c r="N2654" s="88"/>
      <c r="O2654" s="88"/>
      <c r="P2654" s="87"/>
      <c r="Q2654" s="84"/>
      <c r="R2654" s="89"/>
      <c r="S2654" s="84"/>
      <c r="T2654" s="90"/>
      <c r="U2654" s="85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0"/>
      <c r="B2655" s="81"/>
      <c r="C2655" s="82"/>
      <c r="D2655" s="82"/>
      <c r="E2655" s="83"/>
      <c r="F2655" s="84"/>
      <c r="G2655" s="84"/>
      <c r="H2655" s="84"/>
      <c r="I2655" s="84"/>
      <c r="J2655" s="83"/>
      <c r="K2655" s="85"/>
      <c r="L2655" s="86"/>
      <c r="M2655" s="87"/>
      <c r="N2655" s="88"/>
      <c r="O2655" s="88"/>
      <c r="P2655" s="87"/>
      <c r="Q2655" s="84"/>
      <c r="R2655" s="89"/>
      <c r="S2655" s="84"/>
      <c r="T2655" s="90"/>
      <c r="U2655" s="85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0"/>
      <c r="B2656" s="81"/>
      <c r="C2656" s="82"/>
      <c r="D2656" s="82"/>
      <c r="E2656" s="83"/>
      <c r="F2656" s="84"/>
      <c r="G2656" s="84"/>
      <c r="H2656" s="84"/>
      <c r="I2656" s="84"/>
      <c r="J2656" s="83"/>
      <c r="K2656" s="85"/>
      <c r="L2656" s="86"/>
      <c r="M2656" s="87"/>
      <c r="N2656" s="88"/>
      <c r="O2656" s="88"/>
      <c r="P2656" s="87"/>
      <c r="Q2656" s="84"/>
      <c r="R2656" s="89"/>
      <c r="S2656" s="84"/>
      <c r="T2656" s="90"/>
      <c r="U2656" s="85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0"/>
      <c r="B2657" s="81"/>
      <c r="C2657" s="82"/>
      <c r="D2657" s="82"/>
      <c r="E2657" s="83"/>
      <c r="F2657" s="84"/>
      <c r="G2657" s="84"/>
      <c r="H2657" s="84"/>
      <c r="I2657" s="84"/>
      <c r="J2657" s="83"/>
      <c r="K2657" s="85"/>
      <c r="L2657" s="86"/>
      <c r="M2657" s="87"/>
      <c r="N2657" s="88"/>
      <c r="O2657" s="88"/>
      <c r="P2657" s="87"/>
      <c r="Q2657" s="84"/>
      <c r="R2657" s="89"/>
      <c r="S2657" s="84"/>
      <c r="T2657" s="90"/>
      <c r="U2657" s="85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0"/>
      <c r="B2658" s="81"/>
      <c r="C2658" s="82"/>
      <c r="D2658" s="82"/>
      <c r="E2658" s="83"/>
      <c r="F2658" s="84"/>
      <c r="G2658" s="84"/>
      <c r="H2658" s="84"/>
      <c r="I2658" s="84"/>
      <c r="J2658" s="83"/>
      <c r="K2658" s="85"/>
      <c r="L2658" s="86"/>
      <c r="M2658" s="87"/>
      <c r="N2658" s="88"/>
      <c r="O2658" s="88"/>
      <c r="P2658" s="87"/>
      <c r="Q2658" s="84"/>
      <c r="R2658" s="89"/>
      <c r="S2658" s="84"/>
      <c r="T2658" s="90"/>
      <c r="U2658" s="85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0"/>
      <c r="B2659" s="81"/>
      <c r="C2659" s="82"/>
      <c r="D2659" s="82"/>
      <c r="E2659" s="83"/>
      <c r="F2659" s="84"/>
      <c r="G2659" s="84"/>
      <c r="H2659" s="84"/>
      <c r="I2659" s="84"/>
      <c r="J2659" s="83"/>
      <c r="K2659" s="85"/>
      <c r="L2659" s="86"/>
      <c r="M2659" s="87"/>
      <c r="N2659" s="88"/>
      <c r="O2659" s="88"/>
      <c r="P2659" s="87"/>
      <c r="Q2659" s="84"/>
      <c r="R2659" s="89"/>
      <c r="S2659" s="84"/>
      <c r="T2659" s="90"/>
      <c r="U2659" s="85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0"/>
      <c r="B2660" s="81"/>
      <c r="C2660" s="82"/>
      <c r="D2660" s="82"/>
      <c r="E2660" s="83"/>
      <c r="F2660" s="84"/>
      <c r="G2660" s="84"/>
      <c r="H2660" s="84"/>
      <c r="I2660" s="84"/>
      <c r="J2660" s="83"/>
      <c r="K2660" s="85"/>
      <c r="L2660" s="86"/>
      <c r="M2660" s="87"/>
      <c r="N2660" s="88"/>
      <c r="O2660" s="88"/>
      <c r="P2660" s="87"/>
      <c r="Q2660" s="84"/>
      <c r="R2660" s="89"/>
      <c r="S2660" s="84"/>
      <c r="T2660" s="90"/>
      <c r="U2660" s="85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0"/>
      <c r="B2661" s="81"/>
      <c r="C2661" s="82"/>
      <c r="D2661" s="82"/>
      <c r="E2661" s="83"/>
      <c r="F2661" s="84"/>
      <c r="G2661" s="84"/>
      <c r="H2661" s="84"/>
      <c r="I2661" s="84"/>
      <c r="J2661" s="83"/>
      <c r="K2661" s="85"/>
      <c r="L2661" s="86"/>
      <c r="M2661" s="87"/>
      <c r="N2661" s="88"/>
      <c r="O2661" s="88"/>
      <c r="P2661" s="87"/>
      <c r="Q2661" s="84"/>
      <c r="R2661" s="89"/>
      <c r="S2661" s="84"/>
      <c r="T2661" s="90"/>
      <c r="U2661" s="85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0"/>
      <c r="B2662" s="81"/>
      <c r="C2662" s="82"/>
      <c r="D2662" s="82"/>
      <c r="E2662" s="83"/>
      <c r="F2662" s="84"/>
      <c r="G2662" s="84"/>
      <c r="H2662" s="84"/>
      <c r="I2662" s="84"/>
      <c r="J2662" s="83"/>
      <c r="K2662" s="85"/>
      <c r="L2662" s="86"/>
      <c r="M2662" s="87"/>
      <c r="N2662" s="88"/>
      <c r="O2662" s="88"/>
      <c r="P2662" s="87"/>
      <c r="Q2662" s="84"/>
      <c r="R2662" s="89"/>
      <c r="S2662" s="84"/>
      <c r="T2662" s="90"/>
      <c r="U2662" s="85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0"/>
      <c r="B2663" s="81"/>
      <c r="C2663" s="82"/>
      <c r="D2663" s="82"/>
      <c r="E2663" s="83"/>
      <c r="F2663" s="84"/>
      <c r="G2663" s="84"/>
      <c r="H2663" s="84"/>
      <c r="I2663" s="84"/>
      <c r="J2663" s="83"/>
      <c r="K2663" s="85"/>
      <c r="L2663" s="86"/>
      <c r="M2663" s="87"/>
      <c r="N2663" s="88"/>
      <c r="O2663" s="88"/>
      <c r="P2663" s="87"/>
      <c r="Q2663" s="84"/>
      <c r="R2663" s="89"/>
      <c r="S2663" s="84"/>
      <c r="T2663" s="90"/>
      <c r="U2663" s="85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0"/>
      <c r="B2664" s="81"/>
      <c r="C2664" s="82"/>
      <c r="D2664" s="82"/>
      <c r="E2664" s="83"/>
      <c r="F2664" s="84"/>
      <c r="G2664" s="84"/>
      <c r="H2664" s="84"/>
      <c r="I2664" s="84"/>
      <c r="J2664" s="83"/>
      <c r="K2664" s="85"/>
      <c r="L2664" s="86"/>
      <c r="M2664" s="87"/>
      <c r="N2664" s="88"/>
      <c r="O2664" s="88"/>
      <c r="P2664" s="87"/>
      <c r="Q2664" s="84"/>
      <c r="R2664" s="89"/>
      <c r="S2664" s="84"/>
      <c r="T2664" s="90"/>
      <c r="U2664" s="85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0"/>
      <c r="B2665" s="81"/>
      <c r="C2665" s="82"/>
      <c r="D2665" s="82"/>
      <c r="E2665" s="83"/>
      <c r="F2665" s="84"/>
      <c r="G2665" s="84"/>
      <c r="H2665" s="84"/>
      <c r="I2665" s="84"/>
      <c r="J2665" s="83"/>
      <c r="K2665" s="85"/>
      <c r="L2665" s="86"/>
      <c r="M2665" s="87"/>
      <c r="N2665" s="88"/>
      <c r="O2665" s="88"/>
      <c r="P2665" s="87"/>
      <c r="Q2665" s="84"/>
      <c r="R2665" s="89"/>
      <c r="S2665" s="84"/>
      <c r="T2665" s="90"/>
      <c r="U2665" s="85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0"/>
      <c r="B2666" s="81"/>
      <c r="C2666" s="82"/>
      <c r="D2666" s="82"/>
      <c r="E2666" s="83"/>
      <c r="F2666" s="84"/>
      <c r="G2666" s="84"/>
      <c r="H2666" s="84"/>
      <c r="I2666" s="84"/>
      <c r="J2666" s="83"/>
      <c r="K2666" s="85"/>
      <c r="L2666" s="86"/>
      <c r="M2666" s="87"/>
      <c r="N2666" s="88"/>
      <c r="O2666" s="88"/>
      <c r="P2666" s="87"/>
      <c r="Q2666" s="84"/>
      <c r="R2666" s="89"/>
      <c r="S2666" s="84"/>
      <c r="T2666" s="90"/>
      <c r="U2666" s="85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0"/>
      <c r="B2667" s="81"/>
      <c r="C2667" s="82"/>
      <c r="D2667" s="82"/>
      <c r="E2667" s="83"/>
      <c r="F2667" s="84"/>
      <c r="G2667" s="84"/>
      <c r="H2667" s="84"/>
      <c r="I2667" s="84"/>
      <c r="J2667" s="83"/>
      <c r="K2667" s="85"/>
      <c r="L2667" s="86"/>
      <c r="M2667" s="87"/>
      <c r="N2667" s="88"/>
      <c r="O2667" s="88"/>
      <c r="P2667" s="87"/>
      <c r="Q2667" s="84"/>
      <c r="R2667" s="89"/>
      <c r="S2667" s="84"/>
      <c r="T2667" s="90"/>
      <c r="U2667" s="85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0"/>
      <c r="B2668" s="81"/>
      <c r="C2668" s="82"/>
      <c r="D2668" s="82"/>
      <c r="E2668" s="83"/>
      <c r="F2668" s="84"/>
      <c r="G2668" s="84"/>
      <c r="H2668" s="84"/>
      <c r="I2668" s="84"/>
      <c r="J2668" s="83"/>
      <c r="K2668" s="85"/>
      <c r="L2668" s="86"/>
      <c r="M2668" s="87"/>
      <c r="N2668" s="88"/>
      <c r="O2668" s="88"/>
      <c r="P2668" s="87"/>
      <c r="Q2668" s="84"/>
      <c r="R2668" s="89"/>
      <c r="S2668" s="84"/>
      <c r="T2668" s="90"/>
      <c r="U2668" s="85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0"/>
      <c r="B2669" s="81"/>
      <c r="C2669" s="82"/>
      <c r="D2669" s="82"/>
      <c r="E2669" s="83"/>
      <c r="F2669" s="84"/>
      <c r="G2669" s="84"/>
      <c r="H2669" s="84"/>
      <c r="I2669" s="84"/>
      <c r="J2669" s="83"/>
      <c r="K2669" s="85"/>
      <c r="L2669" s="86"/>
      <c r="M2669" s="87"/>
      <c r="N2669" s="88"/>
      <c r="O2669" s="88"/>
      <c r="P2669" s="87"/>
      <c r="Q2669" s="84"/>
      <c r="R2669" s="89"/>
      <c r="S2669" s="84"/>
      <c r="T2669" s="90"/>
      <c r="U2669" s="85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0"/>
      <c r="B2670" s="81"/>
      <c r="C2670" s="82"/>
      <c r="D2670" s="82"/>
      <c r="E2670" s="83"/>
      <c r="F2670" s="84"/>
      <c r="G2670" s="84"/>
      <c r="H2670" s="84"/>
      <c r="I2670" s="84"/>
      <c r="J2670" s="83"/>
      <c r="K2670" s="85"/>
      <c r="L2670" s="86"/>
      <c r="M2670" s="87"/>
      <c r="N2670" s="88"/>
      <c r="O2670" s="88"/>
      <c r="P2670" s="87"/>
      <c r="Q2670" s="84"/>
      <c r="R2670" s="89"/>
      <c r="S2670" s="84"/>
      <c r="T2670" s="90"/>
      <c r="U2670" s="85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0"/>
      <c r="B2671" s="81"/>
      <c r="C2671" s="82"/>
      <c r="D2671" s="82"/>
      <c r="E2671" s="83"/>
      <c r="F2671" s="84"/>
      <c r="G2671" s="84"/>
      <c r="H2671" s="84"/>
      <c r="I2671" s="84"/>
      <c r="J2671" s="83"/>
      <c r="K2671" s="85"/>
      <c r="L2671" s="86"/>
      <c r="M2671" s="87"/>
      <c r="N2671" s="88"/>
      <c r="O2671" s="88"/>
      <c r="P2671" s="87"/>
      <c r="Q2671" s="84"/>
      <c r="R2671" s="89"/>
      <c r="S2671" s="84"/>
      <c r="T2671" s="90"/>
      <c r="U2671" s="85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0"/>
      <c r="B2672" s="81"/>
      <c r="C2672" s="82"/>
      <c r="D2672" s="82"/>
      <c r="E2672" s="83"/>
      <c r="F2672" s="84"/>
      <c r="G2672" s="84"/>
      <c r="H2672" s="84"/>
      <c r="I2672" s="84"/>
      <c r="J2672" s="83"/>
      <c r="K2672" s="85"/>
      <c r="L2672" s="86"/>
      <c r="M2672" s="87"/>
      <c r="N2672" s="88"/>
      <c r="O2672" s="88"/>
      <c r="P2672" s="87"/>
      <c r="Q2672" s="84"/>
      <c r="R2672" s="89"/>
      <c r="S2672" s="84"/>
      <c r="T2672" s="90"/>
      <c r="U2672" s="85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0"/>
      <c r="B2673" s="81"/>
      <c r="C2673" s="82"/>
      <c r="D2673" s="82"/>
      <c r="E2673" s="83"/>
      <c r="F2673" s="84"/>
      <c r="G2673" s="84"/>
      <c r="H2673" s="84"/>
      <c r="I2673" s="84"/>
      <c r="J2673" s="83"/>
      <c r="K2673" s="85"/>
      <c r="L2673" s="86"/>
      <c r="M2673" s="87"/>
      <c r="N2673" s="88"/>
      <c r="O2673" s="88"/>
      <c r="P2673" s="87"/>
      <c r="Q2673" s="84"/>
      <c r="R2673" s="89"/>
      <c r="S2673" s="84"/>
      <c r="T2673" s="90"/>
      <c r="U2673" s="85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0"/>
      <c r="B2674" s="81"/>
      <c r="C2674" s="82"/>
      <c r="D2674" s="82"/>
      <c r="E2674" s="83"/>
      <c r="F2674" s="84"/>
      <c r="G2674" s="84"/>
      <c r="H2674" s="84"/>
      <c r="I2674" s="84"/>
      <c r="J2674" s="83"/>
      <c r="K2674" s="85"/>
      <c r="L2674" s="86"/>
      <c r="M2674" s="87"/>
      <c r="N2674" s="88"/>
      <c r="O2674" s="88"/>
      <c r="P2674" s="87"/>
      <c r="Q2674" s="84"/>
      <c r="R2674" s="89"/>
      <c r="S2674" s="84"/>
      <c r="T2674" s="90"/>
      <c r="U2674" s="85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0"/>
      <c r="B2675" s="81"/>
      <c r="C2675" s="82"/>
      <c r="D2675" s="82"/>
      <c r="E2675" s="83"/>
      <c r="F2675" s="84"/>
      <c r="G2675" s="84"/>
      <c r="H2675" s="84"/>
      <c r="I2675" s="84"/>
      <c r="J2675" s="83"/>
      <c r="K2675" s="85"/>
      <c r="L2675" s="86"/>
      <c r="M2675" s="87"/>
      <c r="N2675" s="88"/>
      <c r="O2675" s="88"/>
      <c r="P2675" s="87"/>
      <c r="Q2675" s="84"/>
      <c r="R2675" s="89"/>
      <c r="S2675" s="84"/>
      <c r="T2675" s="90"/>
      <c r="U2675" s="85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0"/>
      <c r="B2676" s="81"/>
      <c r="C2676" s="82"/>
      <c r="D2676" s="82"/>
      <c r="E2676" s="83"/>
      <c r="F2676" s="84"/>
      <c r="G2676" s="84"/>
      <c r="H2676" s="84"/>
      <c r="I2676" s="84"/>
      <c r="J2676" s="83"/>
      <c r="K2676" s="85"/>
      <c r="L2676" s="86"/>
      <c r="M2676" s="87"/>
      <c r="N2676" s="88"/>
      <c r="O2676" s="88"/>
      <c r="P2676" s="87"/>
      <c r="Q2676" s="84"/>
      <c r="R2676" s="89"/>
      <c r="S2676" s="84"/>
      <c r="T2676" s="90"/>
      <c r="U2676" s="85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0"/>
      <c r="B2677" s="81"/>
      <c r="C2677" s="82"/>
      <c r="D2677" s="82"/>
      <c r="E2677" s="83"/>
      <c r="F2677" s="84"/>
      <c r="G2677" s="84"/>
      <c r="H2677" s="84"/>
      <c r="I2677" s="84"/>
      <c r="J2677" s="83"/>
      <c r="K2677" s="85"/>
      <c r="L2677" s="86"/>
      <c r="M2677" s="87"/>
      <c r="N2677" s="88"/>
      <c r="O2677" s="88"/>
      <c r="P2677" s="87"/>
      <c r="Q2677" s="84"/>
      <c r="R2677" s="89"/>
      <c r="S2677" s="84"/>
      <c r="T2677" s="90"/>
      <c r="U2677" s="85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0"/>
      <c r="B2678" s="81"/>
      <c r="C2678" s="82"/>
      <c r="D2678" s="82"/>
      <c r="E2678" s="83"/>
      <c r="F2678" s="84"/>
      <c r="G2678" s="84"/>
      <c r="H2678" s="84"/>
      <c r="I2678" s="84"/>
      <c r="J2678" s="83"/>
      <c r="K2678" s="85"/>
      <c r="L2678" s="86"/>
      <c r="M2678" s="87"/>
      <c r="N2678" s="88"/>
      <c r="O2678" s="88"/>
      <c r="P2678" s="87"/>
      <c r="Q2678" s="84"/>
      <c r="R2678" s="89"/>
      <c r="S2678" s="84"/>
      <c r="T2678" s="90"/>
      <c r="U2678" s="85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0"/>
      <c r="B2679" s="81"/>
      <c r="C2679" s="82"/>
      <c r="D2679" s="82"/>
      <c r="E2679" s="83"/>
      <c r="F2679" s="84"/>
      <c r="G2679" s="84"/>
      <c r="H2679" s="84"/>
      <c r="I2679" s="84"/>
      <c r="J2679" s="83"/>
      <c r="K2679" s="85"/>
      <c r="L2679" s="86"/>
      <c r="M2679" s="87"/>
      <c r="N2679" s="88"/>
      <c r="O2679" s="88"/>
      <c r="P2679" s="87"/>
      <c r="Q2679" s="84"/>
      <c r="R2679" s="89"/>
      <c r="S2679" s="84"/>
      <c r="T2679" s="90"/>
      <c r="U2679" s="85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0"/>
      <c r="B2680" s="81"/>
      <c r="C2680" s="82"/>
      <c r="D2680" s="82"/>
      <c r="E2680" s="83"/>
      <c r="F2680" s="84"/>
      <c r="G2680" s="84"/>
      <c r="H2680" s="84"/>
      <c r="I2680" s="84"/>
      <c r="J2680" s="83"/>
      <c r="K2680" s="85"/>
      <c r="L2680" s="86"/>
      <c r="M2680" s="87"/>
      <c r="N2680" s="88"/>
      <c r="O2680" s="88"/>
      <c r="P2680" s="87"/>
      <c r="Q2680" s="84"/>
      <c r="R2680" s="89"/>
      <c r="S2680" s="84"/>
      <c r="T2680" s="90"/>
      <c r="U2680" s="85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0"/>
      <c r="B2681" s="81"/>
      <c r="C2681" s="82"/>
      <c r="D2681" s="82"/>
      <c r="E2681" s="83"/>
      <c r="F2681" s="84"/>
      <c r="G2681" s="84"/>
      <c r="H2681" s="84"/>
      <c r="I2681" s="84"/>
      <c r="J2681" s="83"/>
      <c r="K2681" s="85"/>
      <c r="L2681" s="86"/>
      <c r="M2681" s="87"/>
      <c r="N2681" s="88"/>
      <c r="O2681" s="88"/>
      <c r="P2681" s="87"/>
      <c r="Q2681" s="84"/>
      <c r="R2681" s="89"/>
      <c r="S2681" s="84"/>
      <c r="T2681" s="90"/>
      <c r="U2681" s="85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0"/>
      <c r="B2682" s="81"/>
      <c r="C2682" s="82"/>
      <c r="D2682" s="82"/>
      <c r="E2682" s="83"/>
      <c r="F2682" s="84"/>
      <c r="G2682" s="84"/>
      <c r="H2682" s="84"/>
      <c r="I2682" s="84"/>
      <c r="J2682" s="83"/>
      <c r="K2682" s="85"/>
      <c r="L2682" s="86"/>
      <c r="M2682" s="87"/>
      <c r="N2682" s="88"/>
      <c r="O2682" s="88"/>
      <c r="P2682" s="87"/>
      <c r="Q2682" s="84"/>
      <c r="R2682" s="89"/>
      <c r="S2682" s="84"/>
      <c r="T2682" s="90"/>
      <c r="U2682" s="85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0"/>
      <c r="B2683" s="81"/>
      <c r="C2683" s="82"/>
      <c r="D2683" s="82"/>
      <c r="E2683" s="83"/>
      <c r="F2683" s="84"/>
      <c r="G2683" s="84"/>
      <c r="H2683" s="84"/>
      <c r="I2683" s="84"/>
      <c r="J2683" s="83"/>
      <c r="K2683" s="85"/>
      <c r="L2683" s="86"/>
      <c r="M2683" s="87"/>
      <c r="N2683" s="88"/>
      <c r="O2683" s="88"/>
      <c r="P2683" s="87"/>
      <c r="Q2683" s="84"/>
      <c r="R2683" s="89"/>
      <c r="S2683" s="84"/>
      <c r="T2683" s="90"/>
      <c r="U2683" s="85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0"/>
      <c r="B2684" s="81"/>
      <c r="C2684" s="82"/>
      <c r="D2684" s="82"/>
      <c r="E2684" s="83"/>
      <c r="F2684" s="84"/>
      <c r="G2684" s="84"/>
      <c r="H2684" s="84"/>
      <c r="I2684" s="84"/>
      <c r="J2684" s="83"/>
      <c r="K2684" s="85"/>
      <c r="L2684" s="86"/>
      <c r="M2684" s="87"/>
      <c r="N2684" s="88"/>
      <c r="O2684" s="88"/>
      <c r="P2684" s="87"/>
      <c r="Q2684" s="84"/>
      <c r="R2684" s="89"/>
      <c r="S2684" s="84"/>
      <c r="T2684" s="90"/>
      <c r="U2684" s="85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0"/>
      <c r="B2685" s="81"/>
      <c r="C2685" s="82"/>
      <c r="D2685" s="82"/>
      <c r="E2685" s="83"/>
      <c r="F2685" s="84"/>
      <c r="G2685" s="84"/>
      <c r="H2685" s="84"/>
      <c r="I2685" s="84"/>
      <c r="J2685" s="83"/>
      <c r="K2685" s="85"/>
      <c r="L2685" s="86"/>
      <c r="M2685" s="87"/>
      <c r="N2685" s="88"/>
      <c r="O2685" s="88"/>
      <c r="P2685" s="87"/>
      <c r="Q2685" s="84"/>
      <c r="R2685" s="89"/>
      <c r="S2685" s="84"/>
      <c r="T2685" s="90"/>
      <c r="U2685" s="85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0"/>
      <c r="B2686" s="81"/>
      <c r="C2686" s="82"/>
      <c r="D2686" s="82"/>
      <c r="E2686" s="83"/>
      <c r="F2686" s="84"/>
      <c r="G2686" s="84"/>
      <c r="H2686" s="84"/>
      <c r="I2686" s="84"/>
      <c r="J2686" s="83"/>
      <c r="K2686" s="85"/>
      <c r="L2686" s="86"/>
      <c r="M2686" s="87"/>
      <c r="N2686" s="88"/>
      <c r="O2686" s="88"/>
      <c r="P2686" s="87"/>
      <c r="Q2686" s="84"/>
      <c r="R2686" s="89"/>
      <c r="S2686" s="84"/>
      <c r="T2686" s="90"/>
      <c r="U2686" s="85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0"/>
      <c r="B2687" s="81"/>
      <c r="C2687" s="82"/>
      <c r="D2687" s="82"/>
      <c r="E2687" s="83"/>
      <c r="F2687" s="84"/>
      <c r="G2687" s="84"/>
      <c r="H2687" s="84"/>
      <c r="I2687" s="84"/>
      <c r="J2687" s="83"/>
      <c r="K2687" s="85"/>
      <c r="L2687" s="86"/>
      <c r="M2687" s="87"/>
      <c r="N2687" s="88"/>
      <c r="O2687" s="88"/>
      <c r="P2687" s="87"/>
      <c r="Q2687" s="84"/>
      <c r="R2687" s="89"/>
      <c r="S2687" s="84"/>
      <c r="T2687" s="90"/>
      <c r="U2687" s="85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0"/>
      <c r="B2688" s="81"/>
      <c r="C2688" s="82"/>
      <c r="D2688" s="82"/>
      <c r="E2688" s="83"/>
      <c r="F2688" s="84"/>
      <c r="G2688" s="84"/>
      <c r="H2688" s="84"/>
      <c r="I2688" s="84"/>
      <c r="J2688" s="83"/>
      <c r="K2688" s="85"/>
      <c r="L2688" s="86"/>
      <c r="M2688" s="87"/>
      <c r="N2688" s="88"/>
      <c r="O2688" s="88"/>
      <c r="P2688" s="87"/>
      <c r="Q2688" s="84"/>
      <c r="R2688" s="89"/>
      <c r="S2688" s="84"/>
      <c r="T2688" s="90"/>
      <c r="U2688" s="85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0"/>
      <c r="B2689" s="81"/>
      <c r="C2689" s="82"/>
      <c r="D2689" s="82"/>
      <c r="E2689" s="83"/>
      <c r="F2689" s="84"/>
      <c r="G2689" s="84"/>
      <c r="H2689" s="84"/>
      <c r="I2689" s="84"/>
      <c r="J2689" s="83"/>
      <c r="K2689" s="85"/>
      <c r="L2689" s="86"/>
      <c r="M2689" s="87"/>
      <c r="N2689" s="88"/>
      <c r="O2689" s="88"/>
      <c r="P2689" s="87"/>
      <c r="Q2689" s="84"/>
      <c r="R2689" s="89"/>
      <c r="S2689" s="84"/>
      <c r="T2689" s="90"/>
      <c r="U2689" s="85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0"/>
      <c r="B2690" s="81"/>
      <c r="C2690" s="82"/>
      <c r="D2690" s="82"/>
      <c r="E2690" s="83"/>
      <c r="F2690" s="84"/>
      <c r="G2690" s="84"/>
      <c r="H2690" s="84"/>
      <c r="I2690" s="84"/>
      <c r="J2690" s="83"/>
      <c r="K2690" s="85"/>
      <c r="L2690" s="86"/>
      <c r="M2690" s="87"/>
      <c r="N2690" s="88"/>
      <c r="O2690" s="88"/>
      <c r="P2690" s="87"/>
      <c r="Q2690" s="84"/>
      <c r="R2690" s="89"/>
      <c r="S2690" s="84"/>
      <c r="T2690" s="90"/>
      <c r="U2690" s="85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0"/>
      <c r="B2691" s="81"/>
      <c r="C2691" s="82"/>
      <c r="D2691" s="82"/>
      <c r="E2691" s="83"/>
      <c r="F2691" s="84"/>
      <c r="G2691" s="84"/>
      <c r="H2691" s="84"/>
      <c r="I2691" s="84"/>
      <c r="J2691" s="83"/>
      <c r="K2691" s="85"/>
      <c r="L2691" s="86"/>
      <c r="M2691" s="87"/>
      <c r="N2691" s="88"/>
      <c r="O2691" s="88"/>
      <c r="P2691" s="87"/>
      <c r="Q2691" s="84"/>
      <c r="R2691" s="89"/>
      <c r="S2691" s="84"/>
      <c r="T2691" s="90"/>
      <c r="U2691" s="85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0"/>
      <c r="B2692" s="81"/>
      <c r="C2692" s="82"/>
      <c r="D2692" s="82"/>
      <c r="E2692" s="83"/>
      <c r="F2692" s="84"/>
      <c r="G2692" s="84"/>
      <c r="H2692" s="84"/>
      <c r="I2692" s="84"/>
      <c r="J2692" s="83"/>
      <c r="K2692" s="85"/>
      <c r="L2692" s="86"/>
      <c r="M2692" s="87"/>
      <c r="N2692" s="88"/>
      <c r="O2692" s="88"/>
      <c r="P2692" s="87"/>
      <c r="Q2692" s="84"/>
      <c r="R2692" s="89"/>
      <c r="S2692" s="84"/>
      <c r="T2692" s="90"/>
      <c r="U2692" s="85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0"/>
      <c r="B2693" s="81"/>
      <c r="C2693" s="82"/>
      <c r="D2693" s="82"/>
      <c r="E2693" s="83"/>
      <c r="F2693" s="84"/>
      <c r="G2693" s="84"/>
      <c r="H2693" s="84"/>
      <c r="I2693" s="84"/>
      <c r="J2693" s="83"/>
      <c r="K2693" s="85"/>
      <c r="L2693" s="86"/>
      <c r="M2693" s="87"/>
      <c r="N2693" s="88"/>
      <c r="O2693" s="88"/>
      <c r="P2693" s="87"/>
      <c r="Q2693" s="84"/>
      <c r="R2693" s="89"/>
      <c r="S2693" s="84"/>
      <c r="T2693" s="90"/>
      <c r="U2693" s="85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0"/>
      <c r="B2694" s="81"/>
      <c r="C2694" s="82"/>
      <c r="D2694" s="82"/>
      <c r="E2694" s="83"/>
      <c r="F2694" s="84"/>
      <c r="G2694" s="84"/>
      <c r="H2694" s="84"/>
      <c r="I2694" s="84"/>
      <c r="J2694" s="83"/>
      <c r="K2694" s="85"/>
      <c r="L2694" s="86"/>
      <c r="M2694" s="87"/>
      <c r="N2694" s="88"/>
      <c r="O2694" s="88"/>
      <c r="P2694" s="87"/>
      <c r="Q2694" s="84"/>
      <c r="R2694" s="89"/>
      <c r="S2694" s="84"/>
      <c r="T2694" s="90"/>
      <c r="U2694" s="85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0"/>
      <c r="B2695" s="81"/>
      <c r="C2695" s="82"/>
      <c r="D2695" s="82"/>
      <c r="E2695" s="83"/>
      <c r="F2695" s="84"/>
      <c r="G2695" s="84"/>
      <c r="H2695" s="84"/>
      <c r="I2695" s="84"/>
      <c r="J2695" s="83"/>
      <c r="K2695" s="85"/>
      <c r="L2695" s="86"/>
      <c r="M2695" s="87"/>
      <c r="N2695" s="88"/>
      <c r="O2695" s="88"/>
      <c r="P2695" s="87"/>
      <c r="Q2695" s="84"/>
      <c r="R2695" s="89"/>
      <c r="S2695" s="84"/>
      <c r="T2695" s="90"/>
      <c r="U2695" s="85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0"/>
      <c r="B2696" s="81"/>
      <c r="C2696" s="82"/>
      <c r="D2696" s="82"/>
      <c r="E2696" s="83"/>
      <c r="F2696" s="84"/>
      <c r="G2696" s="84"/>
      <c r="H2696" s="84"/>
      <c r="I2696" s="84"/>
      <c r="J2696" s="83"/>
      <c r="K2696" s="85"/>
      <c r="L2696" s="86"/>
      <c r="M2696" s="87"/>
      <c r="N2696" s="88"/>
      <c r="O2696" s="88"/>
      <c r="P2696" s="87"/>
      <c r="Q2696" s="84"/>
      <c r="R2696" s="89"/>
      <c r="S2696" s="84"/>
      <c r="T2696" s="90"/>
      <c r="U2696" s="85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0"/>
      <c r="B2697" s="81"/>
      <c r="C2697" s="82"/>
      <c r="D2697" s="82"/>
      <c r="E2697" s="83"/>
      <c r="F2697" s="84"/>
      <c r="G2697" s="84"/>
      <c r="H2697" s="84"/>
      <c r="I2697" s="84"/>
      <c r="J2697" s="83"/>
      <c r="K2697" s="85"/>
      <c r="L2697" s="86"/>
      <c r="M2697" s="87"/>
      <c r="N2697" s="88"/>
      <c r="O2697" s="88"/>
      <c r="P2697" s="87"/>
      <c r="Q2697" s="84"/>
      <c r="R2697" s="89"/>
      <c r="S2697" s="84"/>
      <c r="T2697" s="90"/>
      <c r="U2697" s="85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0"/>
      <c r="B2698" s="81"/>
      <c r="C2698" s="82"/>
      <c r="D2698" s="82"/>
      <c r="E2698" s="83"/>
      <c r="F2698" s="84"/>
      <c r="G2698" s="84"/>
      <c r="H2698" s="84"/>
      <c r="I2698" s="84"/>
      <c r="J2698" s="83"/>
      <c r="K2698" s="85"/>
      <c r="L2698" s="86"/>
      <c r="M2698" s="87"/>
      <c r="N2698" s="88"/>
      <c r="O2698" s="88"/>
      <c r="P2698" s="87"/>
      <c r="Q2698" s="84"/>
      <c r="R2698" s="89"/>
      <c r="S2698" s="84"/>
      <c r="T2698" s="90"/>
      <c r="U2698" s="85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0"/>
      <c r="B2699" s="81"/>
      <c r="C2699" s="82"/>
      <c r="D2699" s="82"/>
      <c r="E2699" s="83"/>
      <c r="F2699" s="84"/>
      <c r="G2699" s="84"/>
      <c r="H2699" s="84"/>
      <c r="I2699" s="84"/>
      <c r="J2699" s="83"/>
      <c r="K2699" s="85"/>
      <c r="L2699" s="86"/>
      <c r="M2699" s="87"/>
      <c r="N2699" s="88"/>
      <c r="O2699" s="88"/>
      <c r="P2699" s="87"/>
      <c r="Q2699" s="84"/>
      <c r="R2699" s="89"/>
      <c r="S2699" s="84"/>
      <c r="T2699" s="90"/>
      <c r="U2699" s="85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0"/>
      <c r="B2700" s="81"/>
      <c r="C2700" s="82"/>
      <c r="D2700" s="82"/>
      <c r="E2700" s="83"/>
      <c r="F2700" s="84"/>
      <c r="G2700" s="84"/>
      <c r="H2700" s="84"/>
      <c r="I2700" s="84"/>
      <c r="J2700" s="83"/>
      <c r="K2700" s="85"/>
      <c r="L2700" s="86"/>
      <c r="M2700" s="87"/>
      <c r="N2700" s="88"/>
      <c r="O2700" s="88"/>
      <c r="P2700" s="87"/>
      <c r="Q2700" s="84"/>
      <c r="R2700" s="89"/>
      <c r="S2700" s="84"/>
      <c r="T2700" s="90"/>
      <c r="U2700" s="85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0"/>
      <c r="B2701" s="81"/>
      <c r="C2701" s="82"/>
      <c r="D2701" s="82"/>
      <c r="E2701" s="83"/>
      <c r="F2701" s="84"/>
      <c r="G2701" s="84"/>
      <c r="H2701" s="84"/>
      <c r="I2701" s="84"/>
      <c r="J2701" s="83"/>
      <c r="K2701" s="85"/>
      <c r="L2701" s="86"/>
      <c r="M2701" s="87"/>
      <c r="N2701" s="88"/>
      <c r="O2701" s="88"/>
      <c r="P2701" s="87"/>
      <c r="Q2701" s="84"/>
      <c r="R2701" s="89"/>
      <c r="S2701" s="84"/>
      <c r="T2701" s="90"/>
      <c r="U2701" s="85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0"/>
      <c r="B2702" s="81"/>
      <c r="C2702" s="82"/>
      <c r="D2702" s="82"/>
      <c r="E2702" s="83"/>
      <c r="F2702" s="84"/>
      <c r="G2702" s="84"/>
      <c r="H2702" s="84"/>
      <c r="I2702" s="84"/>
      <c r="J2702" s="83"/>
      <c r="K2702" s="85"/>
      <c r="L2702" s="86"/>
      <c r="M2702" s="87"/>
      <c r="N2702" s="88"/>
      <c r="O2702" s="88"/>
      <c r="P2702" s="87"/>
      <c r="Q2702" s="84"/>
      <c r="R2702" s="89"/>
      <c r="S2702" s="84"/>
      <c r="T2702" s="90"/>
      <c r="U2702" s="85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0"/>
      <c r="B2703" s="81"/>
      <c r="C2703" s="82"/>
      <c r="D2703" s="82"/>
      <c r="E2703" s="83"/>
      <c r="F2703" s="84"/>
      <c r="G2703" s="84"/>
      <c r="H2703" s="84"/>
      <c r="I2703" s="84"/>
      <c r="J2703" s="83"/>
      <c r="K2703" s="85"/>
      <c r="L2703" s="86"/>
      <c r="M2703" s="87"/>
      <c r="N2703" s="88"/>
      <c r="O2703" s="88"/>
      <c r="P2703" s="87"/>
      <c r="Q2703" s="84"/>
      <c r="R2703" s="89"/>
      <c r="S2703" s="84"/>
      <c r="T2703" s="90"/>
      <c r="U2703" s="85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0"/>
      <c r="B2704" s="81"/>
      <c r="C2704" s="82"/>
      <c r="D2704" s="82"/>
      <c r="E2704" s="83"/>
      <c r="F2704" s="84"/>
      <c r="G2704" s="84"/>
      <c r="H2704" s="84"/>
      <c r="I2704" s="84"/>
      <c r="J2704" s="83"/>
      <c r="K2704" s="85"/>
      <c r="L2704" s="86"/>
      <c r="M2704" s="87"/>
      <c r="N2704" s="88"/>
      <c r="O2704" s="88"/>
      <c r="P2704" s="87"/>
      <c r="Q2704" s="84"/>
      <c r="R2704" s="89"/>
      <c r="S2704" s="84"/>
      <c r="T2704" s="90"/>
      <c r="U2704" s="85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0"/>
      <c r="B2705" s="81"/>
      <c r="C2705" s="82"/>
      <c r="D2705" s="82"/>
      <c r="E2705" s="83"/>
      <c r="F2705" s="84"/>
      <c r="G2705" s="84"/>
      <c r="H2705" s="84"/>
      <c r="I2705" s="84"/>
      <c r="J2705" s="83"/>
      <c r="K2705" s="85"/>
      <c r="L2705" s="86"/>
      <c r="M2705" s="87"/>
      <c r="N2705" s="88"/>
      <c r="O2705" s="88"/>
      <c r="P2705" s="87"/>
      <c r="Q2705" s="84"/>
      <c r="R2705" s="89"/>
      <c r="S2705" s="84"/>
      <c r="T2705" s="90"/>
      <c r="U2705" s="85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0"/>
      <c r="B2706" s="81"/>
      <c r="C2706" s="82"/>
      <c r="D2706" s="82"/>
      <c r="E2706" s="83"/>
      <c r="F2706" s="84"/>
      <c r="G2706" s="84"/>
      <c r="H2706" s="84"/>
      <c r="I2706" s="84"/>
      <c r="J2706" s="83"/>
      <c r="K2706" s="85"/>
      <c r="L2706" s="86"/>
      <c r="M2706" s="87"/>
      <c r="N2706" s="88"/>
      <c r="O2706" s="88"/>
      <c r="P2706" s="87"/>
      <c r="Q2706" s="84"/>
      <c r="R2706" s="89"/>
      <c r="S2706" s="84"/>
      <c r="T2706" s="90"/>
      <c r="U2706" s="85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0"/>
      <c r="B2707" s="81"/>
      <c r="C2707" s="82"/>
      <c r="D2707" s="82"/>
      <c r="E2707" s="83"/>
      <c r="F2707" s="84"/>
      <c r="G2707" s="84"/>
      <c r="H2707" s="84"/>
      <c r="I2707" s="84"/>
      <c r="J2707" s="83"/>
      <c r="K2707" s="85"/>
      <c r="L2707" s="86"/>
      <c r="M2707" s="87"/>
      <c r="N2707" s="88"/>
      <c r="O2707" s="88"/>
      <c r="P2707" s="87"/>
      <c r="Q2707" s="84"/>
      <c r="R2707" s="89"/>
      <c r="S2707" s="84"/>
      <c r="T2707" s="90"/>
      <c r="U2707" s="85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0"/>
      <c r="B2708" s="81"/>
      <c r="C2708" s="82"/>
      <c r="D2708" s="82"/>
      <c r="E2708" s="83"/>
      <c r="F2708" s="84"/>
      <c r="G2708" s="84"/>
      <c r="H2708" s="84"/>
      <c r="I2708" s="84"/>
      <c r="J2708" s="83"/>
      <c r="K2708" s="85"/>
      <c r="L2708" s="86"/>
      <c r="M2708" s="87"/>
      <c r="N2708" s="88"/>
      <c r="O2708" s="88"/>
      <c r="P2708" s="87"/>
      <c r="Q2708" s="84"/>
      <c r="R2708" s="89"/>
      <c r="S2708" s="84"/>
      <c r="T2708" s="90"/>
      <c r="U2708" s="85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0"/>
      <c r="B2709" s="81"/>
      <c r="C2709" s="82"/>
      <c r="D2709" s="82"/>
      <c r="E2709" s="83"/>
      <c r="F2709" s="84"/>
      <c r="G2709" s="84"/>
      <c r="H2709" s="84"/>
      <c r="I2709" s="84"/>
      <c r="J2709" s="83"/>
      <c r="K2709" s="85"/>
      <c r="L2709" s="86"/>
      <c r="M2709" s="87"/>
      <c r="N2709" s="88"/>
      <c r="O2709" s="88"/>
      <c r="P2709" s="87"/>
      <c r="Q2709" s="84"/>
      <c r="R2709" s="89"/>
      <c r="S2709" s="84"/>
      <c r="T2709" s="90"/>
      <c r="U2709" s="85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0"/>
      <c r="B2710" s="81"/>
      <c r="C2710" s="82"/>
      <c r="D2710" s="82"/>
      <c r="E2710" s="83"/>
      <c r="F2710" s="84"/>
      <c r="G2710" s="84"/>
      <c r="H2710" s="84"/>
      <c r="I2710" s="84"/>
      <c r="J2710" s="83"/>
      <c r="K2710" s="85"/>
      <c r="L2710" s="86"/>
      <c r="M2710" s="87"/>
      <c r="N2710" s="88"/>
      <c r="O2710" s="88"/>
      <c r="P2710" s="87"/>
      <c r="Q2710" s="84"/>
      <c r="R2710" s="89"/>
      <c r="S2710" s="84"/>
      <c r="T2710" s="90"/>
      <c r="U2710" s="85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0"/>
      <c r="B2711" s="81"/>
      <c r="C2711" s="82"/>
      <c r="D2711" s="82"/>
      <c r="E2711" s="83"/>
      <c r="F2711" s="84"/>
      <c r="G2711" s="84"/>
      <c r="H2711" s="84"/>
      <c r="I2711" s="84"/>
      <c r="J2711" s="83"/>
      <c r="K2711" s="85"/>
      <c r="L2711" s="86"/>
      <c r="M2711" s="87"/>
      <c r="N2711" s="88"/>
      <c r="O2711" s="88"/>
      <c r="P2711" s="87"/>
      <c r="Q2711" s="84"/>
      <c r="R2711" s="89"/>
      <c r="S2711" s="84"/>
      <c r="T2711" s="90"/>
      <c r="U2711" s="85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0"/>
      <c r="B2712" s="81"/>
      <c r="C2712" s="82"/>
      <c r="D2712" s="82"/>
      <c r="E2712" s="83"/>
      <c r="F2712" s="84"/>
      <c r="G2712" s="84"/>
      <c r="H2712" s="84"/>
      <c r="I2712" s="84"/>
      <c r="J2712" s="83"/>
      <c r="K2712" s="85"/>
      <c r="L2712" s="86"/>
      <c r="M2712" s="87"/>
      <c r="N2712" s="88"/>
      <c r="O2712" s="88"/>
      <c r="P2712" s="87"/>
      <c r="Q2712" s="84"/>
      <c r="R2712" s="89"/>
      <c r="S2712" s="84"/>
      <c r="T2712" s="90"/>
      <c r="U2712" s="85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0"/>
      <c r="B2713" s="81"/>
      <c r="C2713" s="82"/>
      <c r="D2713" s="82"/>
      <c r="E2713" s="83"/>
      <c r="F2713" s="84"/>
      <c r="G2713" s="84"/>
      <c r="H2713" s="84"/>
      <c r="I2713" s="84"/>
      <c r="J2713" s="83"/>
      <c r="K2713" s="85"/>
      <c r="L2713" s="86"/>
      <c r="M2713" s="87"/>
      <c r="N2713" s="88"/>
      <c r="O2713" s="88"/>
      <c r="P2713" s="87"/>
      <c r="Q2713" s="84"/>
      <c r="R2713" s="89"/>
      <c r="S2713" s="84"/>
      <c r="T2713" s="90"/>
      <c r="U2713" s="85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0"/>
      <c r="B2714" s="81"/>
      <c r="C2714" s="82"/>
      <c r="D2714" s="82"/>
      <c r="E2714" s="83"/>
      <c r="F2714" s="84"/>
      <c r="G2714" s="84"/>
      <c r="H2714" s="84"/>
      <c r="I2714" s="84"/>
      <c r="J2714" s="83"/>
      <c r="K2714" s="85"/>
      <c r="L2714" s="86"/>
      <c r="M2714" s="87"/>
      <c r="N2714" s="88"/>
      <c r="O2714" s="88"/>
      <c r="P2714" s="87"/>
      <c r="Q2714" s="84"/>
      <c r="R2714" s="89"/>
      <c r="S2714" s="84"/>
      <c r="T2714" s="90"/>
      <c r="U2714" s="85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0"/>
      <c r="B2715" s="81"/>
      <c r="C2715" s="82"/>
      <c r="D2715" s="82"/>
      <c r="E2715" s="83"/>
      <c r="F2715" s="84"/>
      <c r="G2715" s="84"/>
      <c r="H2715" s="84"/>
      <c r="I2715" s="84"/>
      <c r="J2715" s="83"/>
      <c r="K2715" s="85"/>
      <c r="L2715" s="86"/>
      <c r="M2715" s="87"/>
      <c r="N2715" s="88"/>
      <c r="O2715" s="88"/>
      <c r="P2715" s="87"/>
      <c r="Q2715" s="84"/>
      <c r="R2715" s="89"/>
      <c r="S2715" s="84"/>
      <c r="T2715" s="90"/>
      <c r="U2715" s="85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0"/>
      <c r="B2716" s="81"/>
      <c r="C2716" s="82"/>
      <c r="D2716" s="82"/>
      <c r="E2716" s="83"/>
      <c r="F2716" s="84"/>
      <c r="G2716" s="84"/>
      <c r="H2716" s="84"/>
      <c r="I2716" s="84"/>
      <c r="J2716" s="83"/>
      <c r="K2716" s="85"/>
      <c r="L2716" s="86"/>
      <c r="M2716" s="87"/>
      <c r="N2716" s="88"/>
      <c r="O2716" s="88"/>
      <c r="P2716" s="87"/>
      <c r="Q2716" s="84"/>
      <c r="R2716" s="89"/>
      <c r="S2716" s="84"/>
      <c r="T2716" s="90"/>
      <c r="U2716" s="85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0"/>
      <c r="B2717" s="81"/>
      <c r="C2717" s="82"/>
      <c r="D2717" s="82"/>
      <c r="E2717" s="83"/>
      <c r="F2717" s="84"/>
      <c r="G2717" s="84"/>
      <c r="H2717" s="84"/>
      <c r="I2717" s="84"/>
      <c r="J2717" s="83"/>
      <c r="K2717" s="85"/>
      <c r="L2717" s="86"/>
      <c r="M2717" s="87"/>
      <c r="N2717" s="88"/>
      <c r="O2717" s="88"/>
      <c r="P2717" s="87"/>
      <c r="Q2717" s="84"/>
      <c r="R2717" s="89"/>
      <c r="S2717" s="84"/>
      <c r="T2717" s="90"/>
      <c r="U2717" s="85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0"/>
      <c r="B2718" s="81"/>
      <c r="C2718" s="82"/>
      <c r="D2718" s="82"/>
      <c r="E2718" s="83"/>
      <c r="F2718" s="84"/>
      <c r="G2718" s="84"/>
      <c r="H2718" s="84"/>
      <c r="I2718" s="84"/>
      <c r="J2718" s="83"/>
      <c r="K2718" s="85"/>
      <c r="L2718" s="86"/>
      <c r="M2718" s="87"/>
      <c r="N2718" s="88"/>
      <c r="O2718" s="88"/>
      <c r="P2718" s="87"/>
      <c r="Q2718" s="84"/>
      <c r="R2718" s="89"/>
      <c r="S2718" s="84"/>
      <c r="T2718" s="90"/>
      <c r="U2718" s="85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0"/>
      <c r="B2719" s="81"/>
      <c r="C2719" s="82"/>
      <c r="D2719" s="82"/>
      <c r="E2719" s="83"/>
      <c r="F2719" s="84"/>
      <c r="G2719" s="84"/>
      <c r="H2719" s="84"/>
      <c r="I2719" s="84"/>
      <c r="J2719" s="83"/>
      <c r="K2719" s="85"/>
      <c r="L2719" s="86"/>
      <c r="M2719" s="87"/>
      <c r="N2719" s="88"/>
      <c r="O2719" s="88"/>
      <c r="P2719" s="87"/>
      <c r="Q2719" s="84"/>
      <c r="R2719" s="89"/>
      <c r="S2719" s="84"/>
      <c r="T2719" s="90"/>
      <c r="U2719" s="85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0"/>
      <c r="B2720" s="81"/>
      <c r="C2720" s="82"/>
      <c r="D2720" s="82"/>
      <c r="E2720" s="83"/>
      <c r="F2720" s="84"/>
      <c r="G2720" s="84"/>
      <c r="H2720" s="84"/>
      <c r="I2720" s="84"/>
      <c r="J2720" s="83"/>
      <c r="K2720" s="85"/>
      <c r="L2720" s="86"/>
      <c r="M2720" s="87"/>
      <c r="N2720" s="88"/>
      <c r="O2720" s="88"/>
      <c r="P2720" s="87"/>
      <c r="Q2720" s="84"/>
      <c r="R2720" s="89"/>
      <c r="S2720" s="84"/>
      <c r="T2720" s="90"/>
      <c r="U2720" s="85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0"/>
      <c r="B2721" s="81"/>
      <c r="C2721" s="82"/>
      <c r="D2721" s="82"/>
      <c r="E2721" s="83"/>
      <c r="F2721" s="84"/>
      <c r="G2721" s="84"/>
      <c r="H2721" s="84"/>
      <c r="I2721" s="84"/>
      <c r="J2721" s="83"/>
      <c r="K2721" s="85"/>
      <c r="L2721" s="86"/>
      <c r="M2721" s="87"/>
      <c r="N2721" s="88"/>
      <c r="O2721" s="88"/>
      <c r="P2721" s="87"/>
      <c r="Q2721" s="84"/>
      <c r="R2721" s="89"/>
      <c r="S2721" s="84"/>
      <c r="T2721" s="90"/>
      <c r="U2721" s="85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0"/>
      <c r="B2722" s="81"/>
      <c r="C2722" s="82"/>
      <c r="D2722" s="82"/>
      <c r="E2722" s="83"/>
      <c r="F2722" s="84"/>
      <c r="G2722" s="84"/>
      <c r="H2722" s="84"/>
      <c r="I2722" s="84"/>
      <c r="J2722" s="83"/>
      <c r="K2722" s="85"/>
      <c r="L2722" s="86"/>
      <c r="M2722" s="87"/>
      <c r="N2722" s="88"/>
      <c r="O2722" s="88"/>
      <c r="P2722" s="87"/>
      <c r="Q2722" s="84"/>
      <c r="R2722" s="89"/>
      <c r="S2722" s="84"/>
      <c r="T2722" s="90"/>
      <c r="U2722" s="85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0"/>
      <c r="B2723" s="81"/>
      <c r="C2723" s="82"/>
      <c r="D2723" s="82"/>
      <c r="E2723" s="83"/>
      <c r="F2723" s="84"/>
      <c r="G2723" s="84"/>
      <c r="H2723" s="84"/>
      <c r="I2723" s="84"/>
      <c r="J2723" s="83"/>
      <c r="K2723" s="85"/>
      <c r="L2723" s="86"/>
      <c r="M2723" s="87"/>
      <c r="N2723" s="88"/>
      <c r="O2723" s="88"/>
      <c r="P2723" s="87"/>
      <c r="Q2723" s="84"/>
      <c r="R2723" s="89"/>
      <c r="S2723" s="84"/>
      <c r="T2723" s="90"/>
      <c r="U2723" s="85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0"/>
      <c r="B2724" s="81"/>
      <c r="C2724" s="82"/>
      <c r="D2724" s="82"/>
      <c r="E2724" s="83"/>
      <c r="F2724" s="84"/>
      <c r="G2724" s="84"/>
      <c r="H2724" s="84"/>
      <c r="I2724" s="84"/>
      <c r="J2724" s="83"/>
      <c r="K2724" s="85"/>
      <c r="L2724" s="86"/>
      <c r="M2724" s="87"/>
      <c r="N2724" s="88"/>
      <c r="O2724" s="88"/>
      <c r="P2724" s="87"/>
      <c r="Q2724" s="84"/>
      <c r="R2724" s="89"/>
      <c r="S2724" s="84"/>
      <c r="T2724" s="90"/>
      <c r="U2724" s="85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0"/>
      <c r="B2725" s="81"/>
      <c r="C2725" s="82"/>
      <c r="D2725" s="82"/>
      <c r="E2725" s="83"/>
      <c r="F2725" s="84"/>
      <c r="G2725" s="84"/>
      <c r="H2725" s="84"/>
      <c r="I2725" s="84"/>
      <c r="J2725" s="83"/>
      <c r="K2725" s="85"/>
      <c r="L2725" s="86"/>
      <c r="M2725" s="87"/>
      <c r="N2725" s="88"/>
      <c r="O2725" s="88"/>
      <c r="P2725" s="87"/>
      <c r="Q2725" s="84"/>
      <c r="R2725" s="89"/>
      <c r="S2725" s="84"/>
      <c r="T2725" s="90"/>
      <c r="U2725" s="85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0"/>
      <c r="B2726" s="81"/>
      <c r="C2726" s="82"/>
      <c r="D2726" s="82"/>
      <c r="E2726" s="83"/>
      <c r="F2726" s="84"/>
      <c r="G2726" s="84"/>
      <c r="H2726" s="84"/>
      <c r="I2726" s="84"/>
      <c r="J2726" s="83"/>
      <c r="K2726" s="85"/>
      <c r="L2726" s="86"/>
      <c r="M2726" s="87"/>
      <c r="N2726" s="88"/>
      <c r="O2726" s="88"/>
      <c r="P2726" s="87"/>
      <c r="Q2726" s="84"/>
      <c r="R2726" s="89"/>
      <c r="S2726" s="84"/>
      <c r="T2726" s="90"/>
      <c r="U2726" s="85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0"/>
      <c r="B2727" s="81"/>
      <c r="C2727" s="82"/>
      <c r="D2727" s="82"/>
      <c r="E2727" s="83"/>
      <c r="F2727" s="84"/>
      <c r="G2727" s="84"/>
      <c r="H2727" s="84"/>
      <c r="I2727" s="84"/>
      <c r="J2727" s="83"/>
      <c r="K2727" s="85"/>
      <c r="L2727" s="86"/>
      <c r="M2727" s="87"/>
      <c r="N2727" s="88"/>
      <c r="O2727" s="88"/>
      <c r="P2727" s="87"/>
      <c r="Q2727" s="84"/>
      <c r="R2727" s="89"/>
      <c r="S2727" s="84"/>
      <c r="T2727" s="90"/>
      <c r="U2727" s="85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0"/>
      <c r="B2728" s="81"/>
      <c r="C2728" s="82"/>
      <c r="D2728" s="82"/>
      <c r="E2728" s="83"/>
      <c r="F2728" s="84"/>
      <c r="G2728" s="84"/>
      <c r="H2728" s="84"/>
      <c r="I2728" s="84"/>
      <c r="J2728" s="83"/>
      <c r="K2728" s="85"/>
      <c r="L2728" s="86"/>
      <c r="M2728" s="87"/>
      <c r="N2728" s="88"/>
      <c r="O2728" s="88"/>
      <c r="P2728" s="87"/>
      <c r="Q2728" s="84"/>
      <c r="R2728" s="89"/>
      <c r="S2728" s="84"/>
      <c r="T2728" s="90"/>
      <c r="U2728" s="85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0"/>
      <c r="B2729" s="81"/>
      <c r="C2729" s="82"/>
      <c r="D2729" s="82"/>
      <c r="E2729" s="83"/>
      <c r="F2729" s="84"/>
      <c r="G2729" s="84"/>
      <c r="H2729" s="84"/>
      <c r="I2729" s="84"/>
      <c r="J2729" s="83"/>
      <c r="K2729" s="85"/>
      <c r="L2729" s="86"/>
      <c r="M2729" s="87"/>
      <c r="N2729" s="88"/>
      <c r="O2729" s="88"/>
      <c r="P2729" s="87"/>
      <c r="Q2729" s="84"/>
      <c r="R2729" s="89"/>
      <c r="S2729" s="84"/>
      <c r="T2729" s="90"/>
      <c r="U2729" s="85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0"/>
      <c r="B2730" s="81"/>
      <c r="C2730" s="82"/>
      <c r="D2730" s="82"/>
      <c r="E2730" s="83"/>
      <c r="F2730" s="84"/>
      <c r="G2730" s="84"/>
      <c r="H2730" s="84"/>
      <c r="I2730" s="84"/>
      <c r="J2730" s="83"/>
      <c r="K2730" s="85"/>
      <c r="L2730" s="86"/>
      <c r="M2730" s="87"/>
      <c r="N2730" s="88"/>
      <c r="O2730" s="88"/>
      <c r="P2730" s="87"/>
      <c r="Q2730" s="84"/>
      <c r="R2730" s="89"/>
      <c r="S2730" s="84"/>
      <c r="T2730" s="90"/>
      <c r="U2730" s="85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0"/>
      <c r="B2731" s="81"/>
      <c r="C2731" s="82"/>
      <c r="D2731" s="82"/>
      <c r="E2731" s="83"/>
      <c r="F2731" s="84"/>
      <c r="G2731" s="84"/>
      <c r="H2731" s="84"/>
      <c r="I2731" s="84"/>
      <c r="J2731" s="83"/>
      <c r="K2731" s="85"/>
      <c r="L2731" s="86"/>
      <c r="M2731" s="87"/>
      <c r="N2731" s="88"/>
      <c r="O2731" s="88"/>
      <c r="P2731" s="87"/>
      <c r="Q2731" s="84"/>
      <c r="R2731" s="89"/>
      <c r="S2731" s="84"/>
      <c r="T2731" s="90"/>
      <c r="U2731" s="85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0"/>
      <c r="B2732" s="81"/>
      <c r="C2732" s="82"/>
      <c r="D2732" s="82"/>
      <c r="E2732" s="83"/>
      <c r="F2732" s="84"/>
      <c r="G2732" s="84"/>
      <c r="H2732" s="84"/>
      <c r="I2732" s="84"/>
      <c r="J2732" s="83"/>
      <c r="K2732" s="85"/>
      <c r="L2732" s="86"/>
      <c r="M2732" s="87"/>
      <c r="N2732" s="88"/>
      <c r="O2732" s="88"/>
      <c r="P2732" s="87"/>
      <c r="Q2732" s="84"/>
      <c r="R2732" s="89"/>
      <c r="S2732" s="84"/>
      <c r="T2732" s="90"/>
      <c r="U2732" s="85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0"/>
      <c r="B2733" s="81"/>
      <c r="C2733" s="82"/>
      <c r="D2733" s="82"/>
      <c r="E2733" s="83"/>
      <c r="F2733" s="84"/>
      <c r="G2733" s="84"/>
      <c r="H2733" s="84"/>
      <c r="I2733" s="84"/>
      <c r="J2733" s="83"/>
      <c r="K2733" s="85"/>
      <c r="L2733" s="86"/>
      <c r="M2733" s="87"/>
      <c r="N2733" s="88"/>
      <c r="O2733" s="88"/>
      <c r="P2733" s="87"/>
      <c r="Q2733" s="84"/>
      <c r="R2733" s="89"/>
      <c r="S2733" s="84"/>
      <c r="T2733" s="90"/>
      <c r="U2733" s="85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0"/>
      <c r="B2734" s="81"/>
      <c r="C2734" s="82"/>
      <c r="D2734" s="82"/>
      <c r="E2734" s="83"/>
      <c r="F2734" s="84"/>
      <c r="G2734" s="84"/>
      <c r="H2734" s="84"/>
      <c r="I2734" s="84"/>
      <c r="J2734" s="83"/>
      <c r="K2734" s="85"/>
      <c r="L2734" s="86"/>
      <c r="M2734" s="87"/>
      <c r="N2734" s="88"/>
      <c r="O2734" s="88"/>
      <c r="P2734" s="87"/>
      <c r="Q2734" s="84"/>
      <c r="R2734" s="89"/>
      <c r="S2734" s="84"/>
      <c r="T2734" s="90"/>
      <c r="U2734" s="85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0"/>
      <c r="B2735" s="81"/>
      <c r="C2735" s="82"/>
      <c r="D2735" s="82"/>
      <c r="E2735" s="83"/>
      <c r="F2735" s="84"/>
      <c r="G2735" s="84"/>
      <c r="H2735" s="84"/>
      <c r="I2735" s="84"/>
      <c r="J2735" s="83"/>
      <c r="K2735" s="85"/>
      <c r="L2735" s="86"/>
      <c r="M2735" s="87"/>
      <c r="N2735" s="88"/>
      <c r="O2735" s="88"/>
      <c r="P2735" s="87"/>
      <c r="Q2735" s="84"/>
      <c r="R2735" s="89"/>
      <c r="S2735" s="84"/>
      <c r="T2735" s="90"/>
      <c r="U2735" s="85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0"/>
      <c r="B2736" s="81"/>
      <c r="C2736" s="82"/>
      <c r="D2736" s="82"/>
      <c r="E2736" s="83"/>
      <c r="F2736" s="84"/>
      <c r="G2736" s="84"/>
      <c r="H2736" s="84"/>
      <c r="I2736" s="84"/>
      <c r="J2736" s="83"/>
      <c r="K2736" s="85"/>
      <c r="L2736" s="86"/>
      <c r="M2736" s="87"/>
      <c r="N2736" s="88"/>
      <c r="O2736" s="88"/>
      <c r="P2736" s="87"/>
      <c r="Q2736" s="84"/>
      <c r="R2736" s="89"/>
      <c r="S2736" s="84"/>
      <c r="T2736" s="90"/>
      <c r="U2736" s="85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0"/>
      <c r="B2737" s="81"/>
      <c r="C2737" s="82"/>
      <c r="D2737" s="82"/>
      <c r="E2737" s="83"/>
      <c r="F2737" s="84"/>
      <c r="G2737" s="84"/>
      <c r="H2737" s="84"/>
      <c r="I2737" s="84"/>
      <c r="J2737" s="83"/>
      <c r="K2737" s="85"/>
      <c r="L2737" s="86"/>
      <c r="M2737" s="87"/>
      <c r="N2737" s="88"/>
      <c r="O2737" s="88"/>
      <c r="P2737" s="87"/>
      <c r="Q2737" s="84"/>
      <c r="R2737" s="89"/>
      <c r="S2737" s="84"/>
      <c r="T2737" s="90"/>
      <c r="U2737" s="85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0"/>
      <c r="B2738" s="81"/>
      <c r="C2738" s="82"/>
      <c r="D2738" s="82"/>
      <c r="E2738" s="83"/>
      <c r="F2738" s="84"/>
      <c r="G2738" s="84"/>
      <c r="H2738" s="84"/>
      <c r="I2738" s="84"/>
      <c r="J2738" s="83"/>
      <c r="K2738" s="85"/>
      <c r="L2738" s="86"/>
      <c r="M2738" s="87"/>
      <c r="N2738" s="88"/>
      <c r="O2738" s="88"/>
      <c r="P2738" s="87"/>
      <c r="Q2738" s="84"/>
      <c r="R2738" s="89"/>
      <c r="S2738" s="84"/>
      <c r="T2738" s="90"/>
      <c r="U2738" s="85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0"/>
      <c r="B2739" s="81"/>
      <c r="C2739" s="82"/>
      <c r="D2739" s="82"/>
      <c r="E2739" s="83"/>
      <c r="F2739" s="84"/>
      <c r="G2739" s="84"/>
      <c r="H2739" s="84"/>
      <c r="I2739" s="84"/>
      <c r="J2739" s="83"/>
      <c r="K2739" s="85"/>
      <c r="L2739" s="86"/>
      <c r="M2739" s="87"/>
      <c r="N2739" s="88"/>
      <c r="O2739" s="88"/>
      <c r="P2739" s="87"/>
      <c r="Q2739" s="84"/>
      <c r="R2739" s="89"/>
      <c r="S2739" s="84"/>
      <c r="T2739" s="90"/>
      <c r="U2739" s="85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0"/>
      <c r="B2740" s="81"/>
      <c r="C2740" s="82"/>
      <c r="D2740" s="82"/>
      <c r="E2740" s="83"/>
      <c r="F2740" s="84"/>
      <c r="G2740" s="84"/>
      <c r="H2740" s="84"/>
      <c r="I2740" s="84"/>
      <c r="J2740" s="83"/>
      <c r="K2740" s="85"/>
      <c r="L2740" s="86"/>
      <c r="M2740" s="87"/>
      <c r="N2740" s="88"/>
      <c r="O2740" s="88"/>
      <c r="P2740" s="87"/>
      <c r="Q2740" s="84"/>
      <c r="R2740" s="89"/>
      <c r="S2740" s="84"/>
      <c r="T2740" s="90"/>
      <c r="U2740" s="85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0"/>
      <c r="B2741" s="81"/>
      <c r="C2741" s="82"/>
      <c r="D2741" s="82"/>
      <c r="E2741" s="83"/>
      <c r="F2741" s="84"/>
      <c r="G2741" s="84"/>
      <c r="H2741" s="84"/>
      <c r="I2741" s="84"/>
      <c r="J2741" s="83"/>
      <c r="K2741" s="85"/>
      <c r="L2741" s="86"/>
      <c r="M2741" s="87"/>
      <c r="N2741" s="88"/>
      <c r="O2741" s="88"/>
      <c r="P2741" s="87"/>
      <c r="Q2741" s="84"/>
      <c r="R2741" s="89"/>
      <c r="S2741" s="84"/>
      <c r="T2741" s="90"/>
      <c r="U2741" s="85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0"/>
      <c r="B2742" s="81"/>
      <c r="C2742" s="82"/>
      <c r="D2742" s="82"/>
      <c r="E2742" s="83"/>
      <c r="F2742" s="84"/>
      <c r="G2742" s="84"/>
      <c r="H2742" s="84"/>
      <c r="I2742" s="84"/>
      <c r="J2742" s="83"/>
      <c r="K2742" s="85"/>
      <c r="L2742" s="86"/>
      <c r="M2742" s="87"/>
      <c r="N2742" s="88"/>
      <c r="O2742" s="88"/>
      <c r="P2742" s="87"/>
      <c r="Q2742" s="84"/>
      <c r="R2742" s="89"/>
      <c r="S2742" s="84"/>
      <c r="T2742" s="90"/>
      <c r="U2742" s="85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0"/>
      <c r="B2743" s="81"/>
      <c r="C2743" s="82"/>
      <c r="D2743" s="82"/>
      <c r="E2743" s="83"/>
      <c r="F2743" s="84"/>
      <c r="G2743" s="84"/>
      <c r="H2743" s="84"/>
      <c r="I2743" s="84"/>
      <c r="J2743" s="83"/>
      <c r="K2743" s="85"/>
      <c r="L2743" s="86"/>
      <c r="M2743" s="87"/>
      <c r="N2743" s="88"/>
      <c r="O2743" s="88"/>
      <c r="P2743" s="87"/>
      <c r="Q2743" s="84"/>
      <c r="R2743" s="89"/>
      <c r="S2743" s="84"/>
      <c r="T2743" s="90"/>
      <c r="U2743" s="85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0"/>
      <c r="B2744" s="81"/>
      <c r="C2744" s="82"/>
      <c r="D2744" s="82"/>
      <c r="E2744" s="83"/>
      <c r="F2744" s="84"/>
      <c r="G2744" s="84"/>
      <c r="H2744" s="84"/>
      <c r="I2744" s="84"/>
      <c r="J2744" s="83"/>
      <c r="K2744" s="85"/>
      <c r="L2744" s="86"/>
      <c r="M2744" s="87"/>
      <c r="N2744" s="88"/>
      <c r="O2744" s="88"/>
      <c r="P2744" s="87"/>
      <c r="Q2744" s="84"/>
      <c r="R2744" s="89"/>
      <c r="S2744" s="84"/>
      <c r="T2744" s="90"/>
      <c r="U2744" s="85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0"/>
      <c r="B2745" s="81"/>
      <c r="C2745" s="82"/>
      <c r="D2745" s="82"/>
      <c r="E2745" s="83"/>
      <c r="F2745" s="84"/>
      <c r="G2745" s="84"/>
      <c r="H2745" s="84"/>
      <c r="I2745" s="84"/>
      <c r="J2745" s="83"/>
      <c r="K2745" s="85"/>
      <c r="L2745" s="86"/>
      <c r="M2745" s="87"/>
      <c r="N2745" s="88"/>
      <c r="O2745" s="88"/>
      <c r="P2745" s="87"/>
      <c r="Q2745" s="84"/>
      <c r="R2745" s="89"/>
      <c r="S2745" s="84"/>
      <c r="T2745" s="90"/>
      <c r="U2745" s="85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0"/>
      <c r="B2746" s="81"/>
      <c r="C2746" s="82"/>
      <c r="D2746" s="82"/>
      <c r="E2746" s="83"/>
      <c r="F2746" s="84"/>
      <c r="G2746" s="84"/>
      <c r="H2746" s="84"/>
      <c r="I2746" s="84"/>
      <c r="J2746" s="83"/>
      <c r="K2746" s="85"/>
      <c r="L2746" s="86"/>
      <c r="M2746" s="87"/>
      <c r="N2746" s="88"/>
      <c r="O2746" s="88"/>
      <c r="P2746" s="87"/>
      <c r="Q2746" s="84"/>
      <c r="R2746" s="89"/>
      <c r="S2746" s="84"/>
      <c r="T2746" s="90"/>
      <c r="U2746" s="85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0"/>
      <c r="B2747" s="81"/>
      <c r="C2747" s="82"/>
      <c r="D2747" s="82"/>
      <c r="E2747" s="83"/>
      <c r="F2747" s="84"/>
      <c r="G2747" s="84"/>
      <c r="H2747" s="84"/>
      <c r="I2747" s="84"/>
      <c r="J2747" s="83"/>
      <c r="K2747" s="85"/>
      <c r="L2747" s="86"/>
      <c r="M2747" s="87"/>
      <c r="N2747" s="88"/>
      <c r="O2747" s="88"/>
      <c r="P2747" s="87"/>
      <c r="Q2747" s="84"/>
      <c r="R2747" s="89"/>
      <c r="S2747" s="84"/>
      <c r="T2747" s="90"/>
      <c r="U2747" s="85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0"/>
      <c r="B2748" s="81"/>
      <c r="C2748" s="82"/>
      <c r="D2748" s="82"/>
      <c r="E2748" s="83"/>
      <c r="F2748" s="84"/>
      <c r="G2748" s="84"/>
      <c r="H2748" s="84"/>
      <c r="I2748" s="84"/>
      <c r="J2748" s="83"/>
      <c r="K2748" s="85"/>
      <c r="L2748" s="86"/>
      <c r="M2748" s="87"/>
      <c r="N2748" s="88"/>
      <c r="O2748" s="88"/>
      <c r="P2748" s="87"/>
      <c r="Q2748" s="84"/>
      <c r="R2748" s="89"/>
      <c r="S2748" s="84"/>
      <c r="T2748" s="90"/>
      <c r="U2748" s="85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0"/>
      <c r="B2749" s="81"/>
      <c r="C2749" s="82"/>
      <c r="D2749" s="82"/>
      <c r="E2749" s="83"/>
      <c r="F2749" s="84"/>
      <c r="G2749" s="84"/>
      <c r="H2749" s="84"/>
      <c r="I2749" s="84"/>
      <c r="J2749" s="83"/>
      <c r="K2749" s="85"/>
      <c r="L2749" s="86"/>
      <c r="M2749" s="87"/>
      <c r="N2749" s="88"/>
      <c r="O2749" s="88"/>
      <c r="P2749" s="87"/>
      <c r="Q2749" s="84"/>
      <c r="R2749" s="89"/>
      <c r="S2749" s="84"/>
      <c r="T2749" s="90"/>
      <c r="U2749" s="85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1"/>
      <c r="B2750" s="92"/>
      <c r="C2750" s="93"/>
      <c r="D2750" s="93"/>
      <c r="E2750" s="94"/>
      <c r="F2750" s="95"/>
      <c r="G2750" s="95"/>
      <c r="H2750" s="95"/>
      <c r="I2750" s="95"/>
      <c r="J2750" s="94"/>
      <c r="K2750" s="96"/>
      <c r="L2750" s="97"/>
      <c r="M2750" s="98"/>
      <c r="N2750" s="99"/>
      <c r="O2750" s="99"/>
      <c r="P2750" s="98"/>
      <c r="Q2750" s="95"/>
      <c r="R2750" s="100"/>
      <c r="S2750" s="95"/>
      <c r="T2750" s="101"/>
      <c r="U2750" s="96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0"/>
      <c r="B2751" s="81"/>
      <c r="C2751" s="82"/>
      <c r="D2751" s="82"/>
      <c r="E2751" s="83"/>
      <c r="F2751" s="84"/>
      <c r="G2751" s="84"/>
      <c r="H2751" s="84"/>
      <c r="I2751" s="84"/>
      <c r="J2751" s="83"/>
      <c r="K2751" s="85"/>
      <c r="L2751" s="86"/>
      <c r="M2751" s="87"/>
      <c r="N2751" s="88"/>
      <c r="O2751" s="88"/>
      <c r="P2751" s="87"/>
      <c r="Q2751" s="84"/>
      <c r="R2751" s="89"/>
      <c r="S2751" s="84"/>
      <c r="T2751" s="90"/>
      <c r="U2751" s="85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0"/>
      <c r="B2752" s="81"/>
      <c r="C2752" s="82"/>
      <c r="D2752" s="82"/>
      <c r="E2752" s="83"/>
      <c r="F2752" s="84"/>
      <c r="G2752" s="84"/>
      <c r="H2752" s="84"/>
      <c r="I2752" s="84"/>
      <c r="J2752" s="83"/>
      <c r="K2752" s="85"/>
      <c r="L2752" s="86"/>
      <c r="M2752" s="87"/>
      <c r="N2752" s="88"/>
      <c r="O2752" s="88"/>
      <c r="P2752" s="87"/>
      <c r="Q2752" s="84"/>
      <c r="R2752" s="89"/>
      <c r="S2752" s="84"/>
      <c r="T2752" s="90"/>
      <c r="U2752" s="85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0"/>
      <c r="B2753" s="81"/>
      <c r="C2753" s="82"/>
      <c r="D2753" s="82"/>
      <c r="E2753" s="83"/>
      <c r="F2753" s="84"/>
      <c r="G2753" s="84"/>
      <c r="H2753" s="84"/>
      <c r="I2753" s="84"/>
      <c r="J2753" s="83"/>
      <c r="K2753" s="85"/>
      <c r="L2753" s="86"/>
      <c r="M2753" s="87"/>
      <c r="N2753" s="88"/>
      <c r="O2753" s="88"/>
      <c r="P2753" s="87"/>
      <c r="Q2753" s="84"/>
      <c r="R2753" s="89"/>
      <c r="S2753" s="84"/>
      <c r="T2753" s="90"/>
      <c r="U2753" s="85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0"/>
      <c r="B2754" s="81"/>
      <c r="C2754" s="82"/>
      <c r="D2754" s="82"/>
      <c r="E2754" s="83"/>
      <c r="F2754" s="84"/>
      <c r="G2754" s="84"/>
      <c r="H2754" s="84"/>
      <c r="I2754" s="84"/>
      <c r="J2754" s="83"/>
      <c r="K2754" s="85"/>
      <c r="L2754" s="86"/>
      <c r="M2754" s="87"/>
      <c r="N2754" s="88"/>
      <c r="O2754" s="88"/>
      <c r="P2754" s="87"/>
      <c r="Q2754" s="84"/>
      <c r="R2754" s="89"/>
      <c r="S2754" s="84"/>
      <c r="T2754" s="90"/>
      <c r="U2754" s="85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0"/>
      <c r="B2755" s="81"/>
      <c r="C2755" s="82"/>
      <c r="D2755" s="82"/>
      <c r="E2755" s="83"/>
      <c r="F2755" s="84"/>
      <c r="G2755" s="84"/>
      <c r="H2755" s="84"/>
      <c r="I2755" s="84"/>
      <c r="J2755" s="83"/>
      <c r="K2755" s="85"/>
      <c r="L2755" s="86"/>
      <c r="M2755" s="87"/>
      <c r="N2755" s="88"/>
      <c r="O2755" s="88"/>
      <c r="P2755" s="87"/>
      <c r="Q2755" s="84"/>
      <c r="R2755" s="89"/>
      <c r="S2755" s="84"/>
      <c r="T2755" s="90"/>
      <c r="U2755" s="85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0"/>
      <c r="B2756" s="81"/>
      <c r="C2756" s="82"/>
      <c r="D2756" s="82"/>
      <c r="E2756" s="83"/>
      <c r="F2756" s="84"/>
      <c r="G2756" s="84"/>
      <c r="H2756" s="84"/>
      <c r="I2756" s="84"/>
      <c r="J2756" s="83"/>
      <c r="K2756" s="85"/>
      <c r="L2756" s="86"/>
      <c r="M2756" s="87"/>
      <c r="N2756" s="88"/>
      <c r="O2756" s="88"/>
      <c r="P2756" s="87"/>
      <c r="Q2756" s="84"/>
      <c r="R2756" s="89"/>
      <c r="S2756" s="84"/>
      <c r="T2756" s="90"/>
      <c r="U2756" s="85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0"/>
      <c r="B2757" s="81"/>
      <c r="C2757" s="82"/>
      <c r="D2757" s="82"/>
      <c r="E2757" s="83"/>
      <c r="F2757" s="84"/>
      <c r="G2757" s="84"/>
      <c r="H2757" s="84"/>
      <c r="I2757" s="84"/>
      <c r="J2757" s="83"/>
      <c r="K2757" s="85"/>
      <c r="L2757" s="86"/>
      <c r="M2757" s="87"/>
      <c r="N2757" s="88"/>
      <c r="O2757" s="88"/>
      <c r="P2757" s="87"/>
      <c r="Q2757" s="84"/>
      <c r="R2757" s="89"/>
      <c r="S2757" s="84"/>
      <c r="T2757" s="90"/>
      <c r="U2757" s="85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0"/>
      <c r="B2758" s="81"/>
      <c r="C2758" s="82"/>
      <c r="D2758" s="82"/>
      <c r="E2758" s="83"/>
      <c r="F2758" s="84"/>
      <c r="G2758" s="84"/>
      <c r="H2758" s="84"/>
      <c r="I2758" s="84"/>
      <c r="J2758" s="83"/>
      <c r="K2758" s="85"/>
      <c r="L2758" s="86"/>
      <c r="M2758" s="87"/>
      <c r="N2758" s="88"/>
      <c r="O2758" s="88"/>
      <c r="P2758" s="87"/>
      <c r="Q2758" s="84"/>
      <c r="R2758" s="89"/>
      <c r="S2758" s="84"/>
      <c r="T2758" s="90"/>
      <c r="U2758" s="85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0"/>
      <c r="B2759" s="81"/>
      <c r="C2759" s="82"/>
      <c r="D2759" s="82"/>
      <c r="E2759" s="83"/>
      <c r="F2759" s="84"/>
      <c r="G2759" s="84"/>
      <c r="H2759" s="84"/>
      <c r="I2759" s="84"/>
      <c r="J2759" s="83"/>
      <c r="K2759" s="85"/>
      <c r="L2759" s="86"/>
      <c r="M2759" s="87"/>
      <c r="N2759" s="88"/>
      <c r="O2759" s="88"/>
      <c r="P2759" s="87"/>
      <c r="Q2759" s="84"/>
      <c r="R2759" s="89"/>
      <c r="S2759" s="84"/>
      <c r="T2759" s="90"/>
      <c r="U2759" s="85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0"/>
      <c r="B2760" s="81"/>
      <c r="C2760" s="82"/>
      <c r="D2760" s="82"/>
      <c r="E2760" s="83"/>
      <c r="F2760" s="84"/>
      <c r="G2760" s="84"/>
      <c r="H2760" s="84"/>
      <c r="I2760" s="84"/>
      <c r="J2760" s="83"/>
      <c r="K2760" s="85"/>
      <c r="L2760" s="86"/>
      <c r="M2760" s="87"/>
      <c r="N2760" s="88"/>
      <c r="O2760" s="88"/>
      <c r="P2760" s="87"/>
      <c r="Q2760" s="84"/>
      <c r="R2760" s="89"/>
      <c r="S2760" s="84"/>
      <c r="T2760" s="90"/>
      <c r="U2760" s="85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0"/>
      <c r="B2761" s="81"/>
      <c r="C2761" s="82"/>
      <c r="D2761" s="82"/>
      <c r="E2761" s="83"/>
      <c r="F2761" s="84"/>
      <c r="G2761" s="84"/>
      <c r="H2761" s="84"/>
      <c r="I2761" s="84"/>
      <c r="J2761" s="83"/>
      <c r="K2761" s="85"/>
      <c r="L2761" s="86"/>
      <c r="M2761" s="87"/>
      <c r="N2761" s="88"/>
      <c r="O2761" s="88"/>
      <c r="P2761" s="87"/>
      <c r="Q2761" s="84"/>
      <c r="R2761" s="89"/>
      <c r="S2761" s="84"/>
      <c r="T2761" s="90"/>
      <c r="U2761" s="85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0"/>
      <c r="B2762" s="81"/>
      <c r="C2762" s="82"/>
      <c r="D2762" s="82"/>
      <c r="E2762" s="83"/>
      <c r="F2762" s="84"/>
      <c r="G2762" s="84"/>
      <c r="H2762" s="84"/>
      <c r="I2762" s="84"/>
      <c r="J2762" s="83"/>
      <c r="K2762" s="85"/>
      <c r="L2762" s="86"/>
      <c r="M2762" s="87"/>
      <c r="N2762" s="88"/>
      <c r="O2762" s="88"/>
      <c r="P2762" s="87"/>
      <c r="Q2762" s="84"/>
      <c r="R2762" s="89"/>
      <c r="S2762" s="84"/>
      <c r="T2762" s="90"/>
      <c r="U2762" s="85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0"/>
      <c r="B2763" s="81"/>
      <c r="C2763" s="82"/>
      <c r="D2763" s="82"/>
      <c r="E2763" s="83"/>
      <c r="F2763" s="84"/>
      <c r="G2763" s="84"/>
      <c r="H2763" s="84"/>
      <c r="I2763" s="84"/>
      <c r="J2763" s="83"/>
      <c r="K2763" s="85"/>
      <c r="L2763" s="86"/>
      <c r="M2763" s="87"/>
      <c r="N2763" s="88"/>
      <c r="O2763" s="88"/>
      <c r="P2763" s="87"/>
      <c r="Q2763" s="84"/>
      <c r="R2763" s="89"/>
      <c r="S2763" s="84"/>
      <c r="T2763" s="90"/>
      <c r="U2763" s="85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0"/>
      <c r="B2764" s="81"/>
      <c r="C2764" s="82"/>
      <c r="D2764" s="82"/>
      <c r="E2764" s="83"/>
      <c r="F2764" s="84"/>
      <c r="G2764" s="84"/>
      <c r="H2764" s="84"/>
      <c r="I2764" s="84"/>
      <c r="J2764" s="83"/>
      <c r="K2764" s="85"/>
      <c r="L2764" s="86"/>
      <c r="M2764" s="87"/>
      <c r="N2764" s="88"/>
      <c r="O2764" s="88"/>
      <c r="P2764" s="87"/>
      <c r="Q2764" s="84"/>
      <c r="R2764" s="89"/>
      <c r="S2764" s="84"/>
      <c r="T2764" s="90"/>
      <c r="U2764" s="85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0"/>
      <c r="B2765" s="81"/>
      <c r="C2765" s="82"/>
      <c r="D2765" s="82"/>
      <c r="E2765" s="83"/>
      <c r="F2765" s="84"/>
      <c r="G2765" s="84"/>
      <c r="H2765" s="84"/>
      <c r="I2765" s="84"/>
      <c r="J2765" s="83"/>
      <c r="K2765" s="85"/>
      <c r="L2765" s="86"/>
      <c r="M2765" s="87"/>
      <c r="N2765" s="88"/>
      <c r="O2765" s="88"/>
      <c r="P2765" s="87"/>
      <c r="Q2765" s="84"/>
      <c r="R2765" s="89"/>
      <c r="S2765" s="84"/>
      <c r="T2765" s="90"/>
      <c r="U2765" s="85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0"/>
      <c r="B2766" s="81"/>
      <c r="C2766" s="82"/>
      <c r="D2766" s="82"/>
      <c r="E2766" s="83"/>
      <c r="F2766" s="84"/>
      <c r="G2766" s="84"/>
      <c r="H2766" s="84"/>
      <c r="I2766" s="84"/>
      <c r="J2766" s="83"/>
      <c r="K2766" s="85"/>
      <c r="L2766" s="86"/>
      <c r="M2766" s="87"/>
      <c r="N2766" s="88"/>
      <c r="O2766" s="88"/>
      <c r="P2766" s="87"/>
      <c r="Q2766" s="84"/>
      <c r="R2766" s="89"/>
      <c r="S2766" s="84"/>
      <c r="T2766" s="90"/>
      <c r="U2766" s="85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0"/>
      <c r="B2767" s="81"/>
      <c r="C2767" s="82"/>
      <c r="D2767" s="82"/>
      <c r="E2767" s="83"/>
      <c r="F2767" s="84"/>
      <c r="G2767" s="84"/>
      <c r="H2767" s="84"/>
      <c r="I2767" s="84"/>
      <c r="J2767" s="83"/>
      <c r="K2767" s="85"/>
      <c r="L2767" s="86"/>
      <c r="M2767" s="87"/>
      <c r="N2767" s="88"/>
      <c r="O2767" s="88"/>
      <c r="P2767" s="87"/>
      <c r="Q2767" s="84"/>
      <c r="R2767" s="89"/>
      <c r="S2767" s="84"/>
      <c r="T2767" s="90"/>
      <c r="U2767" s="85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0"/>
      <c r="B2768" s="81"/>
      <c r="C2768" s="82"/>
      <c r="D2768" s="82"/>
      <c r="E2768" s="83"/>
      <c r="F2768" s="84"/>
      <c r="G2768" s="84"/>
      <c r="H2768" s="84"/>
      <c r="I2768" s="84"/>
      <c r="J2768" s="83"/>
      <c r="K2768" s="85"/>
      <c r="L2768" s="86"/>
      <c r="M2768" s="87"/>
      <c r="N2768" s="88"/>
      <c r="O2768" s="88"/>
      <c r="P2768" s="87"/>
      <c r="Q2768" s="84"/>
      <c r="R2768" s="89"/>
      <c r="S2768" s="84"/>
      <c r="T2768" s="90"/>
      <c r="U2768" s="85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0"/>
      <c r="B2769" s="81"/>
      <c r="C2769" s="82"/>
      <c r="D2769" s="82"/>
      <c r="E2769" s="83"/>
      <c r="F2769" s="84"/>
      <c r="G2769" s="84"/>
      <c r="H2769" s="84"/>
      <c r="I2769" s="84"/>
      <c r="J2769" s="83"/>
      <c r="K2769" s="85"/>
      <c r="L2769" s="86"/>
      <c r="M2769" s="87"/>
      <c r="N2769" s="88"/>
      <c r="O2769" s="88"/>
      <c r="P2769" s="87"/>
      <c r="Q2769" s="84"/>
      <c r="R2769" s="89"/>
      <c r="S2769" s="84"/>
      <c r="T2769" s="90"/>
      <c r="U2769" s="85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0"/>
      <c r="B2770" s="81"/>
      <c r="C2770" s="82"/>
      <c r="D2770" s="82"/>
      <c r="E2770" s="83"/>
      <c r="F2770" s="84"/>
      <c r="G2770" s="84"/>
      <c r="H2770" s="84"/>
      <c r="I2770" s="84"/>
      <c r="J2770" s="83"/>
      <c r="K2770" s="85"/>
      <c r="L2770" s="86"/>
      <c r="M2770" s="87"/>
      <c r="N2770" s="88"/>
      <c r="O2770" s="88"/>
      <c r="P2770" s="87"/>
      <c r="Q2770" s="84"/>
      <c r="R2770" s="89"/>
      <c r="S2770" s="84"/>
      <c r="T2770" s="90"/>
      <c r="U2770" s="85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0"/>
      <c r="B2771" s="81"/>
      <c r="C2771" s="82"/>
      <c r="D2771" s="82"/>
      <c r="E2771" s="83"/>
      <c r="F2771" s="84"/>
      <c r="G2771" s="84"/>
      <c r="H2771" s="84"/>
      <c r="I2771" s="84"/>
      <c r="J2771" s="83"/>
      <c r="K2771" s="85"/>
      <c r="L2771" s="86"/>
      <c r="M2771" s="87"/>
      <c r="N2771" s="88"/>
      <c r="O2771" s="88"/>
      <c r="P2771" s="87"/>
      <c r="Q2771" s="84"/>
      <c r="R2771" s="89"/>
      <c r="S2771" s="84"/>
      <c r="T2771" s="90"/>
      <c r="U2771" s="85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0"/>
      <c r="B2772" s="81"/>
      <c r="C2772" s="82"/>
      <c r="D2772" s="82"/>
      <c r="E2772" s="83"/>
      <c r="F2772" s="84"/>
      <c r="G2772" s="84"/>
      <c r="H2772" s="84"/>
      <c r="I2772" s="84"/>
      <c r="J2772" s="83"/>
      <c r="K2772" s="85"/>
      <c r="L2772" s="86"/>
      <c r="M2772" s="87"/>
      <c r="N2772" s="88"/>
      <c r="O2772" s="88"/>
      <c r="P2772" s="87"/>
      <c r="Q2772" s="84"/>
      <c r="R2772" s="89"/>
      <c r="S2772" s="84"/>
      <c r="T2772" s="90"/>
      <c r="U2772" s="85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0"/>
      <c r="B2773" s="81"/>
      <c r="C2773" s="82"/>
      <c r="D2773" s="82"/>
      <c r="E2773" s="83"/>
      <c r="F2773" s="84"/>
      <c r="G2773" s="84"/>
      <c r="H2773" s="84"/>
      <c r="I2773" s="84"/>
      <c r="J2773" s="83"/>
      <c r="K2773" s="85"/>
      <c r="L2773" s="86"/>
      <c r="M2773" s="87"/>
      <c r="N2773" s="88"/>
      <c r="O2773" s="88"/>
      <c r="P2773" s="87"/>
      <c r="Q2773" s="84"/>
      <c r="R2773" s="89"/>
      <c r="S2773" s="84"/>
      <c r="T2773" s="90"/>
      <c r="U2773" s="85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0"/>
      <c r="B2774" s="81"/>
      <c r="C2774" s="82"/>
      <c r="D2774" s="82"/>
      <c r="E2774" s="83"/>
      <c r="F2774" s="84"/>
      <c r="G2774" s="84"/>
      <c r="H2774" s="84"/>
      <c r="I2774" s="84"/>
      <c r="J2774" s="83"/>
      <c r="K2774" s="85"/>
      <c r="L2774" s="86"/>
      <c r="M2774" s="87"/>
      <c r="N2774" s="88"/>
      <c r="O2774" s="88"/>
      <c r="P2774" s="87"/>
      <c r="Q2774" s="84"/>
      <c r="R2774" s="89"/>
      <c r="S2774" s="84"/>
      <c r="T2774" s="90"/>
      <c r="U2774" s="85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0"/>
      <c r="B2775" s="81"/>
      <c r="C2775" s="82"/>
      <c r="D2775" s="82"/>
      <c r="E2775" s="83"/>
      <c r="F2775" s="84"/>
      <c r="G2775" s="84"/>
      <c r="H2775" s="84"/>
      <c r="I2775" s="84"/>
      <c r="J2775" s="83"/>
      <c r="K2775" s="85"/>
      <c r="L2775" s="86"/>
      <c r="M2775" s="87"/>
      <c r="N2775" s="88"/>
      <c r="O2775" s="88"/>
      <c r="P2775" s="87"/>
      <c r="Q2775" s="84"/>
      <c r="R2775" s="89"/>
      <c r="S2775" s="84"/>
      <c r="T2775" s="90"/>
      <c r="U2775" s="85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0"/>
      <c r="B2776" s="81"/>
      <c r="C2776" s="82"/>
      <c r="D2776" s="82"/>
      <c r="E2776" s="83"/>
      <c r="F2776" s="84"/>
      <c r="G2776" s="84"/>
      <c r="H2776" s="84"/>
      <c r="I2776" s="84"/>
      <c r="J2776" s="83"/>
      <c r="K2776" s="85"/>
      <c r="L2776" s="86"/>
      <c r="M2776" s="87"/>
      <c r="N2776" s="88"/>
      <c r="O2776" s="88"/>
      <c r="P2776" s="87"/>
      <c r="Q2776" s="84"/>
      <c r="R2776" s="89"/>
      <c r="S2776" s="84"/>
      <c r="T2776" s="90"/>
      <c r="U2776" s="85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0"/>
      <c r="B2777" s="81"/>
      <c r="C2777" s="82"/>
      <c r="D2777" s="82"/>
      <c r="E2777" s="83"/>
      <c r="F2777" s="84"/>
      <c r="G2777" s="84"/>
      <c r="H2777" s="84"/>
      <c r="I2777" s="84"/>
      <c r="J2777" s="83"/>
      <c r="K2777" s="85"/>
      <c r="L2777" s="86"/>
      <c r="M2777" s="87"/>
      <c r="N2777" s="88"/>
      <c r="O2777" s="88"/>
      <c r="P2777" s="87"/>
      <c r="Q2777" s="84"/>
      <c r="R2777" s="89"/>
      <c r="S2777" s="84"/>
      <c r="T2777" s="90"/>
      <c r="U2777" s="85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0"/>
      <c r="B2778" s="81"/>
      <c r="C2778" s="82"/>
      <c r="D2778" s="82"/>
      <c r="E2778" s="83"/>
      <c r="F2778" s="84"/>
      <c r="G2778" s="84"/>
      <c r="H2778" s="84"/>
      <c r="I2778" s="84"/>
      <c r="J2778" s="83"/>
      <c r="K2778" s="85"/>
      <c r="L2778" s="86"/>
      <c r="M2778" s="87"/>
      <c r="N2778" s="88"/>
      <c r="O2778" s="88"/>
      <c r="P2778" s="87"/>
      <c r="Q2778" s="84"/>
      <c r="R2778" s="89"/>
      <c r="S2778" s="84"/>
      <c r="T2778" s="90"/>
      <c r="U2778" s="85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0"/>
      <c r="B2779" s="81"/>
      <c r="C2779" s="82"/>
      <c r="D2779" s="82"/>
      <c r="E2779" s="83"/>
      <c r="F2779" s="84"/>
      <c r="G2779" s="84"/>
      <c r="H2779" s="84"/>
      <c r="I2779" s="84"/>
      <c r="J2779" s="83"/>
      <c r="K2779" s="85"/>
      <c r="L2779" s="86"/>
      <c r="M2779" s="87"/>
      <c r="N2779" s="88"/>
      <c r="O2779" s="88"/>
      <c r="P2779" s="87"/>
      <c r="Q2779" s="84"/>
      <c r="R2779" s="89"/>
      <c r="S2779" s="84"/>
      <c r="T2779" s="90"/>
      <c r="U2779" s="85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0"/>
      <c r="B2780" s="81"/>
      <c r="C2780" s="82"/>
      <c r="D2780" s="82"/>
      <c r="E2780" s="83"/>
      <c r="F2780" s="84"/>
      <c r="G2780" s="84"/>
      <c r="H2780" s="84"/>
      <c r="I2780" s="84"/>
      <c r="J2780" s="83"/>
      <c r="K2780" s="85"/>
      <c r="L2780" s="86"/>
      <c r="M2780" s="87"/>
      <c r="N2780" s="88"/>
      <c r="O2780" s="88"/>
      <c r="P2780" s="87"/>
      <c r="Q2780" s="84"/>
      <c r="R2780" s="89"/>
      <c r="S2780" s="84"/>
      <c r="T2780" s="90"/>
      <c r="U2780" s="85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0"/>
      <c r="B2781" s="81"/>
      <c r="C2781" s="82"/>
      <c r="D2781" s="82"/>
      <c r="E2781" s="83"/>
      <c r="F2781" s="84"/>
      <c r="G2781" s="84"/>
      <c r="H2781" s="84"/>
      <c r="I2781" s="84"/>
      <c r="J2781" s="83"/>
      <c r="K2781" s="85"/>
      <c r="L2781" s="86"/>
      <c r="M2781" s="87"/>
      <c r="N2781" s="88"/>
      <c r="O2781" s="88"/>
      <c r="P2781" s="87"/>
      <c r="Q2781" s="84"/>
      <c r="R2781" s="89"/>
      <c r="S2781" s="84"/>
      <c r="T2781" s="90"/>
      <c r="U2781" s="85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0"/>
      <c r="B2782" s="81"/>
      <c r="C2782" s="82"/>
      <c r="D2782" s="82"/>
      <c r="E2782" s="83"/>
      <c r="F2782" s="84"/>
      <c r="G2782" s="84"/>
      <c r="H2782" s="84"/>
      <c r="I2782" s="84"/>
      <c r="J2782" s="83"/>
      <c r="K2782" s="85"/>
      <c r="L2782" s="86"/>
      <c r="M2782" s="87"/>
      <c r="N2782" s="88"/>
      <c r="O2782" s="88"/>
      <c r="P2782" s="87"/>
      <c r="Q2782" s="84"/>
      <c r="R2782" s="89"/>
      <c r="S2782" s="84"/>
      <c r="T2782" s="90"/>
      <c r="U2782" s="85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0"/>
      <c r="B2783" s="81"/>
      <c r="C2783" s="82"/>
      <c r="D2783" s="82"/>
      <c r="E2783" s="83"/>
      <c r="F2783" s="84"/>
      <c r="G2783" s="84"/>
      <c r="H2783" s="84"/>
      <c r="I2783" s="84"/>
      <c r="J2783" s="83"/>
      <c r="K2783" s="85"/>
      <c r="L2783" s="86"/>
      <c r="M2783" s="87"/>
      <c r="N2783" s="88"/>
      <c r="O2783" s="88"/>
      <c r="P2783" s="87"/>
      <c r="Q2783" s="84"/>
      <c r="R2783" s="89"/>
      <c r="S2783" s="84"/>
      <c r="T2783" s="90"/>
      <c r="U2783" s="85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0"/>
      <c r="B2784" s="81"/>
      <c r="C2784" s="82"/>
      <c r="D2784" s="82"/>
      <c r="E2784" s="83"/>
      <c r="F2784" s="84"/>
      <c r="G2784" s="84"/>
      <c r="H2784" s="84"/>
      <c r="I2784" s="84"/>
      <c r="J2784" s="83"/>
      <c r="K2784" s="85"/>
      <c r="L2784" s="86"/>
      <c r="M2784" s="87"/>
      <c r="N2784" s="88"/>
      <c r="O2784" s="88"/>
      <c r="P2784" s="87"/>
      <c r="Q2784" s="84"/>
      <c r="R2784" s="89"/>
      <c r="S2784" s="84"/>
      <c r="T2784" s="90"/>
      <c r="U2784" s="85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0"/>
      <c r="B2785" s="81"/>
      <c r="C2785" s="82"/>
      <c r="D2785" s="82"/>
      <c r="E2785" s="83"/>
      <c r="F2785" s="84"/>
      <c r="G2785" s="84"/>
      <c r="H2785" s="84"/>
      <c r="I2785" s="84"/>
      <c r="J2785" s="83"/>
      <c r="K2785" s="85"/>
      <c r="L2785" s="86"/>
      <c r="M2785" s="87"/>
      <c r="N2785" s="88"/>
      <c r="O2785" s="88"/>
      <c r="P2785" s="87"/>
      <c r="Q2785" s="84"/>
      <c r="R2785" s="89"/>
      <c r="S2785" s="84"/>
      <c r="T2785" s="90"/>
      <c r="U2785" s="85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0"/>
      <c r="B2786" s="81"/>
      <c r="C2786" s="82"/>
      <c r="D2786" s="82"/>
      <c r="E2786" s="83"/>
      <c r="F2786" s="84"/>
      <c r="G2786" s="84"/>
      <c r="H2786" s="84"/>
      <c r="I2786" s="84"/>
      <c r="J2786" s="83"/>
      <c r="K2786" s="85"/>
      <c r="L2786" s="86"/>
      <c r="M2786" s="87"/>
      <c r="N2786" s="88"/>
      <c r="O2786" s="88"/>
      <c r="P2786" s="87"/>
      <c r="Q2786" s="84"/>
      <c r="R2786" s="89"/>
      <c r="S2786" s="84"/>
      <c r="T2786" s="90"/>
      <c r="U2786" s="85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0"/>
      <c r="B2787" s="81"/>
      <c r="C2787" s="82"/>
      <c r="D2787" s="82"/>
      <c r="E2787" s="83"/>
      <c r="F2787" s="84"/>
      <c r="G2787" s="84"/>
      <c r="H2787" s="84"/>
      <c r="I2787" s="84"/>
      <c r="J2787" s="83"/>
      <c r="K2787" s="85"/>
      <c r="L2787" s="86"/>
      <c r="M2787" s="87"/>
      <c r="N2787" s="88"/>
      <c r="O2787" s="88"/>
      <c r="P2787" s="87"/>
      <c r="Q2787" s="84"/>
      <c r="R2787" s="89"/>
      <c r="S2787" s="84"/>
      <c r="T2787" s="90"/>
      <c r="U2787" s="85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0"/>
      <c r="B2788" s="81"/>
      <c r="C2788" s="82"/>
      <c r="D2788" s="82"/>
      <c r="E2788" s="83"/>
      <c r="F2788" s="84"/>
      <c r="G2788" s="84"/>
      <c r="H2788" s="84"/>
      <c r="I2788" s="84"/>
      <c r="J2788" s="83"/>
      <c r="K2788" s="85"/>
      <c r="L2788" s="86"/>
      <c r="M2788" s="87"/>
      <c r="N2788" s="88"/>
      <c r="O2788" s="88"/>
      <c r="P2788" s="87"/>
      <c r="Q2788" s="84"/>
      <c r="R2788" s="89"/>
      <c r="S2788" s="84"/>
      <c r="T2788" s="90"/>
      <c r="U2788" s="85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0"/>
      <c r="B2789" s="81"/>
      <c r="C2789" s="82"/>
      <c r="D2789" s="82"/>
      <c r="E2789" s="83"/>
      <c r="F2789" s="84"/>
      <c r="G2789" s="84"/>
      <c r="H2789" s="84"/>
      <c r="I2789" s="84"/>
      <c r="J2789" s="83"/>
      <c r="K2789" s="85"/>
      <c r="L2789" s="86"/>
      <c r="M2789" s="87"/>
      <c r="N2789" s="88"/>
      <c r="O2789" s="88"/>
      <c r="P2789" s="87"/>
      <c r="Q2789" s="84"/>
      <c r="R2789" s="89"/>
      <c r="S2789" s="84"/>
      <c r="T2789" s="90"/>
      <c r="U2789" s="85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0"/>
      <c r="B2790" s="81"/>
      <c r="C2790" s="82"/>
      <c r="D2790" s="82"/>
      <c r="E2790" s="83"/>
      <c r="F2790" s="84"/>
      <c r="G2790" s="84"/>
      <c r="H2790" s="84"/>
      <c r="I2790" s="84"/>
      <c r="J2790" s="83"/>
      <c r="K2790" s="85"/>
      <c r="L2790" s="86"/>
      <c r="M2790" s="87"/>
      <c r="N2790" s="88"/>
      <c r="O2790" s="88"/>
      <c r="P2790" s="87"/>
      <c r="Q2790" s="84"/>
      <c r="R2790" s="89"/>
      <c r="S2790" s="84"/>
      <c r="T2790" s="90"/>
      <c r="U2790" s="85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0"/>
      <c r="B2791" s="81"/>
      <c r="C2791" s="82"/>
      <c r="D2791" s="82"/>
      <c r="E2791" s="83"/>
      <c r="F2791" s="84"/>
      <c r="G2791" s="84"/>
      <c r="H2791" s="84"/>
      <c r="I2791" s="84"/>
      <c r="J2791" s="83"/>
      <c r="K2791" s="85"/>
      <c r="L2791" s="86"/>
      <c r="M2791" s="87"/>
      <c r="N2791" s="88"/>
      <c r="O2791" s="88"/>
      <c r="P2791" s="87"/>
      <c r="Q2791" s="84"/>
      <c r="R2791" s="89"/>
      <c r="S2791" s="84"/>
      <c r="T2791" s="90"/>
      <c r="U2791" s="85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0"/>
      <c r="B2792" s="81"/>
      <c r="C2792" s="82"/>
      <c r="D2792" s="82"/>
      <c r="E2792" s="83"/>
      <c r="F2792" s="84"/>
      <c r="G2792" s="84"/>
      <c r="H2792" s="84"/>
      <c r="I2792" s="84"/>
      <c r="J2792" s="83"/>
      <c r="K2792" s="85"/>
      <c r="L2792" s="86"/>
      <c r="M2792" s="87"/>
      <c r="N2792" s="88"/>
      <c r="O2792" s="88"/>
      <c r="P2792" s="87"/>
      <c r="Q2792" s="84"/>
      <c r="R2792" s="89"/>
      <c r="S2792" s="84"/>
      <c r="T2792" s="90"/>
      <c r="U2792" s="85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0"/>
      <c r="B2793" s="81"/>
      <c r="C2793" s="82"/>
      <c r="D2793" s="82"/>
      <c r="E2793" s="83"/>
      <c r="F2793" s="84"/>
      <c r="G2793" s="84"/>
      <c r="H2793" s="84"/>
      <c r="I2793" s="84"/>
      <c r="J2793" s="83"/>
      <c r="K2793" s="85"/>
      <c r="L2793" s="86"/>
      <c r="M2793" s="87"/>
      <c r="N2793" s="88"/>
      <c r="O2793" s="88"/>
      <c r="P2793" s="87"/>
      <c r="Q2793" s="84"/>
      <c r="R2793" s="89"/>
      <c r="S2793" s="84"/>
      <c r="T2793" s="90"/>
      <c r="U2793" s="85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0"/>
      <c r="B2794" s="81"/>
      <c r="C2794" s="82"/>
      <c r="D2794" s="82"/>
      <c r="E2794" s="83"/>
      <c r="F2794" s="84"/>
      <c r="G2794" s="84"/>
      <c r="H2794" s="84"/>
      <c r="I2794" s="84"/>
      <c r="J2794" s="83"/>
      <c r="K2794" s="85"/>
      <c r="L2794" s="86"/>
      <c r="M2794" s="87"/>
      <c r="N2794" s="88"/>
      <c r="O2794" s="88"/>
      <c r="P2794" s="87"/>
      <c r="Q2794" s="84"/>
      <c r="R2794" s="89"/>
      <c r="S2794" s="84"/>
      <c r="T2794" s="90"/>
      <c r="U2794" s="85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0"/>
      <c r="B2795" s="81"/>
      <c r="C2795" s="82"/>
      <c r="D2795" s="82"/>
      <c r="E2795" s="83"/>
      <c r="F2795" s="84"/>
      <c r="G2795" s="84"/>
      <c r="H2795" s="84"/>
      <c r="I2795" s="84"/>
      <c r="J2795" s="83"/>
      <c r="K2795" s="85"/>
      <c r="L2795" s="86"/>
      <c r="M2795" s="87"/>
      <c r="N2795" s="88"/>
      <c r="O2795" s="88"/>
      <c r="P2795" s="87"/>
      <c r="Q2795" s="84"/>
      <c r="R2795" s="89"/>
      <c r="S2795" s="84"/>
      <c r="T2795" s="90"/>
      <c r="U2795" s="85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0"/>
      <c r="B2796" s="81"/>
      <c r="C2796" s="82"/>
      <c r="D2796" s="82"/>
      <c r="E2796" s="83"/>
      <c r="F2796" s="84"/>
      <c r="G2796" s="84"/>
      <c r="H2796" s="84"/>
      <c r="I2796" s="84"/>
      <c r="J2796" s="83"/>
      <c r="K2796" s="85"/>
      <c r="L2796" s="86"/>
      <c r="M2796" s="87"/>
      <c r="N2796" s="88"/>
      <c r="O2796" s="88"/>
      <c r="P2796" s="87"/>
      <c r="Q2796" s="84"/>
      <c r="R2796" s="89"/>
      <c r="S2796" s="84"/>
      <c r="T2796" s="90"/>
      <c r="U2796" s="85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0"/>
      <c r="B2797" s="81"/>
      <c r="C2797" s="82"/>
      <c r="D2797" s="82"/>
      <c r="E2797" s="83"/>
      <c r="F2797" s="84"/>
      <c r="G2797" s="84"/>
      <c r="H2797" s="84"/>
      <c r="I2797" s="84"/>
      <c r="J2797" s="83"/>
      <c r="K2797" s="85"/>
      <c r="L2797" s="86"/>
      <c r="M2797" s="87"/>
      <c r="N2797" s="88"/>
      <c r="O2797" s="88"/>
      <c r="P2797" s="87"/>
      <c r="Q2797" s="84"/>
      <c r="R2797" s="89"/>
      <c r="S2797" s="84"/>
      <c r="T2797" s="90"/>
      <c r="U2797" s="85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0"/>
      <c r="B2798" s="81"/>
      <c r="C2798" s="82"/>
      <c r="D2798" s="82"/>
      <c r="E2798" s="83"/>
      <c r="F2798" s="84"/>
      <c r="G2798" s="84"/>
      <c r="H2798" s="84"/>
      <c r="I2798" s="84"/>
      <c r="J2798" s="83"/>
      <c r="K2798" s="85"/>
      <c r="L2798" s="86"/>
      <c r="M2798" s="87"/>
      <c r="N2798" s="88"/>
      <c r="O2798" s="88"/>
      <c r="P2798" s="87"/>
      <c r="Q2798" s="84"/>
      <c r="R2798" s="89"/>
      <c r="S2798" s="84"/>
      <c r="T2798" s="90"/>
      <c r="U2798" s="85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0"/>
      <c r="B2799" s="81"/>
      <c r="C2799" s="82"/>
      <c r="D2799" s="82"/>
      <c r="E2799" s="83"/>
      <c r="F2799" s="84"/>
      <c r="G2799" s="84"/>
      <c r="H2799" s="84"/>
      <c r="I2799" s="84"/>
      <c r="J2799" s="83"/>
      <c r="K2799" s="85"/>
      <c r="L2799" s="86"/>
      <c r="M2799" s="87"/>
      <c r="N2799" s="88"/>
      <c r="O2799" s="88"/>
      <c r="P2799" s="87"/>
      <c r="Q2799" s="84"/>
      <c r="R2799" s="89"/>
      <c r="S2799" s="84"/>
      <c r="T2799" s="90"/>
      <c r="U2799" s="85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0"/>
      <c r="B2800" s="81"/>
      <c r="C2800" s="82"/>
      <c r="D2800" s="82"/>
      <c r="E2800" s="83"/>
      <c r="F2800" s="84"/>
      <c r="G2800" s="84"/>
      <c r="H2800" s="84"/>
      <c r="I2800" s="84"/>
      <c r="J2800" s="83"/>
      <c r="K2800" s="85"/>
      <c r="L2800" s="86"/>
      <c r="M2800" s="87"/>
      <c r="N2800" s="88"/>
      <c r="O2800" s="88"/>
      <c r="P2800" s="87"/>
      <c r="Q2800" s="84"/>
      <c r="R2800" s="89"/>
      <c r="S2800" s="84"/>
      <c r="T2800" s="90"/>
      <c r="U2800" s="85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0"/>
      <c r="B2801" s="81"/>
      <c r="C2801" s="82"/>
      <c r="D2801" s="82"/>
      <c r="E2801" s="83"/>
      <c r="F2801" s="84"/>
      <c r="G2801" s="84"/>
      <c r="H2801" s="84"/>
      <c r="I2801" s="84"/>
      <c r="J2801" s="83"/>
      <c r="K2801" s="85"/>
      <c r="L2801" s="86"/>
      <c r="M2801" s="87"/>
      <c r="N2801" s="88"/>
      <c r="O2801" s="88"/>
      <c r="P2801" s="87"/>
      <c r="Q2801" s="84"/>
      <c r="R2801" s="89"/>
      <c r="S2801" s="84"/>
      <c r="T2801" s="90"/>
      <c r="U2801" s="85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0"/>
      <c r="B2802" s="81"/>
      <c r="C2802" s="82"/>
      <c r="D2802" s="82"/>
      <c r="E2802" s="83"/>
      <c r="F2802" s="84"/>
      <c r="G2802" s="84"/>
      <c r="H2802" s="84"/>
      <c r="I2802" s="84"/>
      <c r="J2802" s="83"/>
      <c r="K2802" s="85"/>
      <c r="L2802" s="86"/>
      <c r="M2802" s="87"/>
      <c r="N2802" s="88"/>
      <c r="O2802" s="88"/>
      <c r="P2802" s="87"/>
      <c r="Q2802" s="84"/>
      <c r="R2802" s="89"/>
      <c r="S2802" s="84"/>
      <c r="T2802" s="90"/>
      <c r="U2802" s="85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0"/>
      <c r="B2803" s="81"/>
      <c r="C2803" s="82"/>
      <c r="D2803" s="82"/>
      <c r="E2803" s="83"/>
      <c r="F2803" s="84"/>
      <c r="G2803" s="84"/>
      <c r="H2803" s="84"/>
      <c r="I2803" s="84"/>
      <c r="J2803" s="83"/>
      <c r="K2803" s="85"/>
      <c r="L2803" s="86"/>
      <c r="M2803" s="87"/>
      <c r="N2803" s="88"/>
      <c r="O2803" s="88"/>
      <c r="P2803" s="87"/>
      <c r="Q2803" s="84"/>
      <c r="R2803" s="89"/>
      <c r="S2803" s="84"/>
      <c r="T2803" s="90"/>
      <c r="U2803" s="85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0"/>
      <c r="B2804" s="81"/>
      <c r="C2804" s="82"/>
      <c r="D2804" s="82"/>
      <c r="E2804" s="83"/>
      <c r="F2804" s="84"/>
      <c r="G2804" s="84"/>
      <c r="H2804" s="84"/>
      <c r="I2804" s="84"/>
      <c r="J2804" s="83"/>
      <c r="K2804" s="85"/>
      <c r="L2804" s="86"/>
      <c r="M2804" s="87"/>
      <c r="N2804" s="88"/>
      <c r="O2804" s="88"/>
      <c r="P2804" s="87"/>
      <c r="Q2804" s="84"/>
      <c r="R2804" s="89"/>
      <c r="S2804" s="84"/>
      <c r="T2804" s="90"/>
      <c r="U2804" s="85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0"/>
      <c r="B2805" s="81"/>
      <c r="C2805" s="82"/>
      <c r="D2805" s="82"/>
      <c r="E2805" s="83"/>
      <c r="F2805" s="84"/>
      <c r="G2805" s="84"/>
      <c r="H2805" s="84"/>
      <c r="I2805" s="84"/>
      <c r="J2805" s="83"/>
      <c r="K2805" s="85"/>
      <c r="L2805" s="86"/>
      <c r="M2805" s="87"/>
      <c r="N2805" s="88"/>
      <c r="O2805" s="88"/>
      <c r="P2805" s="87"/>
      <c r="Q2805" s="84"/>
      <c r="R2805" s="89"/>
      <c r="S2805" s="84"/>
      <c r="T2805" s="90"/>
      <c r="U2805" s="85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0"/>
      <c r="B2806" s="81"/>
      <c r="C2806" s="82"/>
      <c r="D2806" s="82"/>
      <c r="E2806" s="83"/>
      <c r="F2806" s="84"/>
      <c r="G2806" s="84"/>
      <c r="H2806" s="84"/>
      <c r="I2806" s="84"/>
      <c r="J2806" s="83"/>
      <c r="K2806" s="85"/>
      <c r="L2806" s="86"/>
      <c r="M2806" s="87"/>
      <c r="N2806" s="88"/>
      <c r="O2806" s="88"/>
      <c r="P2806" s="87"/>
      <c r="Q2806" s="84"/>
      <c r="R2806" s="89"/>
      <c r="S2806" s="84"/>
      <c r="T2806" s="90"/>
      <c r="U2806" s="85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0"/>
      <c r="B2807" s="81"/>
      <c r="C2807" s="82"/>
      <c r="D2807" s="82"/>
      <c r="E2807" s="83"/>
      <c r="F2807" s="84"/>
      <c r="G2807" s="84"/>
      <c r="H2807" s="84"/>
      <c r="I2807" s="84"/>
      <c r="J2807" s="83"/>
      <c r="K2807" s="85"/>
      <c r="L2807" s="86"/>
      <c r="M2807" s="87"/>
      <c r="N2807" s="88"/>
      <c r="O2807" s="88"/>
      <c r="P2807" s="87"/>
      <c r="Q2807" s="84"/>
      <c r="R2807" s="89"/>
      <c r="S2807" s="84"/>
      <c r="T2807" s="90"/>
      <c r="U2807" s="85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0"/>
      <c r="B2808" s="81"/>
      <c r="C2808" s="82"/>
      <c r="D2808" s="82"/>
      <c r="E2808" s="83"/>
      <c r="F2808" s="84"/>
      <c r="G2808" s="84"/>
      <c r="H2808" s="84"/>
      <c r="I2808" s="84"/>
      <c r="J2808" s="83"/>
      <c r="K2808" s="85"/>
      <c r="L2808" s="86"/>
      <c r="M2808" s="87"/>
      <c r="N2808" s="88"/>
      <c r="O2808" s="88"/>
      <c r="P2808" s="87"/>
      <c r="Q2808" s="84"/>
      <c r="R2808" s="89"/>
      <c r="S2808" s="84"/>
      <c r="T2808" s="90"/>
      <c r="U2808" s="85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0"/>
      <c r="B2809" s="81"/>
      <c r="C2809" s="82"/>
      <c r="D2809" s="82"/>
      <c r="E2809" s="83"/>
      <c r="F2809" s="84"/>
      <c r="G2809" s="84"/>
      <c r="H2809" s="84"/>
      <c r="I2809" s="84"/>
      <c r="J2809" s="83"/>
      <c r="K2809" s="85"/>
      <c r="L2809" s="86"/>
      <c r="M2809" s="87"/>
      <c r="N2809" s="88"/>
      <c r="O2809" s="88"/>
      <c r="P2809" s="87"/>
      <c r="Q2809" s="84"/>
      <c r="R2809" s="89"/>
      <c r="S2809" s="84"/>
      <c r="T2809" s="90"/>
      <c r="U2809" s="85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0"/>
      <c r="B2810" s="81"/>
      <c r="C2810" s="82"/>
      <c r="D2810" s="82"/>
      <c r="E2810" s="83"/>
      <c r="F2810" s="84"/>
      <c r="G2810" s="84"/>
      <c r="H2810" s="84"/>
      <c r="I2810" s="84"/>
      <c r="J2810" s="83"/>
      <c r="K2810" s="85"/>
      <c r="L2810" s="86"/>
      <c r="M2810" s="87"/>
      <c r="N2810" s="88"/>
      <c r="O2810" s="88"/>
      <c r="P2810" s="87"/>
      <c r="Q2810" s="84"/>
      <c r="R2810" s="89"/>
      <c r="S2810" s="84"/>
      <c r="T2810" s="90"/>
      <c r="U2810" s="85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0"/>
      <c r="B2811" s="81"/>
      <c r="C2811" s="82"/>
      <c r="D2811" s="82"/>
      <c r="E2811" s="83"/>
      <c r="F2811" s="84"/>
      <c r="G2811" s="84"/>
      <c r="H2811" s="84"/>
      <c r="I2811" s="84"/>
      <c r="J2811" s="83"/>
      <c r="K2811" s="85"/>
      <c r="L2811" s="86"/>
      <c r="M2811" s="87"/>
      <c r="N2811" s="88"/>
      <c r="O2811" s="88"/>
      <c r="P2811" s="87"/>
      <c r="Q2811" s="84"/>
      <c r="R2811" s="89"/>
      <c r="S2811" s="84"/>
      <c r="T2811" s="90"/>
      <c r="U2811" s="85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0"/>
      <c r="B2812" s="81"/>
      <c r="C2812" s="82"/>
      <c r="D2812" s="82"/>
      <c r="E2812" s="83"/>
      <c r="F2812" s="84"/>
      <c r="G2812" s="84"/>
      <c r="H2812" s="84"/>
      <c r="I2812" s="84"/>
      <c r="J2812" s="83"/>
      <c r="K2812" s="85"/>
      <c r="L2812" s="86"/>
      <c r="M2812" s="87"/>
      <c r="N2812" s="88"/>
      <c r="O2812" s="88"/>
      <c r="P2812" s="87"/>
      <c r="Q2812" s="84"/>
      <c r="R2812" s="89"/>
      <c r="S2812" s="84"/>
      <c r="T2812" s="90"/>
      <c r="U2812" s="85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0"/>
      <c r="B2813" s="81"/>
      <c r="C2813" s="82"/>
      <c r="D2813" s="82"/>
      <c r="E2813" s="83"/>
      <c r="F2813" s="84"/>
      <c r="G2813" s="84"/>
      <c r="H2813" s="84"/>
      <c r="I2813" s="84"/>
      <c r="J2813" s="83"/>
      <c r="K2813" s="85"/>
      <c r="L2813" s="86"/>
      <c r="M2813" s="87"/>
      <c r="N2813" s="88"/>
      <c r="O2813" s="88"/>
      <c r="P2813" s="87"/>
      <c r="Q2813" s="84"/>
      <c r="R2813" s="89"/>
      <c r="S2813" s="84"/>
      <c r="T2813" s="90"/>
      <c r="U2813" s="85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0"/>
      <c r="B2814" s="81"/>
      <c r="C2814" s="82"/>
      <c r="D2814" s="82"/>
      <c r="E2814" s="83"/>
      <c r="F2814" s="84"/>
      <c r="G2814" s="84"/>
      <c r="H2814" s="84"/>
      <c r="I2814" s="84"/>
      <c r="J2814" s="83"/>
      <c r="K2814" s="85"/>
      <c r="L2814" s="86"/>
      <c r="M2814" s="87"/>
      <c r="N2814" s="88"/>
      <c r="O2814" s="88"/>
      <c r="P2814" s="87"/>
      <c r="Q2814" s="84"/>
      <c r="R2814" s="89"/>
      <c r="S2814" s="84"/>
      <c r="T2814" s="90"/>
      <c r="U2814" s="85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0"/>
      <c r="B2815" s="81"/>
      <c r="C2815" s="82"/>
      <c r="D2815" s="82"/>
      <c r="E2815" s="83"/>
      <c r="F2815" s="84"/>
      <c r="G2815" s="84"/>
      <c r="H2815" s="84"/>
      <c r="I2815" s="84"/>
      <c r="J2815" s="83"/>
      <c r="K2815" s="85"/>
      <c r="L2815" s="86"/>
      <c r="M2815" s="87"/>
      <c r="N2815" s="88"/>
      <c r="O2815" s="88"/>
      <c r="P2815" s="87"/>
      <c r="Q2815" s="84"/>
      <c r="R2815" s="89"/>
      <c r="S2815" s="84"/>
      <c r="T2815" s="90"/>
      <c r="U2815" s="85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0"/>
      <c r="B2816" s="81"/>
      <c r="C2816" s="82"/>
      <c r="D2816" s="82"/>
      <c r="E2816" s="83"/>
      <c r="F2816" s="84"/>
      <c r="G2816" s="84"/>
      <c r="H2816" s="84"/>
      <c r="I2816" s="84"/>
      <c r="J2816" s="83"/>
      <c r="K2816" s="85"/>
      <c r="L2816" s="86"/>
      <c r="M2816" s="87"/>
      <c r="N2816" s="88"/>
      <c r="O2816" s="88"/>
      <c r="P2816" s="87"/>
      <c r="Q2816" s="84"/>
      <c r="R2816" s="89"/>
      <c r="S2816" s="84"/>
      <c r="T2816" s="90"/>
      <c r="U2816" s="85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0"/>
      <c r="B2817" s="81"/>
      <c r="C2817" s="82"/>
      <c r="D2817" s="82"/>
      <c r="E2817" s="83"/>
      <c r="F2817" s="84"/>
      <c r="G2817" s="84"/>
      <c r="H2817" s="84"/>
      <c r="I2817" s="84"/>
      <c r="J2817" s="83"/>
      <c r="K2817" s="85"/>
      <c r="L2817" s="86"/>
      <c r="M2817" s="87"/>
      <c r="N2817" s="88"/>
      <c r="O2817" s="88"/>
      <c r="P2817" s="87"/>
      <c r="Q2817" s="84"/>
      <c r="R2817" s="89"/>
      <c r="S2817" s="84"/>
      <c r="T2817" s="90"/>
      <c r="U2817" s="85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0"/>
      <c r="B2818" s="81"/>
      <c r="C2818" s="82"/>
      <c r="D2818" s="82"/>
      <c r="E2818" s="83"/>
      <c r="F2818" s="84"/>
      <c r="G2818" s="84"/>
      <c r="H2818" s="84"/>
      <c r="I2818" s="84"/>
      <c r="J2818" s="83"/>
      <c r="K2818" s="85"/>
      <c r="L2818" s="86"/>
      <c r="M2818" s="87"/>
      <c r="N2818" s="88"/>
      <c r="O2818" s="88"/>
      <c r="P2818" s="87"/>
      <c r="Q2818" s="84"/>
      <c r="R2818" s="89"/>
      <c r="S2818" s="84"/>
      <c r="T2818" s="90"/>
      <c r="U2818" s="85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0"/>
      <c r="B2819" s="81"/>
      <c r="C2819" s="82"/>
      <c r="D2819" s="82"/>
      <c r="E2819" s="83"/>
      <c r="F2819" s="84"/>
      <c r="G2819" s="84"/>
      <c r="H2819" s="84"/>
      <c r="I2819" s="84"/>
      <c r="J2819" s="83"/>
      <c r="K2819" s="85"/>
      <c r="L2819" s="86"/>
      <c r="M2819" s="87"/>
      <c r="N2819" s="88"/>
      <c r="O2819" s="88"/>
      <c r="P2819" s="87"/>
      <c r="Q2819" s="84"/>
      <c r="R2819" s="89"/>
      <c r="S2819" s="84"/>
      <c r="T2819" s="90"/>
      <c r="U2819" s="85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0"/>
      <c r="B2820" s="81"/>
      <c r="C2820" s="82"/>
      <c r="D2820" s="82"/>
      <c r="E2820" s="83"/>
      <c r="F2820" s="84"/>
      <c r="G2820" s="84"/>
      <c r="H2820" s="84"/>
      <c r="I2820" s="84"/>
      <c r="J2820" s="83"/>
      <c r="K2820" s="85"/>
      <c r="L2820" s="86"/>
      <c r="M2820" s="87"/>
      <c r="N2820" s="88"/>
      <c r="O2820" s="88"/>
      <c r="P2820" s="87"/>
      <c r="Q2820" s="84"/>
      <c r="R2820" s="89"/>
      <c r="S2820" s="84"/>
      <c r="T2820" s="90"/>
      <c r="U2820" s="85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0"/>
      <c r="B2821" s="81"/>
      <c r="C2821" s="82"/>
      <c r="D2821" s="82"/>
      <c r="E2821" s="83"/>
      <c r="F2821" s="84"/>
      <c r="G2821" s="84"/>
      <c r="H2821" s="84"/>
      <c r="I2821" s="84"/>
      <c r="J2821" s="83"/>
      <c r="K2821" s="85"/>
      <c r="L2821" s="86"/>
      <c r="M2821" s="87"/>
      <c r="N2821" s="88"/>
      <c r="O2821" s="88"/>
      <c r="P2821" s="87"/>
      <c r="Q2821" s="84"/>
      <c r="R2821" s="89"/>
      <c r="S2821" s="84"/>
      <c r="T2821" s="90"/>
      <c r="U2821" s="85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0"/>
      <c r="B2822" s="81"/>
      <c r="C2822" s="82"/>
      <c r="D2822" s="82"/>
      <c r="E2822" s="83"/>
      <c r="F2822" s="84"/>
      <c r="G2822" s="84"/>
      <c r="H2822" s="84"/>
      <c r="I2822" s="84"/>
      <c r="J2822" s="83"/>
      <c r="K2822" s="85"/>
      <c r="L2822" s="86"/>
      <c r="M2822" s="87"/>
      <c r="N2822" s="88"/>
      <c r="O2822" s="88"/>
      <c r="P2822" s="87"/>
      <c r="Q2822" s="84"/>
      <c r="R2822" s="89"/>
      <c r="S2822" s="84"/>
      <c r="T2822" s="90"/>
      <c r="U2822" s="85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0"/>
      <c r="B2823" s="81"/>
      <c r="C2823" s="82"/>
      <c r="D2823" s="82"/>
      <c r="E2823" s="83"/>
      <c r="F2823" s="84"/>
      <c r="G2823" s="84"/>
      <c r="H2823" s="84"/>
      <c r="I2823" s="84"/>
      <c r="J2823" s="83"/>
      <c r="K2823" s="85"/>
      <c r="L2823" s="86"/>
      <c r="M2823" s="87"/>
      <c r="N2823" s="88"/>
      <c r="O2823" s="88"/>
      <c r="P2823" s="87"/>
      <c r="Q2823" s="84"/>
      <c r="R2823" s="89"/>
      <c r="S2823" s="84"/>
      <c r="T2823" s="90"/>
      <c r="U2823" s="85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0"/>
      <c r="B2824" s="81"/>
      <c r="C2824" s="82"/>
      <c r="D2824" s="82"/>
      <c r="E2824" s="83"/>
      <c r="F2824" s="84"/>
      <c r="G2824" s="84"/>
      <c r="H2824" s="84"/>
      <c r="I2824" s="84"/>
      <c r="J2824" s="83"/>
      <c r="K2824" s="85"/>
      <c r="L2824" s="86"/>
      <c r="M2824" s="87"/>
      <c r="N2824" s="88"/>
      <c r="O2824" s="88"/>
      <c r="P2824" s="87"/>
      <c r="Q2824" s="84"/>
      <c r="R2824" s="89"/>
      <c r="S2824" s="84"/>
      <c r="T2824" s="90"/>
      <c r="U2824" s="85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0"/>
      <c r="B2825" s="81"/>
      <c r="C2825" s="82"/>
      <c r="D2825" s="82"/>
      <c r="E2825" s="83"/>
      <c r="F2825" s="84"/>
      <c r="G2825" s="84"/>
      <c r="H2825" s="84"/>
      <c r="I2825" s="84"/>
      <c r="J2825" s="83"/>
      <c r="K2825" s="85"/>
      <c r="L2825" s="86"/>
      <c r="M2825" s="87"/>
      <c r="N2825" s="88"/>
      <c r="O2825" s="88"/>
      <c r="P2825" s="87"/>
      <c r="Q2825" s="84"/>
      <c r="R2825" s="89"/>
      <c r="S2825" s="84"/>
      <c r="T2825" s="90"/>
      <c r="U2825" s="85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0"/>
      <c r="B2826" s="81"/>
      <c r="C2826" s="82"/>
      <c r="D2826" s="82"/>
      <c r="E2826" s="83"/>
      <c r="F2826" s="84"/>
      <c r="G2826" s="84"/>
      <c r="H2826" s="84"/>
      <c r="I2826" s="84"/>
      <c r="J2826" s="83"/>
      <c r="K2826" s="85"/>
      <c r="L2826" s="86"/>
      <c r="M2826" s="87"/>
      <c r="N2826" s="88"/>
      <c r="O2826" s="88"/>
      <c r="P2826" s="87"/>
      <c r="Q2826" s="84"/>
      <c r="R2826" s="89"/>
      <c r="S2826" s="84"/>
      <c r="T2826" s="90"/>
      <c r="U2826" s="85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0"/>
      <c r="B2827" s="81"/>
      <c r="C2827" s="82"/>
      <c r="D2827" s="82"/>
      <c r="E2827" s="83"/>
      <c r="F2827" s="84"/>
      <c r="G2827" s="84"/>
      <c r="H2827" s="84"/>
      <c r="I2827" s="84"/>
      <c r="J2827" s="83"/>
      <c r="K2827" s="85"/>
      <c r="L2827" s="86"/>
      <c r="M2827" s="87"/>
      <c r="N2827" s="88"/>
      <c r="O2827" s="88"/>
      <c r="P2827" s="87"/>
      <c r="Q2827" s="84"/>
      <c r="R2827" s="89"/>
      <c r="S2827" s="84"/>
      <c r="T2827" s="90"/>
      <c r="U2827" s="85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0"/>
      <c r="B2828" s="81"/>
      <c r="C2828" s="82"/>
      <c r="D2828" s="82"/>
      <c r="E2828" s="83"/>
      <c r="F2828" s="84"/>
      <c r="G2828" s="84"/>
      <c r="H2828" s="84"/>
      <c r="I2828" s="84"/>
      <c r="J2828" s="83"/>
      <c r="K2828" s="85"/>
      <c r="L2828" s="86"/>
      <c r="M2828" s="87"/>
      <c r="N2828" s="88"/>
      <c r="O2828" s="88"/>
      <c r="P2828" s="87"/>
      <c r="Q2828" s="84"/>
      <c r="R2828" s="89"/>
      <c r="S2828" s="84"/>
      <c r="T2828" s="90"/>
      <c r="U2828" s="85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0"/>
      <c r="B2829" s="81"/>
      <c r="C2829" s="82"/>
      <c r="D2829" s="82"/>
      <c r="E2829" s="83"/>
      <c r="F2829" s="84"/>
      <c r="G2829" s="84"/>
      <c r="H2829" s="84"/>
      <c r="I2829" s="84"/>
      <c r="J2829" s="83"/>
      <c r="K2829" s="85"/>
      <c r="L2829" s="86"/>
      <c r="M2829" s="87"/>
      <c r="N2829" s="88"/>
      <c r="O2829" s="88"/>
      <c r="P2829" s="87"/>
      <c r="Q2829" s="84"/>
      <c r="R2829" s="89"/>
      <c r="S2829" s="84"/>
      <c r="T2829" s="90"/>
      <c r="U2829" s="85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0"/>
      <c r="B2830" s="81"/>
      <c r="C2830" s="82"/>
      <c r="D2830" s="82"/>
      <c r="E2830" s="83"/>
      <c r="F2830" s="84"/>
      <c r="G2830" s="84"/>
      <c r="H2830" s="84"/>
      <c r="I2830" s="84"/>
      <c r="J2830" s="83"/>
      <c r="K2830" s="85"/>
      <c r="L2830" s="86"/>
      <c r="M2830" s="87"/>
      <c r="N2830" s="88"/>
      <c r="O2830" s="88"/>
      <c r="P2830" s="87"/>
      <c r="Q2830" s="84"/>
      <c r="R2830" s="89"/>
      <c r="S2830" s="84"/>
      <c r="T2830" s="90"/>
      <c r="U2830" s="85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0"/>
      <c r="B2831" s="81"/>
      <c r="C2831" s="82"/>
      <c r="D2831" s="82"/>
      <c r="E2831" s="83"/>
      <c r="F2831" s="84"/>
      <c r="G2831" s="84"/>
      <c r="H2831" s="84"/>
      <c r="I2831" s="84"/>
      <c r="J2831" s="83"/>
      <c r="K2831" s="85"/>
      <c r="L2831" s="86"/>
      <c r="M2831" s="87"/>
      <c r="N2831" s="88"/>
      <c r="O2831" s="88"/>
      <c r="P2831" s="87"/>
      <c r="Q2831" s="84"/>
      <c r="R2831" s="89"/>
      <c r="S2831" s="84"/>
      <c r="T2831" s="90"/>
      <c r="U2831" s="85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0"/>
      <c r="B2832" s="81"/>
      <c r="C2832" s="82"/>
      <c r="D2832" s="82"/>
      <c r="E2832" s="83"/>
      <c r="F2832" s="84"/>
      <c r="G2832" s="84"/>
      <c r="H2832" s="84"/>
      <c r="I2832" s="84"/>
      <c r="J2832" s="83"/>
      <c r="K2832" s="85"/>
      <c r="L2832" s="86"/>
      <c r="M2832" s="87"/>
      <c r="N2832" s="88"/>
      <c r="O2832" s="88"/>
      <c r="P2832" s="87"/>
      <c r="Q2832" s="84"/>
      <c r="R2832" s="89"/>
      <c r="S2832" s="84"/>
      <c r="T2832" s="90"/>
      <c r="U2832" s="85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0"/>
      <c r="B2833" s="81"/>
      <c r="C2833" s="82"/>
      <c r="D2833" s="82"/>
      <c r="E2833" s="83"/>
      <c r="F2833" s="84"/>
      <c r="G2833" s="84"/>
      <c r="H2833" s="84"/>
      <c r="I2833" s="84"/>
      <c r="J2833" s="83"/>
      <c r="K2833" s="85"/>
      <c r="L2833" s="86"/>
      <c r="M2833" s="87"/>
      <c r="N2833" s="88"/>
      <c r="O2833" s="88"/>
      <c r="P2833" s="87"/>
      <c r="Q2833" s="84"/>
      <c r="R2833" s="89"/>
      <c r="S2833" s="84"/>
      <c r="T2833" s="90"/>
      <c r="U2833" s="85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0"/>
      <c r="B2834" s="81"/>
      <c r="C2834" s="82"/>
      <c r="D2834" s="82"/>
      <c r="E2834" s="83"/>
      <c r="F2834" s="84"/>
      <c r="G2834" s="84"/>
      <c r="H2834" s="84"/>
      <c r="I2834" s="84"/>
      <c r="J2834" s="83"/>
      <c r="K2834" s="85"/>
      <c r="L2834" s="86"/>
      <c r="M2834" s="87"/>
      <c r="N2834" s="88"/>
      <c r="O2834" s="88"/>
      <c r="P2834" s="87"/>
      <c r="Q2834" s="84"/>
      <c r="R2834" s="89"/>
      <c r="S2834" s="84"/>
      <c r="T2834" s="90"/>
      <c r="U2834" s="85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0"/>
      <c r="B2835" s="81"/>
      <c r="C2835" s="82"/>
      <c r="D2835" s="82"/>
      <c r="E2835" s="83"/>
      <c r="F2835" s="84"/>
      <c r="G2835" s="84"/>
      <c r="H2835" s="84"/>
      <c r="I2835" s="84"/>
      <c r="J2835" s="83"/>
      <c r="K2835" s="85"/>
      <c r="L2835" s="86"/>
      <c r="M2835" s="87"/>
      <c r="N2835" s="88"/>
      <c r="O2835" s="88"/>
      <c r="P2835" s="87"/>
      <c r="Q2835" s="84"/>
      <c r="R2835" s="89"/>
      <c r="S2835" s="84"/>
      <c r="T2835" s="90"/>
      <c r="U2835" s="85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0"/>
      <c r="B2836" s="81"/>
      <c r="C2836" s="82"/>
      <c r="D2836" s="82"/>
      <c r="E2836" s="83"/>
      <c r="F2836" s="84"/>
      <c r="G2836" s="84"/>
      <c r="H2836" s="84"/>
      <c r="I2836" s="84"/>
      <c r="J2836" s="83"/>
      <c r="K2836" s="85"/>
      <c r="L2836" s="86"/>
      <c r="M2836" s="87"/>
      <c r="N2836" s="88"/>
      <c r="O2836" s="88"/>
      <c r="P2836" s="87"/>
      <c r="Q2836" s="84"/>
      <c r="R2836" s="89"/>
      <c r="S2836" s="84"/>
      <c r="T2836" s="90"/>
      <c r="U2836" s="85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0"/>
      <c r="B2837" s="81"/>
      <c r="C2837" s="82"/>
      <c r="D2837" s="82"/>
      <c r="E2837" s="83"/>
      <c r="F2837" s="84"/>
      <c r="G2837" s="84"/>
      <c r="H2837" s="84"/>
      <c r="I2837" s="84"/>
      <c r="J2837" s="83"/>
      <c r="K2837" s="85"/>
      <c r="L2837" s="86"/>
      <c r="M2837" s="87"/>
      <c r="N2837" s="88"/>
      <c r="O2837" s="88"/>
      <c r="P2837" s="87"/>
      <c r="Q2837" s="84"/>
      <c r="R2837" s="89"/>
      <c r="S2837" s="84"/>
      <c r="T2837" s="90"/>
      <c r="U2837" s="85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0"/>
      <c r="B2838" s="81"/>
      <c r="C2838" s="82"/>
      <c r="D2838" s="82"/>
      <c r="E2838" s="83"/>
      <c r="F2838" s="84"/>
      <c r="G2838" s="84"/>
      <c r="H2838" s="84"/>
      <c r="I2838" s="84"/>
      <c r="J2838" s="83"/>
      <c r="K2838" s="85"/>
      <c r="L2838" s="86"/>
      <c r="M2838" s="87"/>
      <c r="N2838" s="88"/>
      <c r="O2838" s="88"/>
      <c r="P2838" s="87"/>
      <c r="Q2838" s="84"/>
      <c r="R2838" s="89"/>
      <c r="S2838" s="84"/>
      <c r="T2838" s="90"/>
      <c r="U2838" s="85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0"/>
      <c r="B2839" s="81"/>
      <c r="C2839" s="82"/>
      <c r="D2839" s="82"/>
      <c r="E2839" s="83"/>
      <c r="F2839" s="84"/>
      <c r="G2839" s="84"/>
      <c r="H2839" s="84"/>
      <c r="I2839" s="84"/>
      <c r="J2839" s="83"/>
      <c r="K2839" s="85"/>
      <c r="L2839" s="86"/>
      <c r="M2839" s="87"/>
      <c r="N2839" s="88"/>
      <c r="O2839" s="88"/>
      <c r="P2839" s="87"/>
      <c r="Q2839" s="84"/>
      <c r="R2839" s="89"/>
      <c r="S2839" s="84"/>
      <c r="T2839" s="90"/>
      <c r="U2839" s="85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0"/>
      <c r="B2840" s="81"/>
      <c r="C2840" s="82"/>
      <c r="D2840" s="82"/>
      <c r="E2840" s="83"/>
      <c r="F2840" s="84"/>
      <c r="G2840" s="84"/>
      <c r="H2840" s="84"/>
      <c r="I2840" s="84"/>
      <c r="J2840" s="83"/>
      <c r="K2840" s="85"/>
      <c r="L2840" s="86"/>
      <c r="M2840" s="87"/>
      <c r="N2840" s="88"/>
      <c r="O2840" s="88"/>
      <c r="P2840" s="87"/>
      <c r="Q2840" s="84"/>
      <c r="R2840" s="89"/>
      <c r="S2840" s="84"/>
      <c r="T2840" s="90"/>
      <c r="U2840" s="85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0"/>
      <c r="B2841" s="81"/>
      <c r="C2841" s="82"/>
      <c r="D2841" s="82"/>
      <c r="E2841" s="83"/>
      <c r="F2841" s="84"/>
      <c r="G2841" s="84"/>
      <c r="H2841" s="84"/>
      <c r="I2841" s="84"/>
      <c r="J2841" s="83"/>
      <c r="K2841" s="85"/>
      <c r="L2841" s="86"/>
      <c r="M2841" s="87"/>
      <c r="N2841" s="88"/>
      <c r="O2841" s="88"/>
      <c r="P2841" s="87"/>
      <c r="Q2841" s="84"/>
      <c r="R2841" s="89"/>
      <c r="S2841" s="84"/>
      <c r="T2841" s="90"/>
      <c r="U2841" s="85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0"/>
      <c r="B2842" s="81"/>
      <c r="C2842" s="82"/>
      <c r="D2842" s="82"/>
      <c r="E2842" s="83"/>
      <c r="F2842" s="84"/>
      <c r="G2842" s="84"/>
      <c r="H2842" s="84"/>
      <c r="I2842" s="84"/>
      <c r="J2842" s="83"/>
      <c r="K2842" s="85"/>
      <c r="L2842" s="86"/>
      <c r="M2842" s="87"/>
      <c r="N2842" s="88"/>
      <c r="O2842" s="88"/>
      <c r="P2842" s="87"/>
      <c r="Q2842" s="84"/>
      <c r="R2842" s="89"/>
      <c r="S2842" s="84"/>
      <c r="T2842" s="90"/>
      <c r="U2842" s="85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0"/>
      <c r="B2843" s="81"/>
      <c r="C2843" s="82"/>
      <c r="D2843" s="82"/>
      <c r="E2843" s="83"/>
      <c r="F2843" s="84"/>
      <c r="G2843" s="84"/>
      <c r="H2843" s="84"/>
      <c r="I2843" s="84"/>
      <c r="J2843" s="83"/>
      <c r="K2843" s="85"/>
      <c r="L2843" s="86"/>
      <c r="M2843" s="87"/>
      <c r="N2843" s="88"/>
      <c r="O2843" s="88"/>
      <c r="P2843" s="87"/>
      <c r="Q2843" s="84"/>
      <c r="R2843" s="89"/>
      <c r="S2843" s="84"/>
      <c r="T2843" s="90"/>
      <c r="U2843" s="85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0"/>
      <c r="B2844" s="81"/>
      <c r="C2844" s="82"/>
      <c r="D2844" s="82"/>
      <c r="E2844" s="83"/>
      <c r="F2844" s="84"/>
      <c r="G2844" s="84"/>
      <c r="H2844" s="84"/>
      <c r="I2844" s="84"/>
      <c r="J2844" s="83"/>
      <c r="K2844" s="85"/>
      <c r="L2844" s="86"/>
      <c r="M2844" s="87"/>
      <c r="N2844" s="88"/>
      <c r="O2844" s="88"/>
      <c r="P2844" s="87"/>
      <c r="Q2844" s="84"/>
      <c r="R2844" s="89"/>
      <c r="S2844" s="84"/>
      <c r="T2844" s="90"/>
      <c r="U2844" s="85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0"/>
      <c r="B2845" s="81"/>
      <c r="C2845" s="82"/>
      <c r="D2845" s="82"/>
      <c r="E2845" s="83"/>
      <c r="F2845" s="84"/>
      <c r="G2845" s="84"/>
      <c r="H2845" s="84"/>
      <c r="I2845" s="84"/>
      <c r="J2845" s="83"/>
      <c r="K2845" s="85"/>
      <c r="L2845" s="86"/>
      <c r="M2845" s="87"/>
      <c r="N2845" s="88"/>
      <c r="O2845" s="88"/>
      <c r="P2845" s="87"/>
      <c r="Q2845" s="84"/>
      <c r="R2845" s="89"/>
      <c r="S2845" s="84"/>
      <c r="T2845" s="90"/>
      <c r="U2845" s="85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0"/>
      <c r="B2846" s="81"/>
      <c r="C2846" s="82"/>
      <c r="D2846" s="82"/>
      <c r="E2846" s="83"/>
      <c r="F2846" s="84"/>
      <c r="G2846" s="84"/>
      <c r="H2846" s="84"/>
      <c r="I2846" s="84"/>
      <c r="J2846" s="83"/>
      <c r="K2846" s="85"/>
      <c r="L2846" s="86"/>
      <c r="M2846" s="87"/>
      <c r="N2846" s="88"/>
      <c r="O2846" s="88"/>
      <c r="P2846" s="87"/>
      <c r="Q2846" s="84"/>
      <c r="R2846" s="89"/>
      <c r="S2846" s="84"/>
      <c r="T2846" s="90"/>
      <c r="U2846" s="85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0"/>
      <c r="B2847" s="81"/>
      <c r="C2847" s="82"/>
      <c r="D2847" s="82"/>
      <c r="E2847" s="83"/>
      <c r="F2847" s="84"/>
      <c r="G2847" s="84"/>
      <c r="H2847" s="84"/>
      <c r="I2847" s="84"/>
      <c r="J2847" s="83"/>
      <c r="K2847" s="85"/>
      <c r="L2847" s="86"/>
      <c r="M2847" s="87"/>
      <c r="N2847" s="88"/>
      <c r="O2847" s="88"/>
      <c r="P2847" s="87"/>
      <c r="Q2847" s="84"/>
      <c r="R2847" s="89"/>
      <c r="S2847" s="84"/>
      <c r="T2847" s="90"/>
      <c r="U2847" s="85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0"/>
      <c r="B2848" s="81"/>
      <c r="C2848" s="82"/>
      <c r="D2848" s="82"/>
      <c r="E2848" s="83"/>
      <c r="F2848" s="84"/>
      <c r="G2848" s="84"/>
      <c r="H2848" s="84"/>
      <c r="I2848" s="84"/>
      <c r="J2848" s="83"/>
      <c r="K2848" s="85"/>
      <c r="L2848" s="86"/>
      <c r="M2848" s="87"/>
      <c r="N2848" s="88"/>
      <c r="O2848" s="88"/>
      <c r="P2848" s="87"/>
      <c r="Q2848" s="84"/>
      <c r="R2848" s="89"/>
      <c r="S2848" s="84"/>
      <c r="T2848" s="90"/>
      <c r="U2848" s="85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0"/>
      <c r="B2849" s="81"/>
      <c r="C2849" s="82"/>
      <c r="D2849" s="82"/>
      <c r="E2849" s="83"/>
      <c r="F2849" s="84"/>
      <c r="G2849" s="84"/>
      <c r="H2849" s="84"/>
      <c r="I2849" s="84"/>
      <c r="J2849" s="83"/>
      <c r="K2849" s="85"/>
      <c r="L2849" s="86"/>
      <c r="M2849" s="87"/>
      <c r="N2849" s="88"/>
      <c r="O2849" s="88"/>
      <c r="P2849" s="87"/>
      <c r="Q2849" s="84"/>
      <c r="R2849" s="89"/>
      <c r="S2849" s="84"/>
      <c r="T2849" s="90"/>
      <c r="U2849" s="85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0"/>
      <c r="B2850" s="81"/>
      <c r="C2850" s="82"/>
      <c r="D2850" s="82"/>
      <c r="E2850" s="83"/>
      <c r="F2850" s="84"/>
      <c r="G2850" s="84"/>
      <c r="H2850" s="84"/>
      <c r="I2850" s="84"/>
      <c r="J2850" s="83"/>
      <c r="K2850" s="85"/>
      <c r="L2850" s="86"/>
      <c r="M2850" s="87"/>
      <c r="N2850" s="88"/>
      <c r="O2850" s="88"/>
      <c r="P2850" s="87"/>
      <c r="Q2850" s="84"/>
      <c r="R2850" s="89"/>
      <c r="S2850" s="84"/>
      <c r="T2850" s="90"/>
      <c r="U2850" s="85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0"/>
      <c r="B2851" s="81"/>
      <c r="C2851" s="82"/>
      <c r="D2851" s="82"/>
      <c r="E2851" s="83"/>
      <c r="F2851" s="84"/>
      <c r="G2851" s="84"/>
      <c r="H2851" s="84"/>
      <c r="I2851" s="84"/>
      <c r="J2851" s="83"/>
      <c r="K2851" s="85"/>
      <c r="L2851" s="86"/>
      <c r="M2851" s="87"/>
      <c r="N2851" s="88"/>
      <c r="O2851" s="88"/>
      <c r="P2851" s="87"/>
      <c r="Q2851" s="84"/>
      <c r="R2851" s="89"/>
      <c r="S2851" s="84"/>
      <c r="T2851" s="90"/>
      <c r="U2851" s="85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0"/>
      <c r="B2852" s="81"/>
      <c r="C2852" s="82"/>
      <c r="D2852" s="82"/>
      <c r="E2852" s="83"/>
      <c r="F2852" s="84"/>
      <c r="G2852" s="84"/>
      <c r="H2852" s="84"/>
      <c r="I2852" s="84"/>
      <c r="J2852" s="83"/>
      <c r="K2852" s="85"/>
      <c r="L2852" s="86"/>
      <c r="M2852" s="87"/>
      <c r="N2852" s="88"/>
      <c r="O2852" s="88"/>
      <c r="P2852" s="87"/>
      <c r="Q2852" s="84"/>
      <c r="R2852" s="89"/>
      <c r="S2852" s="84"/>
      <c r="T2852" s="90"/>
      <c r="U2852" s="85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0"/>
      <c r="B2853" s="81"/>
      <c r="C2853" s="82"/>
      <c r="D2853" s="82"/>
      <c r="E2853" s="83"/>
      <c r="F2853" s="84"/>
      <c r="G2853" s="84"/>
      <c r="H2853" s="84"/>
      <c r="I2853" s="84"/>
      <c r="J2853" s="83"/>
      <c r="K2853" s="85"/>
      <c r="L2853" s="86"/>
      <c r="M2853" s="87"/>
      <c r="N2853" s="88"/>
      <c r="O2853" s="88"/>
      <c r="P2853" s="87"/>
      <c r="Q2853" s="84"/>
      <c r="R2853" s="89"/>
      <c r="S2853" s="84"/>
      <c r="T2853" s="90"/>
      <c r="U2853" s="85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0"/>
      <c r="B2854" s="81"/>
      <c r="C2854" s="82"/>
      <c r="D2854" s="82"/>
      <c r="E2854" s="83"/>
      <c r="F2854" s="84"/>
      <c r="G2854" s="84"/>
      <c r="H2854" s="84"/>
      <c r="I2854" s="84"/>
      <c r="J2854" s="83"/>
      <c r="K2854" s="85"/>
      <c r="L2854" s="86"/>
      <c r="M2854" s="87"/>
      <c r="N2854" s="88"/>
      <c r="O2854" s="88"/>
      <c r="P2854" s="87"/>
      <c r="Q2854" s="84"/>
      <c r="R2854" s="89"/>
      <c r="S2854" s="84"/>
      <c r="T2854" s="90"/>
      <c r="U2854" s="85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0"/>
      <c r="B2855" s="81"/>
      <c r="C2855" s="82"/>
      <c r="D2855" s="82"/>
      <c r="E2855" s="83"/>
      <c r="F2855" s="84"/>
      <c r="G2855" s="84"/>
      <c r="H2855" s="84"/>
      <c r="I2855" s="84"/>
      <c r="J2855" s="83"/>
      <c r="K2855" s="85"/>
      <c r="L2855" s="86"/>
      <c r="M2855" s="87"/>
      <c r="N2855" s="88"/>
      <c r="O2855" s="88"/>
      <c r="P2855" s="87"/>
      <c r="Q2855" s="84"/>
      <c r="R2855" s="89"/>
      <c r="S2855" s="84"/>
      <c r="T2855" s="90"/>
      <c r="U2855" s="85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0"/>
      <c r="B2856" s="81"/>
      <c r="C2856" s="82"/>
      <c r="D2856" s="82"/>
      <c r="E2856" s="83"/>
      <c r="F2856" s="84"/>
      <c r="G2856" s="84"/>
      <c r="H2856" s="84"/>
      <c r="I2856" s="84"/>
      <c r="J2856" s="83"/>
      <c r="K2856" s="85"/>
      <c r="L2856" s="86"/>
      <c r="M2856" s="87"/>
      <c r="N2856" s="88"/>
      <c r="O2856" s="88"/>
      <c r="P2856" s="87"/>
      <c r="Q2856" s="84"/>
      <c r="R2856" s="89"/>
      <c r="S2856" s="84"/>
      <c r="T2856" s="90"/>
      <c r="U2856" s="85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0"/>
      <c r="B2857" s="81"/>
      <c r="C2857" s="82"/>
      <c r="D2857" s="82"/>
      <c r="E2857" s="83"/>
      <c r="F2857" s="84"/>
      <c r="G2857" s="84"/>
      <c r="H2857" s="84"/>
      <c r="I2857" s="84"/>
      <c r="J2857" s="83"/>
      <c r="K2857" s="85"/>
      <c r="L2857" s="86"/>
      <c r="M2857" s="87"/>
      <c r="N2857" s="88"/>
      <c r="O2857" s="88"/>
      <c r="P2857" s="87"/>
      <c r="Q2857" s="84"/>
      <c r="R2857" s="89"/>
      <c r="S2857" s="84"/>
      <c r="T2857" s="90"/>
      <c r="U2857" s="85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0"/>
      <c r="B2858" s="81"/>
      <c r="C2858" s="82"/>
      <c r="D2858" s="82"/>
      <c r="E2858" s="83"/>
      <c r="F2858" s="84"/>
      <c r="G2858" s="84"/>
      <c r="H2858" s="84"/>
      <c r="I2858" s="84"/>
      <c r="J2858" s="83"/>
      <c r="K2858" s="85"/>
      <c r="L2858" s="86"/>
      <c r="M2858" s="87"/>
      <c r="N2858" s="88"/>
      <c r="O2858" s="88"/>
      <c r="P2858" s="87"/>
      <c r="Q2858" s="84"/>
      <c r="R2858" s="89"/>
      <c r="S2858" s="84"/>
      <c r="T2858" s="90"/>
      <c r="U2858" s="85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0"/>
      <c r="B2859" s="81"/>
      <c r="C2859" s="82"/>
      <c r="D2859" s="82"/>
      <c r="E2859" s="83"/>
      <c r="F2859" s="84"/>
      <c r="G2859" s="84"/>
      <c r="H2859" s="84"/>
      <c r="I2859" s="84"/>
      <c r="J2859" s="83"/>
      <c r="K2859" s="85"/>
      <c r="L2859" s="86"/>
      <c r="M2859" s="87"/>
      <c r="N2859" s="88"/>
      <c r="O2859" s="88"/>
      <c r="P2859" s="87"/>
      <c r="Q2859" s="84"/>
      <c r="R2859" s="89"/>
      <c r="S2859" s="84"/>
      <c r="T2859" s="90"/>
      <c r="U2859" s="85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0"/>
      <c r="B2860" s="81"/>
      <c r="C2860" s="82"/>
      <c r="D2860" s="82"/>
      <c r="E2860" s="83"/>
      <c r="F2860" s="84"/>
      <c r="G2860" s="84"/>
      <c r="H2860" s="84"/>
      <c r="I2860" s="84"/>
      <c r="J2860" s="83"/>
      <c r="K2860" s="85"/>
      <c r="L2860" s="86"/>
      <c r="M2860" s="87"/>
      <c r="N2860" s="88"/>
      <c r="O2860" s="88"/>
      <c r="P2860" s="87"/>
      <c r="Q2860" s="84"/>
      <c r="R2860" s="89"/>
      <c r="S2860" s="84"/>
      <c r="T2860" s="90"/>
      <c r="U2860" s="85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0"/>
      <c r="B2861" s="81"/>
      <c r="C2861" s="82"/>
      <c r="D2861" s="82"/>
      <c r="E2861" s="83"/>
      <c r="F2861" s="84"/>
      <c r="G2861" s="84"/>
      <c r="H2861" s="84"/>
      <c r="I2861" s="84"/>
      <c r="J2861" s="83"/>
      <c r="K2861" s="85"/>
      <c r="L2861" s="86"/>
      <c r="M2861" s="87"/>
      <c r="N2861" s="88"/>
      <c r="O2861" s="88"/>
      <c r="P2861" s="87"/>
      <c r="Q2861" s="84"/>
      <c r="R2861" s="89"/>
      <c r="S2861" s="84"/>
      <c r="T2861" s="90"/>
      <c r="U2861" s="85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0"/>
      <c r="B2862" s="81"/>
      <c r="C2862" s="82"/>
      <c r="D2862" s="82"/>
      <c r="E2862" s="83"/>
      <c r="F2862" s="84"/>
      <c r="G2862" s="84"/>
      <c r="H2862" s="84"/>
      <c r="I2862" s="84"/>
      <c r="J2862" s="83"/>
      <c r="K2862" s="85"/>
      <c r="L2862" s="86"/>
      <c r="M2862" s="87"/>
      <c r="N2862" s="88"/>
      <c r="O2862" s="88"/>
      <c r="P2862" s="87"/>
      <c r="Q2862" s="84"/>
      <c r="R2862" s="89"/>
      <c r="S2862" s="84"/>
      <c r="T2862" s="90"/>
      <c r="U2862" s="85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0"/>
      <c r="B2863" s="81"/>
      <c r="C2863" s="82"/>
      <c r="D2863" s="82"/>
      <c r="E2863" s="83"/>
      <c r="F2863" s="84"/>
      <c r="G2863" s="84"/>
      <c r="H2863" s="84"/>
      <c r="I2863" s="84"/>
      <c r="J2863" s="83"/>
      <c r="K2863" s="85"/>
      <c r="L2863" s="86"/>
      <c r="M2863" s="87"/>
      <c r="N2863" s="88"/>
      <c r="O2863" s="88"/>
      <c r="P2863" s="87"/>
      <c r="Q2863" s="84"/>
      <c r="R2863" s="89"/>
      <c r="S2863" s="84"/>
      <c r="T2863" s="90"/>
      <c r="U2863" s="85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0"/>
      <c r="B2864" s="81"/>
      <c r="C2864" s="82"/>
      <c r="D2864" s="82"/>
      <c r="E2864" s="83"/>
      <c r="F2864" s="84"/>
      <c r="G2864" s="84"/>
      <c r="H2864" s="84"/>
      <c r="I2864" s="84"/>
      <c r="J2864" s="83"/>
      <c r="K2864" s="85"/>
      <c r="L2864" s="86"/>
      <c r="M2864" s="87"/>
      <c r="N2864" s="88"/>
      <c r="O2864" s="88"/>
      <c r="P2864" s="87"/>
      <c r="Q2864" s="84"/>
      <c r="R2864" s="89"/>
      <c r="S2864" s="84"/>
      <c r="T2864" s="90"/>
      <c r="U2864" s="85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0"/>
      <c r="B2865" s="81"/>
      <c r="C2865" s="82"/>
      <c r="D2865" s="82"/>
      <c r="E2865" s="83"/>
      <c r="F2865" s="84"/>
      <c r="G2865" s="84"/>
      <c r="H2865" s="84"/>
      <c r="I2865" s="84"/>
      <c r="J2865" s="83"/>
      <c r="K2865" s="85"/>
      <c r="L2865" s="86"/>
      <c r="M2865" s="87"/>
      <c r="N2865" s="88"/>
      <c r="O2865" s="88"/>
      <c r="P2865" s="87"/>
      <c r="Q2865" s="84"/>
      <c r="R2865" s="89"/>
      <c r="S2865" s="84"/>
      <c r="T2865" s="90"/>
      <c r="U2865" s="85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0"/>
      <c r="B2866" s="81"/>
      <c r="C2866" s="82"/>
      <c r="D2866" s="82"/>
      <c r="E2866" s="83"/>
      <c r="F2866" s="84"/>
      <c r="G2866" s="84"/>
      <c r="H2866" s="84"/>
      <c r="I2866" s="84"/>
      <c r="J2866" s="83"/>
      <c r="K2866" s="85"/>
      <c r="L2866" s="86"/>
      <c r="M2866" s="87"/>
      <c r="N2866" s="88"/>
      <c r="O2866" s="88"/>
      <c r="P2866" s="87"/>
      <c r="Q2866" s="84"/>
      <c r="R2866" s="89"/>
      <c r="S2866" s="84"/>
      <c r="T2866" s="90"/>
      <c r="U2866" s="85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0"/>
      <c r="B2867" s="81"/>
      <c r="C2867" s="82"/>
      <c r="D2867" s="82"/>
      <c r="E2867" s="83"/>
      <c r="F2867" s="84"/>
      <c r="G2867" s="84"/>
      <c r="H2867" s="84"/>
      <c r="I2867" s="84"/>
      <c r="J2867" s="83"/>
      <c r="K2867" s="85"/>
      <c r="L2867" s="86"/>
      <c r="M2867" s="87"/>
      <c r="N2867" s="88"/>
      <c r="O2867" s="88"/>
      <c r="P2867" s="87"/>
      <c r="Q2867" s="84"/>
      <c r="R2867" s="89"/>
      <c r="S2867" s="84"/>
      <c r="T2867" s="90"/>
      <c r="U2867" s="85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0"/>
      <c r="B2868" s="81"/>
      <c r="C2868" s="82"/>
      <c r="D2868" s="82"/>
      <c r="E2868" s="83"/>
      <c r="F2868" s="84"/>
      <c r="G2868" s="84"/>
      <c r="H2868" s="84"/>
      <c r="I2868" s="84"/>
      <c r="J2868" s="83"/>
      <c r="K2868" s="85"/>
      <c r="L2868" s="86"/>
      <c r="M2868" s="87"/>
      <c r="N2868" s="88"/>
      <c r="O2868" s="88"/>
      <c r="P2868" s="87"/>
      <c r="Q2868" s="84"/>
      <c r="R2868" s="89"/>
      <c r="S2868" s="84"/>
      <c r="T2868" s="90"/>
      <c r="U2868" s="85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0"/>
      <c r="B2869" s="81"/>
      <c r="C2869" s="82"/>
      <c r="D2869" s="82"/>
      <c r="E2869" s="83"/>
      <c r="F2869" s="84"/>
      <c r="G2869" s="84"/>
      <c r="H2869" s="84"/>
      <c r="I2869" s="84"/>
      <c r="J2869" s="83"/>
      <c r="K2869" s="85"/>
      <c r="L2869" s="86"/>
      <c r="M2869" s="87"/>
      <c r="N2869" s="88"/>
      <c r="O2869" s="88"/>
      <c r="P2869" s="87"/>
      <c r="Q2869" s="84"/>
      <c r="R2869" s="89"/>
      <c r="S2869" s="84"/>
      <c r="T2869" s="90"/>
      <c r="U2869" s="85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0"/>
      <c r="B2870" s="81"/>
      <c r="C2870" s="82"/>
      <c r="D2870" s="82"/>
      <c r="E2870" s="83"/>
      <c r="F2870" s="84"/>
      <c r="G2870" s="84"/>
      <c r="H2870" s="84"/>
      <c r="I2870" s="84"/>
      <c r="J2870" s="83"/>
      <c r="K2870" s="85"/>
      <c r="L2870" s="86"/>
      <c r="M2870" s="87"/>
      <c r="N2870" s="88"/>
      <c r="O2870" s="88"/>
      <c r="P2870" s="87"/>
      <c r="Q2870" s="84"/>
      <c r="R2870" s="89"/>
      <c r="S2870" s="84"/>
      <c r="T2870" s="90"/>
      <c r="U2870" s="85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0"/>
      <c r="B2871" s="81"/>
      <c r="C2871" s="82"/>
      <c r="D2871" s="82"/>
      <c r="E2871" s="83"/>
      <c r="F2871" s="84"/>
      <c r="G2871" s="84"/>
      <c r="H2871" s="84"/>
      <c r="I2871" s="84"/>
      <c r="J2871" s="83"/>
      <c r="K2871" s="85"/>
      <c r="L2871" s="86"/>
      <c r="M2871" s="87"/>
      <c r="N2871" s="88"/>
      <c r="O2871" s="88"/>
      <c r="P2871" s="87"/>
      <c r="Q2871" s="84"/>
      <c r="R2871" s="89"/>
      <c r="S2871" s="84"/>
      <c r="T2871" s="90"/>
      <c r="U2871" s="85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0"/>
      <c r="B2872" s="81"/>
      <c r="C2872" s="82"/>
      <c r="D2872" s="82"/>
      <c r="E2872" s="83"/>
      <c r="F2872" s="84"/>
      <c r="G2872" s="84"/>
      <c r="H2872" s="84"/>
      <c r="I2872" s="84"/>
      <c r="J2872" s="83"/>
      <c r="K2872" s="85"/>
      <c r="L2872" s="86"/>
      <c r="M2872" s="87"/>
      <c r="N2872" s="88"/>
      <c r="O2872" s="88"/>
      <c r="P2872" s="87"/>
      <c r="Q2872" s="84"/>
      <c r="R2872" s="89"/>
      <c r="S2872" s="84"/>
      <c r="T2872" s="90"/>
      <c r="U2872" s="85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0"/>
      <c r="B2873" s="81"/>
      <c r="C2873" s="82"/>
      <c r="D2873" s="82"/>
      <c r="E2873" s="83"/>
      <c r="F2873" s="84"/>
      <c r="G2873" s="84"/>
      <c r="H2873" s="84"/>
      <c r="I2873" s="84"/>
      <c r="J2873" s="83"/>
      <c r="K2873" s="85"/>
      <c r="L2873" s="86"/>
      <c r="M2873" s="87"/>
      <c r="N2873" s="88"/>
      <c r="O2873" s="88"/>
      <c r="P2873" s="87"/>
      <c r="Q2873" s="84"/>
      <c r="R2873" s="89"/>
      <c r="S2873" s="84"/>
      <c r="T2873" s="90"/>
      <c r="U2873" s="85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0"/>
      <c r="B2874" s="81"/>
      <c r="C2874" s="82"/>
      <c r="D2874" s="82"/>
      <c r="E2874" s="83"/>
      <c r="F2874" s="84"/>
      <c r="G2874" s="84"/>
      <c r="H2874" s="84"/>
      <c r="I2874" s="84"/>
      <c r="J2874" s="83"/>
      <c r="K2874" s="85"/>
      <c r="L2874" s="86"/>
      <c r="M2874" s="87"/>
      <c r="N2874" s="88"/>
      <c r="O2874" s="88"/>
      <c r="P2874" s="87"/>
      <c r="Q2874" s="84"/>
      <c r="R2874" s="89"/>
      <c r="S2874" s="84"/>
      <c r="T2874" s="90"/>
      <c r="U2874" s="85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0"/>
      <c r="B2875" s="81"/>
      <c r="C2875" s="82"/>
      <c r="D2875" s="82"/>
      <c r="E2875" s="83"/>
      <c r="F2875" s="84"/>
      <c r="G2875" s="84"/>
      <c r="H2875" s="84"/>
      <c r="I2875" s="84"/>
      <c r="J2875" s="83"/>
      <c r="K2875" s="85"/>
      <c r="L2875" s="86"/>
      <c r="M2875" s="87"/>
      <c r="N2875" s="88"/>
      <c r="O2875" s="88"/>
      <c r="P2875" s="87"/>
      <c r="Q2875" s="84"/>
      <c r="R2875" s="89"/>
      <c r="S2875" s="84"/>
      <c r="T2875" s="90"/>
      <c r="U2875" s="85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0"/>
      <c r="B2876" s="81"/>
      <c r="C2876" s="82"/>
      <c r="D2876" s="82"/>
      <c r="E2876" s="83"/>
      <c r="F2876" s="84"/>
      <c r="G2876" s="84"/>
      <c r="H2876" s="84"/>
      <c r="I2876" s="84"/>
      <c r="J2876" s="83"/>
      <c r="K2876" s="85"/>
      <c r="L2876" s="86"/>
      <c r="M2876" s="87"/>
      <c r="N2876" s="88"/>
      <c r="O2876" s="88"/>
      <c r="P2876" s="87"/>
      <c r="Q2876" s="84"/>
      <c r="R2876" s="89"/>
      <c r="S2876" s="84"/>
      <c r="T2876" s="90"/>
      <c r="U2876" s="85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0"/>
      <c r="B2877" s="81"/>
      <c r="C2877" s="82"/>
      <c r="D2877" s="82"/>
      <c r="E2877" s="83"/>
      <c r="F2877" s="84"/>
      <c r="G2877" s="84"/>
      <c r="H2877" s="84"/>
      <c r="I2877" s="84"/>
      <c r="J2877" s="83"/>
      <c r="K2877" s="85"/>
      <c r="L2877" s="86"/>
      <c r="M2877" s="87"/>
      <c r="N2877" s="88"/>
      <c r="O2877" s="88"/>
      <c r="P2877" s="87"/>
      <c r="Q2877" s="84"/>
      <c r="R2877" s="89"/>
      <c r="S2877" s="84"/>
      <c r="T2877" s="90"/>
      <c r="U2877" s="85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0"/>
      <c r="B2878" s="81"/>
      <c r="C2878" s="82"/>
      <c r="D2878" s="82"/>
      <c r="E2878" s="83"/>
      <c r="F2878" s="84"/>
      <c r="G2878" s="84"/>
      <c r="H2878" s="84"/>
      <c r="I2878" s="84"/>
      <c r="J2878" s="83"/>
      <c r="K2878" s="85"/>
      <c r="L2878" s="86"/>
      <c r="M2878" s="87"/>
      <c r="N2878" s="88"/>
      <c r="O2878" s="88"/>
      <c r="P2878" s="87"/>
      <c r="Q2878" s="84"/>
      <c r="R2878" s="89"/>
      <c r="S2878" s="84"/>
      <c r="T2878" s="90"/>
      <c r="U2878" s="85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0"/>
      <c r="B2879" s="81"/>
      <c r="C2879" s="82"/>
      <c r="D2879" s="82"/>
      <c r="E2879" s="83"/>
      <c r="F2879" s="84"/>
      <c r="G2879" s="84"/>
      <c r="H2879" s="84"/>
      <c r="I2879" s="84"/>
      <c r="J2879" s="83"/>
      <c r="K2879" s="85"/>
      <c r="L2879" s="86"/>
      <c r="M2879" s="87"/>
      <c r="N2879" s="88"/>
      <c r="O2879" s="88"/>
      <c r="P2879" s="87"/>
      <c r="Q2879" s="84"/>
      <c r="R2879" s="89"/>
      <c r="S2879" s="84"/>
      <c r="T2879" s="90"/>
      <c r="U2879" s="85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0"/>
      <c r="B2880" s="81"/>
      <c r="C2880" s="82"/>
      <c r="D2880" s="82"/>
      <c r="E2880" s="83"/>
      <c r="F2880" s="84"/>
      <c r="G2880" s="84"/>
      <c r="H2880" s="84"/>
      <c r="I2880" s="84"/>
      <c r="J2880" s="83"/>
      <c r="K2880" s="85"/>
      <c r="L2880" s="86"/>
      <c r="M2880" s="87"/>
      <c r="N2880" s="88"/>
      <c r="O2880" s="88"/>
      <c r="P2880" s="87"/>
      <c r="Q2880" s="84"/>
      <c r="R2880" s="89"/>
      <c r="S2880" s="84"/>
      <c r="T2880" s="90"/>
      <c r="U2880" s="85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0"/>
      <c r="B2881" s="81"/>
      <c r="C2881" s="82"/>
      <c r="D2881" s="82"/>
      <c r="E2881" s="83"/>
      <c r="F2881" s="84"/>
      <c r="G2881" s="84"/>
      <c r="H2881" s="84"/>
      <c r="I2881" s="84"/>
      <c r="J2881" s="83"/>
      <c r="K2881" s="85"/>
      <c r="L2881" s="86"/>
      <c r="M2881" s="87"/>
      <c r="N2881" s="88"/>
      <c r="O2881" s="88"/>
      <c r="P2881" s="87"/>
      <c r="Q2881" s="84"/>
      <c r="R2881" s="89"/>
      <c r="S2881" s="84"/>
      <c r="T2881" s="90"/>
      <c r="U2881" s="85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0"/>
      <c r="B2882" s="81"/>
      <c r="C2882" s="82"/>
      <c r="D2882" s="82"/>
      <c r="E2882" s="83"/>
      <c r="F2882" s="84"/>
      <c r="G2882" s="84"/>
      <c r="H2882" s="84"/>
      <c r="I2882" s="84"/>
      <c r="J2882" s="83"/>
      <c r="K2882" s="85"/>
      <c r="L2882" s="86"/>
      <c r="M2882" s="87"/>
      <c r="N2882" s="88"/>
      <c r="O2882" s="88"/>
      <c r="P2882" s="87"/>
      <c r="Q2882" s="84"/>
      <c r="R2882" s="89"/>
      <c r="S2882" s="84"/>
      <c r="T2882" s="90"/>
      <c r="U2882" s="85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0"/>
      <c r="B2883" s="81"/>
      <c r="C2883" s="82"/>
      <c r="D2883" s="82"/>
      <c r="E2883" s="83"/>
      <c r="F2883" s="84"/>
      <c r="G2883" s="84"/>
      <c r="H2883" s="84"/>
      <c r="I2883" s="84"/>
      <c r="J2883" s="83"/>
      <c r="K2883" s="85"/>
      <c r="L2883" s="86"/>
      <c r="M2883" s="87"/>
      <c r="N2883" s="88"/>
      <c r="O2883" s="88"/>
      <c r="P2883" s="87"/>
      <c r="Q2883" s="84"/>
      <c r="R2883" s="89"/>
      <c r="S2883" s="84"/>
      <c r="T2883" s="90"/>
      <c r="U2883" s="85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0"/>
      <c r="B2884" s="81"/>
      <c r="C2884" s="82"/>
      <c r="D2884" s="82"/>
      <c r="E2884" s="83"/>
      <c r="F2884" s="84"/>
      <c r="G2884" s="84"/>
      <c r="H2884" s="84"/>
      <c r="I2884" s="84"/>
      <c r="J2884" s="83"/>
      <c r="K2884" s="85"/>
      <c r="L2884" s="86"/>
      <c r="M2884" s="87"/>
      <c r="N2884" s="88"/>
      <c r="O2884" s="88"/>
      <c r="P2884" s="87"/>
      <c r="Q2884" s="84"/>
      <c r="R2884" s="89"/>
      <c r="S2884" s="84"/>
      <c r="T2884" s="90"/>
      <c r="U2884" s="85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0"/>
      <c r="B2885" s="81"/>
      <c r="C2885" s="82"/>
      <c r="D2885" s="82"/>
      <c r="E2885" s="83"/>
      <c r="F2885" s="84"/>
      <c r="G2885" s="84"/>
      <c r="H2885" s="84"/>
      <c r="I2885" s="84"/>
      <c r="J2885" s="83"/>
      <c r="K2885" s="85"/>
      <c r="L2885" s="86"/>
      <c r="M2885" s="87"/>
      <c r="N2885" s="88"/>
      <c r="O2885" s="88"/>
      <c r="P2885" s="87"/>
      <c r="Q2885" s="84"/>
      <c r="R2885" s="89"/>
      <c r="S2885" s="84"/>
      <c r="T2885" s="90"/>
      <c r="U2885" s="85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0"/>
      <c r="B2886" s="81"/>
      <c r="C2886" s="82"/>
      <c r="D2886" s="82"/>
      <c r="E2886" s="83"/>
      <c r="F2886" s="84"/>
      <c r="G2886" s="84"/>
      <c r="H2886" s="84"/>
      <c r="I2886" s="84"/>
      <c r="J2886" s="83"/>
      <c r="K2886" s="85"/>
      <c r="L2886" s="86"/>
      <c r="M2886" s="87"/>
      <c r="N2886" s="88"/>
      <c r="O2886" s="88"/>
      <c r="P2886" s="87"/>
      <c r="Q2886" s="84"/>
      <c r="R2886" s="89"/>
      <c r="S2886" s="84"/>
      <c r="T2886" s="90"/>
      <c r="U2886" s="85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0"/>
      <c r="B2887" s="81"/>
      <c r="C2887" s="82"/>
      <c r="D2887" s="82"/>
      <c r="E2887" s="83"/>
      <c r="F2887" s="84"/>
      <c r="G2887" s="84"/>
      <c r="H2887" s="84"/>
      <c r="I2887" s="84"/>
      <c r="J2887" s="83"/>
      <c r="K2887" s="85"/>
      <c r="L2887" s="86"/>
      <c r="M2887" s="87"/>
      <c r="N2887" s="88"/>
      <c r="O2887" s="88"/>
      <c r="P2887" s="87"/>
      <c r="Q2887" s="84"/>
      <c r="R2887" s="89"/>
      <c r="S2887" s="84"/>
      <c r="T2887" s="90"/>
      <c r="U2887" s="85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0"/>
      <c r="B2888" s="81"/>
      <c r="C2888" s="82"/>
      <c r="D2888" s="82"/>
      <c r="E2888" s="83"/>
      <c r="F2888" s="84"/>
      <c r="G2888" s="84"/>
      <c r="H2888" s="84"/>
      <c r="I2888" s="84"/>
      <c r="J2888" s="83"/>
      <c r="K2888" s="85"/>
      <c r="L2888" s="86"/>
      <c r="M2888" s="87"/>
      <c r="N2888" s="88"/>
      <c r="O2888" s="88"/>
      <c r="P2888" s="87"/>
      <c r="Q2888" s="84"/>
      <c r="R2888" s="89"/>
      <c r="S2888" s="84"/>
      <c r="T2888" s="90"/>
      <c r="U2888" s="85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0"/>
      <c r="B2889" s="81"/>
      <c r="C2889" s="82"/>
      <c r="D2889" s="82"/>
      <c r="E2889" s="83"/>
      <c r="F2889" s="84"/>
      <c r="G2889" s="84"/>
      <c r="H2889" s="84"/>
      <c r="I2889" s="84"/>
      <c r="J2889" s="83"/>
      <c r="K2889" s="85"/>
      <c r="L2889" s="86"/>
      <c r="M2889" s="87"/>
      <c r="N2889" s="88"/>
      <c r="O2889" s="88"/>
      <c r="P2889" s="87"/>
      <c r="Q2889" s="84"/>
      <c r="R2889" s="89"/>
      <c r="S2889" s="84"/>
      <c r="T2889" s="90"/>
      <c r="U2889" s="85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0"/>
      <c r="B2890" s="81"/>
      <c r="C2890" s="82"/>
      <c r="D2890" s="82"/>
      <c r="E2890" s="83"/>
      <c r="F2890" s="84"/>
      <c r="G2890" s="84"/>
      <c r="H2890" s="84"/>
      <c r="I2890" s="84"/>
      <c r="J2890" s="83"/>
      <c r="K2890" s="85"/>
      <c r="L2890" s="86"/>
      <c r="M2890" s="87"/>
      <c r="N2890" s="88"/>
      <c r="O2890" s="88"/>
      <c r="P2890" s="87"/>
      <c r="Q2890" s="84"/>
      <c r="R2890" s="89"/>
      <c r="S2890" s="84"/>
      <c r="T2890" s="90"/>
      <c r="U2890" s="85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0"/>
      <c r="B2891" s="81"/>
      <c r="C2891" s="82"/>
      <c r="D2891" s="82"/>
      <c r="E2891" s="83"/>
      <c r="F2891" s="84"/>
      <c r="G2891" s="84"/>
      <c r="H2891" s="84"/>
      <c r="I2891" s="84"/>
      <c r="J2891" s="83"/>
      <c r="K2891" s="85"/>
      <c r="L2891" s="86"/>
      <c r="M2891" s="87"/>
      <c r="N2891" s="88"/>
      <c r="O2891" s="88"/>
      <c r="P2891" s="87"/>
      <c r="Q2891" s="84"/>
      <c r="R2891" s="89"/>
      <c r="S2891" s="84"/>
      <c r="T2891" s="90"/>
      <c r="U2891" s="85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0"/>
      <c r="B2892" s="81"/>
      <c r="C2892" s="82"/>
      <c r="D2892" s="82"/>
      <c r="E2892" s="83"/>
      <c r="F2892" s="84"/>
      <c r="G2892" s="84"/>
      <c r="H2892" s="84"/>
      <c r="I2892" s="84"/>
      <c r="J2892" s="83"/>
      <c r="K2892" s="85"/>
      <c r="L2892" s="86"/>
      <c r="M2892" s="87"/>
      <c r="N2892" s="88"/>
      <c r="O2892" s="88"/>
      <c r="P2892" s="87"/>
      <c r="Q2892" s="84"/>
      <c r="R2892" s="89"/>
      <c r="S2892" s="84"/>
      <c r="T2892" s="90"/>
      <c r="U2892" s="85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0"/>
      <c r="B2893" s="81"/>
      <c r="C2893" s="82"/>
      <c r="D2893" s="82"/>
      <c r="E2893" s="83"/>
      <c r="F2893" s="84"/>
      <c r="G2893" s="84"/>
      <c r="H2893" s="84"/>
      <c r="I2893" s="84"/>
      <c r="J2893" s="83"/>
      <c r="K2893" s="85"/>
      <c r="L2893" s="86"/>
      <c r="M2893" s="87"/>
      <c r="N2893" s="88"/>
      <c r="O2893" s="88"/>
      <c r="P2893" s="87"/>
      <c r="Q2893" s="84"/>
      <c r="R2893" s="89"/>
      <c r="S2893" s="84"/>
      <c r="T2893" s="90"/>
      <c r="U2893" s="85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0"/>
      <c r="B2894" s="81"/>
      <c r="C2894" s="82"/>
      <c r="D2894" s="82"/>
      <c r="E2894" s="83"/>
      <c r="F2894" s="84"/>
      <c r="G2894" s="84"/>
      <c r="H2894" s="84"/>
      <c r="I2894" s="84"/>
      <c r="J2894" s="83"/>
      <c r="K2894" s="85"/>
      <c r="L2894" s="86"/>
      <c r="M2894" s="87"/>
      <c r="N2894" s="88"/>
      <c r="O2894" s="88"/>
      <c r="P2894" s="87"/>
      <c r="Q2894" s="84"/>
      <c r="R2894" s="89"/>
      <c r="S2894" s="84"/>
      <c r="T2894" s="90"/>
      <c r="U2894" s="85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0"/>
      <c r="B2895" s="81"/>
      <c r="C2895" s="82"/>
      <c r="D2895" s="82"/>
      <c r="E2895" s="83"/>
      <c r="F2895" s="84"/>
      <c r="G2895" s="84"/>
      <c r="H2895" s="84"/>
      <c r="I2895" s="84"/>
      <c r="J2895" s="83"/>
      <c r="K2895" s="85"/>
      <c r="L2895" s="86"/>
      <c r="M2895" s="87"/>
      <c r="N2895" s="88"/>
      <c r="O2895" s="88"/>
      <c r="P2895" s="87"/>
      <c r="Q2895" s="84"/>
      <c r="R2895" s="89"/>
      <c r="S2895" s="84"/>
      <c r="T2895" s="90"/>
      <c r="U2895" s="85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0"/>
      <c r="B2896" s="81"/>
      <c r="C2896" s="82"/>
      <c r="D2896" s="82"/>
      <c r="E2896" s="83"/>
      <c r="F2896" s="84"/>
      <c r="G2896" s="84"/>
      <c r="H2896" s="84"/>
      <c r="I2896" s="84"/>
      <c r="J2896" s="83"/>
      <c r="K2896" s="85"/>
      <c r="L2896" s="86"/>
      <c r="M2896" s="87"/>
      <c r="N2896" s="88"/>
      <c r="O2896" s="88"/>
      <c r="P2896" s="87"/>
      <c r="Q2896" s="84"/>
      <c r="R2896" s="89"/>
      <c r="S2896" s="84"/>
      <c r="T2896" s="90"/>
      <c r="U2896" s="85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0"/>
      <c r="B2897" s="81"/>
      <c r="C2897" s="82"/>
      <c r="D2897" s="82"/>
      <c r="E2897" s="83"/>
      <c r="F2897" s="84"/>
      <c r="G2897" s="84"/>
      <c r="H2897" s="84"/>
      <c r="I2897" s="84"/>
      <c r="J2897" s="83"/>
      <c r="K2897" s="85"/>
      <c r="L2897" s="86"/>
      <c r="M2897" s="87"/>
      <c r="N2897" s="88"/>
      <c r="O2897" s="88"/>
      <c r="P2897" s="87"/>
      <c r="Q2897" s="84"/>
      <c r="R2897" s="89"/>
      <c r="S2897" s="84"/>
      <c r="T2897" s="90"/>
      <c r="U2897" s="85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0"/>
      <c r="B2898" s="81"/>
      <c r="C2898" s="82"/>
      <c r="D2898" s="82"/>
      <c r="E2898" s="83"/>
      <c r="F2898" s="84"/>
      <c r="G2898" s="84"/>
      <c r="H2898" s="84"/>
      <c r="I2898" s="84"/>
      <c r="J2898" s="83"/>
      <c r="K2898" s="85"/>
      <c r="L2898" s="86"/>
      <c r="M2898" s="87"/>
      <c r="N2898" s="88"/>
      <c r="O2898" s="88"/>
      <c r="P2898" s="87"/>
      <c r="Q2898" s="84"/>
      <c r="R2898" s="89"/>
      <c r="S2898" s="84"/>
      <c r="T2898" s="90"/>
      <c r="U2898" s="85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0"/>
      <c r="B2899" s="81"/>
      <c r="C2899" s="82"/>
      <c r="D2899" s="82"/>
      <c r="E2899" s="83"/>
      <c r="F2899" s="84"/>
      <c r="G2899" s="84"/>
      <c r="H2899" s="84"/>
      <c r="I2899" s="84"/>
      <c r="J2899" s="83"/>
      <c r="K2899" s="85"/>
      <c r="L2899" s="86"/>
      <c r="M2899" s="87"/>
      <c r="N2899" s="88"/>
      <c r="O2899" s="88"/>
      <c r="P2899" s="87"/>
      <c r="Q2899" s="84"/>
      <c r="R2899" s="89"/>
      <c r="S2899" s="84"/>
      <c r="T2899" s="90"/>
      <c r="U2899" s="85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0"/>
      <c r="B2900" s="81"/>
      <c r="C2900" s="82"/>
      <c r="D2900" s="82"/>
      <c r="E2900" s="83"/>
      <c r="F2900" s="84"/>
      <c r="G2900" s="84"/>
      <c r="H2900" s="84"/>
      <c r="I2900" s="84"/>
      <c r="J2900" s="83"/>
      <c r="K2900" s="85"/>
      <c r="L2900" s="86"/>
      <c r="M2900" s="87"/>
      <c r="N2900" s="88"/>
      <c r="O2900" s="88"/>
      <c r="P2900" s="87"/>
      <c r="Q2900" s="84"/>
      <c r="R2900" s="89"/>
      <c r="S2900" s="84"/>
      <c r="T2900" s="90"/>
      <c r="U2900" s="85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0"/>
      <c r="B2901" s="81"/>
      <c r="C2901" s="82"/>
      <c r="D2901" s="82"/>
      <c r="E2901" s="83"/>
      <c r="F2901" s="84"/>
      <c r="G2901" s="84"/>
      <c r="H2901" s="84"/>
      <c r="I2901" s="84"/>
      <c r="J2901" s="83"/>
      <c r="K2901" s="85"/>
      <c r="L2901" s="86"/>
      <c r="M2901" s="87"/>
      <c r="N2901" s="88"/>
      <c r="O2901" s="88"/>
      <c r="P2901" s="87"/>
      <c r="Q2901" s="84"/>
      <c r="R2901" s="89"/>
      <c r="S2901" s="84"/>
      <c r="T2901" s="90"/>
      <c r="U2901" s="85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0"/>
      <c r="B2902" s="81"/>
      <c r="C2902" s="82"/>
      <c r="D2902" s="82"/>
      <c r="E2902" s="83"/>
      <c r="F2902" s="84"/>
      <c r="G2902" s="84"/>
      <c r="H2902" s="84"/>
      <c r="I2902" s="84"/>
      <c r="J2902" s="83"/>
      <c r="K2902" s="85"/>
      <c r="L2902" s="86"/>
      <c r="M2902" s="87"/>
      <c r="N2902" s="88"/>
      <c r="O2902" s="88"/>
      <c r="P2902" s="87"/>
      <c r="Q2902" s="84"/>
      <c r="R2902" s="89"/>
      <c r="S2902" s="84"/>
      <c r="T2902" s="90"/>
      <c r="U2902" s="85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0"/>
      <c r="B2903" s="81"/>
      <c r="C2903" s="82"/>
      <c r="D2903" s="82"/>
      <c r="E2903" s="83"/>
      <c r="F2903" s="84"/>
      <c r="G2903" s="84"/>
      <c r="H2903" s="84"/>
      <c r="I2903" s="84"/>
      <c r="J2903" s="83"/>
      <c r="K2903" s="85"/>
      <c r="L2903" s="86"/>
      <c r="M2903" s="87"/>
      <c r="N2903" s="88"/>
      <c r="O2903" s="88"/>
      <c r="P2903" s="87"/>
      <c r="Q2903" s="84"/>
      <c r="R2903" s="89"/>
      <c r="S2903" s="84"/>
      <c r="T2903" s="90"/>
      <c r="U2903" s="85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0"/>
      <c r="B2904" s="81"/>
      <c r="C2904" s="82"/>
      <c r="D2904" s="82"/>
      <c r="E2904" s="83"/>
      <c r="F2904" s="84"/>
      <c r="G2904" s="84"/>
      <c r="H2904" s="84"/>
      <c r="I2904" s="84"/>
      <c r="J2904" s="83"/>
      <c r="K2904" s="85"/>
      <c r="L2904" s="86"/>
      <c r="M2904" s="87"/>
      <c r="N2904" s="88"/>
      <c r="O2904" s="88"/>
      <c r="P2904" s="87"/>
      <c r="Q2904" s="84"/>
      <c r="R2904" s="89"/>
      <c r="S2904" s="84"/>
      <c r="T2904" s="90"/>
      <c r="U2904" s="85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0"/>
      <c r="B2905" s="81"/>
      <c r="C2905" s="82"/>
      <c r="D2905" s="82"/>
      <c r="E2905" s="83"/>
      <c r="F2905" s="84"/>
      <c r="G2905" s="84"/>
      <c r="H2905" s="84"/>
      <c r="I2905" s="84"/>
      <c r="J2905" s="83"/>
      <c r="K2905" s="85"/>
      <c r="L2905" s="86"/>
      <c r="M2905" s="87"/>
      <c r="N2905" s="88"/>
      <c r="O2905" s="88"/>
      <c r="P2905" s="87"/>
      <c r="Q2905" s="84"/>
      <c r="R2905" s="89"/>
      <c r="S2905" s="84"/>
      <c r="T2905" s="90"/>
      <c r="U2905" s="85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0"/>
      <c r="B2906" s="81"/>
      <c r="C2906" s="82"/>
      <c r="D2906" s="82"/>
      <c r="E2906" s="83"/>
      <c r="F2906" s="84"/>
      <c r="G2906" s="84"/>
      <c r="H2906" s="84"/>
      <c r="I2906" s="84"/>
      <c r="J2906" s="83"/>
      <c r="K2906" s="85"/>
      <c r="L2906" s="86"/>
      <c r="M2906" s="87"/>
      <c r="N2906" s="88"/>
      <c r="O2906" s="88"/>
      <c r="P2906" s="87"/>
      <c r="Q2906" s="84"/>
      <c r="R2906" s="89"/>
      <c r="S2906" s="84"/>
      <c r="T2906" s="90"/>
      <c r="U2906" s="85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0"/>
      <c r="B2907" s="81"/>
      <c r="C2907" s="82"/>
      <c r="D2907" s="82"/>
      <c r="E2907" s="83"/>
      <c r="F2907" s="84"/>
      <c r="G2907" s="84"/>
      <c r="H2907" s="84"/>
      <c r="I2907" s="84"/>
      <c r="J2907" s="83"/>
      <c r="K2907" s="85"/>
      <c r="L2907" s="86"/>
      <c r="M2907" s="87"/>
      <c r="N2907" s="88"/>
      <c r="O2907" s="88"/>
      <c r="P2907" s="87"/>
      <c r="Q2907" s="84"/>
      <c r="R2907" s="89"/>
      <c r="S2907" s="84"/>
      <c r="T2907" s="90"/>
      <c r="U2907" s="85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0"/>
      <c r="B2908" s="81"/>
      <c r="C2908" s="82"/>
      <c r="D2908" s="82"/>
      <c r="E2908" s="83"/>
      <c r="F2908" s="84"/>
      <c r="G2908" s="84"/>
      <c r="H2908" s="84"/>
      <c r="I2908" s="84"/>
      <c r="J2908" s="83"/>
      <c r="K2908" s="85"/>
      <c r="L2908" s="86"/>
      <c r="M2908" s="87"/>
      <c r="N2908" s="88"/>
      <c r="O2908" s="88"/>
      <c r="P2908" s="87"/>
      <c r="Q2908" s="84"/>
      <c r="R2908" s="89"/>
      <c r="S2908" s="84"/>
      <c r="T2908" s="90"/>
      <c r="U2908" s="85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0"/>
      <c r="B2909" s="81"/>
      <c r="C2909" s="82"/>
      <c r="D2909" s="82"/>
      <c r="E2909" s="83"/>
      <c r="F2909" s="84"/>
      <c r="G2909" s="84"/>
      <c r="H2909" s="84"/>
      <c r="I2909" s="84"/>
      <c r="J2909" s="83"/>
      <c r="K2909" s="85"/>
      <c r="L2909" s="86"/>
      <c r="M2909" s="87"/>
      <c r="N2909" s="88"/>
      <c r="O2909" s="88"/>
      <c r="P2909" s="87"/>
      <c r="Q2909" s="84"/>
      <c r="R2909" s="89"/>
      <c r="S2909" s="84"/>
      <c r="T2909" s="90"/>
      <c r="U2909" s="85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0"/>
      <c r="B2910" s="81"/>
      <c r="C2910" s="82"/>
      <c r="D2910" s="82"/>
      <c r="E2910" s="83"/>
      <c r="F2910" s="84"/>
      <c r="G2910" s="84"/>
      <c r="H2910" s="84"/>
      <c r="I2910" s="84"/>
      <c r="J2910" s="83"/>
      <c r="K2910" s="85"/>
      <c r="L2910" s="86"/>
      <c r="M2910" s="87"/>
      <c r="N2910" s="88"/>
      <c r="O2910" s="88"/>
      <c r="P2910" s="87"/>
      <c r="Q2910" s="84"/>
      <c r="R2910" s="89"/>
      <c r="S2910" s="84"/>
      <c r="T2910" s="90"/>
      <c r="U2910" s="85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0"/>
      <c r="B2911" s="81"/>
      <c r="C2911" s="82"/>
      <c r="D2911" s="82"/>
      <c r="E2911" s="83"/>
      <c r="F2911" s="84"/>
      <c r="G2911" s="84"/>
      <c r="H2911" s="84"/>
      <c r="I2911" s="84"/>
      <c r="J2911" s="83"/>
      <c r="K2911" s="85"/>
      <c r="L2911" s="86"/>
      <c r="M2911" s="87"/>
      <c r="N2911" s="88"/>
      <c r="O2911" s="88"/>
      <c r="P2911" s="87"/>
      <c r="Q2911" s="84"/>
      <c r="R2911" s="89"/>
      <c r="S2911" s="84"/>
      <c r="T2911" s="90"/>
      <c r="U2911" s="85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0"/>
      <c r="B2912" s="81"/>
      <c r="C2912" s="82"/>
      <c r="D2912" s="82"/>
      <c r="E2912" s="83"/>
      <c r="F2912" s="84"/>
      <c r="G2912" s="84"/>
      <c r="H2912" s="84"/>
      <c r="I2912" s="84"/>
      <c r="J2912" s="83"/>
      <c r="K2912" s="85"/>
      <c r="L2912" s="86"/>
      <c r="M2912" s="87"/>
      <c r="N2912" s="88"/>
      <c r="O2912" s="88"/>
      <c r="P2912" s="87"/>
      <c r="Q2912" s="84"/>
      <c r="R2912" s="89"/>
      <c r="S2912" s="84"/>
      <c r="T2912" s="90"/>
      <c r="U2912" s="85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0"/>
      <c r="B2913" s="81"/>
      <c r="C2913" s="82"/>
      <c r="D2913" s="82"/>
      <c r="E2913" s="83"/>
      <c r="F2913" s="84"/>
      <c r="G2913" s="84"/>
      <c r="H2913" s="84"/>
      <c r="I2913" s="84"/>
      <c r="J2913" s="83"/>
      <c r="K2913" s="85"/>
      <c r="L2913" s="86"/>
      <c r="M2913" s="87"/>
      <c r="N2913" s="88"/>
      <c r="O2913" s="88"/>
      <c r="P2913" s="87"/>
      <c r="Q2913" s="84"/>
      <c r="R2913" s="89"/>
      <c r="S2913" s="84"/>
      <c r="T2913" s="90"/>
      <c r="U2913" s="85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0"/>
      <c r="B2914" s="81"/>
      <c r="C2914" s="82"/>
      <c r="D2914" s="82"/>
      <c r="E2914" s="83"/>
      <c r="F2914" s="84"/>
      <c r="G2914" s="84"/>
      <c r="H2914" s="84"/>
      <c r="I2914" s="84"/>
      <c r="J2914" s="83"/>
      <c r="K2914" s="85"/>
      <c r="L2914" s="86"/>
      <c r="M2914" s="87"/>
      <c r="N2914" s="88"/>
      <c r="O2914" s="88"/>
      <c r="P2914" s="87"/>
      <c r="Q2914" s="84"/>
      <c r="R2914" s="89"/>
      <c r="S2914" s="84"/>
      <c r="T2914" s="90"/>
      <c r="U2914" s="85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0"/>
      <c r="B2915" s="81"/>
      <c r="C2915" s="82"/>
      <c r="D2915" s="82"/>
      <c r="E2915" s="83"/>
      <c r="F2915" s="84"/>
      <c r="G2915" s="84"/>
      <c r="H2915" s="84"/>
      <c r="I2915" s="84"/>
      <c r="J2915" s="83"/>
      <c r="K2915" s="85"/>
      <c r="L2915" s="86"/>
      <c r="M2915" s="87"/>
      <c r="N2915" s="88"/>
      <c r="O2915" s="88"/>
      <c r="P2915" s="87"/>
      <c r="Q2915" s="84"/>
      <c r="R2915" s="89"/>
      <c r="S2915" s="84"/>
      <c r="T2915" s="90"/>
      <c r="U2915" s="85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0"/>
      <c r="B2916" s="81"/>
      <c r="C2916" s="82"/>
      <c r="D2916" s="82"/>
      <c r="E2916" s="83"/>
      <c r="F2916" s="84"/>
      <c r="G2916" s="84"/>
      <c r="H2916" s="84"/>
      <c r="I2916" s="84"/>
      <c r="J2916" s="83"/>
      <c r="K2916" s="85"/>
      <c r="L2916" s="86"/>
      <c r="M2916" s="87"/>
      <c r="N2916" s="88"/>
      <c r="O2916" s="88"/>
      <c r="P2916" s="87"/>
      <c r="Q2916" s="84"/>
      <c r="R2916" s="89"/>
      <c r="S2916" s="84"/>
      <c r="T2916" s="90"/>
      <c r="U2916" s="85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0"/>
      <c r="B2917" s="81"/>
      <c r="C2917" s="82"/>
      <c r="D2917" s="82"/>
      <c r="E2917" s="83"/>
      <c r="F2917" s="84"/>
      <c r="G2917" s="84"/>
      <c r="H2917" s="84"/>
      <c r="I2917" s="84"/>
      <c r="J2917" s="83"/>
      <c r="K2917" s="85"/>
      <c r="L2917" s="86"/>
      <c r="M2917" s="87"/>
      <c r="N2917" s="88"/>
      <c r="O2917" s="88"/>
      <c r="P2917" s="87"/>
      <c r="Q2917" s="84"/>
      <c r="R2917" s="89"/>
      <c r="S2917" s="84"/>
      <c r="T2917" s="90"/>
      <c r="U2917" s="85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0"/>
      <c r="B2918" s="81"/>
      <c r="C2918" s="82"/>
      <c r="D2918" s="82"/>
      <c r="E2918" s="83"/>
      <c r="F2918" s="84"/>
      <c r="G2918" s="84"/>
      <c r="H2918" s="84"/>
      <c r="I2918" s="84"/>
      <c r="J2918" s="83"/>
      <c r="K2918" s="85"/>
      <c r="L2918" s="86"/>
      <c r="M2918" s="87"/>
      <c r="N2918" s="88"/>
      <c r="O2918" s="88"/>
      <c r="P2918" s="87"/>
      <c r="Q2918" s="84"/>
      <c r="R2918" s="89"/>
      <c r="S2918" s="84"/>
      <c r="T2918" s="90"/>
      <c r="U2918" s="85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0"/>
      <c r="B2919" s="81"/>
      <c r="C2919" s="82"/>
      <c r="D2919" s="82"/>
      <c r="E2919" s="83"/>
      <c r="F2919" s="84"/>
      <c r="G2919" s="84"/>
      <c r="H2919" s="84"/>
      <c r="I2919" s="84"/>
      <c r="J2919" s="83"/>
      <c r="K2919" s="85"/>
      <c r="L2919" s="86"/>
      <c r="M2919" s="87"/>
      <c r="N2919" s="88"/>
      <c r="O2919" s="88"/>
      <c r="P2919" s="87"/>
      <c r="Q2919" s="84"/>
      <c r="R2919" s="89"/>
      <c r="S2919" s="84"/>
      <c r="T2919" s="90"/>
      <c r="U2919" s="85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0"/>
      <c r="B2920" s="81"/>
      <c r="C2920" s="82"/>
      <c r="D2920" s="82"/>
      <c r="E2920" s="83"/>
      <c r="F2920" s="84"/>
      <c r="G2920" s="84"/>
      <c r="H2920" s="84"/>
      <c r="I2920" s="84"/>
      <c r="J2920" s="83"/>
      <c r="K2920" s="85"/>
      <c r="L2920" s="86"/>
      <c r="M2920" s="87"/>
      <c r="N2920" s="88"/>
      <c r="O2920" s="88"/>
      <c r="P2920" s="87"/>
      <c r="Q2920" s="84"/>
      <c r="R2920" s="89"/>
      <c r="S2920" s="84"/>
      <c r="T2920" s="90"/>
      <c r="U2920" s="85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0"/>
      <c r="B2921" s="81"/>
      <c r="C2921" s="82"/>
      <c r="D2921" s="82"/>
      <c r="E2921" s="83"/>
      <c r="F2921" s="84"/>
      <c r="G2921" s="84"/>
      <c r="H2921" s="84"/>
      <c r="I2921" s="84"/>
      <c r="J2921" s="83"/>
      <c r="K2921" s="85"/>
      <c r="L2921" s="86"/>
      <c r="M2921" s="87"/>
      <c r="N2921" s="88"/>
      <c r="O2921" s="88"/>
      <c r="P2921" s="87"/>
      <c r="Q2921" s="84"/>
      <c r="R2921" s="89"/>
      <c r="S2921" s="84"/>
      <c r="T2921" s="90"/>
      <c r="U2921" s="85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0"/>
      <c r="B2922" s="81"/>
      <c r="C2922" s="82"/>
      <c r="D2922" s="82"/>
      <c r="E2922" s="83"/>
      <c r="F2922" s="84"/>
      <c r="G2922" s="84"/>
      <c r="H2922" s="84"/>
      <c r="I2922" s="84"/>
      <c r="J2922" s="83"/>
      <c r="K2922" s="85"/>
      <c r="L2922" s="86"/>
      <c r="M2922" s="87"/>
      <c r="N2922" s="88"/>
      <c r="O2922" s="88"/>
      <c r="P2922" s="87"/>
      <c r="Q2922" s="84"/>
      <c r="R2922" s="89"/>
      <c r="S2922" s="84"/>
      <c r="T2922" s="90"/>
      <c r="U2922" s="85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0"/>
      <c r="B2923" s="81"/>
      <c r="C2923" s="82"/>
      <c r="D2923" s="82"/>
      <c r="E2923" s="83"/>
      <c r="F2923" s="84"/>
      <c r="G2923" s="84"/>
      <c r="H2923" s="84"/>
      <c r="I2923" s="84"/>
      <c r="J2923" s="83"/>
      <c r="K2923" s="85"/>
      <c r="L2923" s="86"/>
      <c r="M2923" s="87"/>
      <c r="N2923" s="88"/>
      <c r="O2923" s="88"/>
      <c r="P2923" s="87"/>
      <c r="Q2923" s="84"/>
      <c r="R2923" s="89"/>
      <c r="S2923" s="84"/>
      <c r="T2923" s="90"/>
      <c r="U2923" s="85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0"/>
      <c r="B2924" s="81"/>
      <c r="C2924" s="82"/>
      <c r="D2924" s="82"/>
      <c r="E2924" s="83"/>
      <c r="F2924" s="84"/>
      <c r="G2924" s="84"/>
      <c r="H2924" s="84"/>
      <c r="I2924" s="84"/>
      <c r="J2924" s="83"/>
      <c r="K2924" s="85"/>
      <c r="L2924" s="86"/>
      <c r="M2924" s="87"/>
      <c r="N2924" s="88"/>
      <c r="O2924" s="88"/>
      <c r="P2924" s="87"/>
      <c r="Q2924" s="84"/>
      <c r="R2924" s="89"/>
      <c r="S2924" s="84"/>
      <c r="T2924" s="90"/>
      <c r="U2924" s="85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0"/>
      <c r="B2925" s="81"/>
      <c r="C2925" s="82"/>
      <c r="D2925" s="82"/>
      <c r="E2925" s="83"/>
      <c r="F2925" s="84"/>
      <c r="G2925" s="84"/>
      <c r="H2925" s="84"/>
      <c r="I2925" s="84"/>
      <c r="J2925" s="83"/>
      <c r="K2925" s="85"/>
      <c r="L2925" s="86"/>
      <c r="M2925" s="87"/>
      <c r="N2925" s="88"/>
      <c r="O2925" s="88"/>
      <c r="P2925" s="87"/>
      <c r="Q2925" s="84"/>
      <c r="R2925" s="89"/>
      <c r="S2925" s="84"/>
      <c r="T2925" s="90"/>
      <c r="U2925" s="85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0"/>
      <c r="B2926" s="81"/>
      <c r="C2926" s="82"/>
      <c r="D2926" s="82"/>
      <c r="E2926" s="83"/>
      <c r="F2926" s="84"/>
      <c r="G2926" s="84"/>
      <c r="H2926" s="84"/>
      <c r="I2926" s="84"/>
      <c r="J2926" s="83"/>
      <c r="K2926" s="85"/>
      <c r="L2926" s="86"/>
      <c r="M2926" s="87"/>
      <c r="N2926" s="88"/>
      <c r="O2926" s="88"/>
      <c r="P2926" s="87"/>
      <c r="Q2926" s="84"/>
      <c r="R2926" s="89"/>
      <c r="S2926" s="84"/>
      <c r="T2926" s="90"/>
      <c r="U2926" s="85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0"/>
      <c r="B2927" s="81"/>
      <c r="C2927" s="82"/>
      <c r="D2927" s="82"/>
      <c r="E2927" s="83"/>
      <c r="F2927" s="84"/>
      <c r="G2927" s="84"/>
      <c r="H2927" s="84"/>
      <c r="I2927" s="84"/>
      <c r="J2927" s="83"/>
      <c r="K2927" s="85"/>
      <c r="L2927" s="86"/>
      <c r="M2927" s="87"/>
      <c r="N2927" s="88"/>
      <c r="O2927" s="88"/>
      <c r="P2927" s="87"/>
      <c r="Q2927" s="84"/>
      <c r="R2927" s="89"/>
      <c r="S2927" s="84"/>
      <c r="T2927" s="90"/>
      <c r="U2927" s="85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0"/>
      <c r="B2928" s="81"/>
      <c r="C2928" s="82"/>
      <c r="D2928" s="82"/>
      <c r="E2928" s="83"/>
      <c r="F2928" s="84"/>
      <c r="G2928" s="84"/>
      <c r="H2928" s="84"/>
      <c r="I2928" s="84"/>
      <c r="J2928" s="83"/>
      <c r="K2928" s="85"/>
      <c r="L2928" s="86"/>
      <c r="M2928" s="87"/>
      <c r="N2928" s="88"/>
      <c r="O2928" s="88"/>
      <c r="P2928" s="87"/>
      <c r="Q2928" s="84"/>
      <c r="R2928" s="89"/>
      <c r="S2928" s="84"/>
      <c r="T2928" s="90"/>
      <c r="U2928" s="85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0"/>
      <c r="B2929" s="81"/>
      <c r="C2929" s="82"/>
      <c r="D2929" s="82"/>
      <c r="E2929" s="83"/>
      <c r="F2929" s="84"/>
      <c r="G2929" s="84"/>
      <c r="H2929" s="84"/>
      <c r="I2929" s="84"/>
      <c r="J2929" s="83"/>
      <c r="K2929" s="85"/>
      <c r="L2929" s="86"/>
      <c r="M2929" s="87"/>
      <c r="N2929" s="88"/>
      <c r="O2929" s="88"/>
      <c r="P2929" s="87"/>
      <c r="Q2929" s="84"/>
      <c r="R2929" s="89"/>
      <c r="S2929" s="84"/>
      <c r="T2929" s="90"/>
      <c r="U2929" s="85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0"/>
      <c r="B2930" s="81"/>
      <c r="C2930" s="82"/>
      <c r="D2930" s="82"/>
      <c r="E2930" s="83"/>
      <c r="F2930" s="84"/>
      <c r="G2930" s="84"/>
      <c r="H2930" s="84"/>
      <c r="I2930" s="84"/>
      <c r="J2930" s="83"/>
      <c r="K2930" s="85"/>
      <c r="L2930" s="86"/>
      <c r="M2930" s="87"/>
      <c r="N2930" s="88"/>
      <c r="O2930" s="88"/>
      <c r="P2930" s="87"/>
      <c r="Q2930" s="84"/>
      <c r="R2930" s="89"/>
      <c r="S2930" s="84"/>
      <c r="T2930" s="90"/>
      <c r="U2930" s="85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0"/>
      <c r="B2931" s="81"/>
      <c r="C2931" s="82"/>
      <c r="D2931" s="82"/>
      <c r="E2931" s="83"/>
      <c r="F2931" s="84"/>
      <c r="G2931" s="84"/>
      <c r="H2931" s="84"/>
      <c r="I2931" s="84"/>
      <c r="J2931" s="83"/>
      <c r="K2931" s="85"/>
      <c r="L2931" s="86"/>
      <c r="M2931" s="87"/>
      <c r="N2931" s="88"/>
      <c r="O2931" s="88"/>
      <c r="P2931" s="87"/>
      <c r="Q2931" s="84"/>
      <c r="R2931" s="89"/>
      <c r="S2931" s="84"/>
      <c r="T2931" s="90"/>
      <c r="U2931" s="85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0"/>
      <c r="B2932" s="81"/>
      <c r="C2932" s="82"/>
      <c r="D2932" s="82"/>
      <c r="E2932" s="83"/>
      <c r="F2932" s="84"/>
      <c r="G2932" s="84"/>
      <c r="H2932" s="84"/>
      <c r="I2932" s="84"/>
      <c r="J2932" s="83"/>
      <c r="K2932" s="85"/>
      <c r="L2932" s="86"/>
      <c r="M2932" s="87"/>
      <c r="N2932" s="88"/>
      <c r="O2932" s="88"/>
      <c r="P2932" s="87"/>
      <c r="Q2932" s="84"/>
      <c r="R2932" s="89"/>
      <c r="S2932" s="84"/>
      <c r="T2932" s="90"/>
      <c r="U2932" s="85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0"/>
      <c r="B2933" s="81"/>
      <c r="C2933" s="82"/>
      <c r="D2933" s="82"/>
      <c r="E2933" s="83"/>
      <c r="F2933" s="84"/>
      <c r="G2933" s="84"/>
      <c r="H2933" s="84"/>
      <c r="I2933" s="84"/>
      <c r="J2933" s="83"/>
      <c r="K2933" s="85"/>
      <c r="L2933" s="86"/>
      <c r="M2933" s="87"/>
      <c r="N2933" s="88"/>
      <c r="O2933" s="88"/>
      <c r="P2933" s="87"/>
      <c r="Q2933" s="84"/>
      <c r="R2933" s="89"/>
      <c r="S2933" s="84"/>
      <c r="T2933" s="90"/>
      <c r="U2933" s="85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1"/>
      <c r="B2934" s="92"/>
      <c r="C2934" s="93"/>
      <c r="D2934" s="93"/>
      <c r="E2934" s="94"/>
      <c r="F2934" s="95"/>
      <c r="G2934" s="95"/>
      <c r="H2934" s="95"/>
      <c r="I2934" s="95"/>
      <c r="J2934" s="94"/>
      <c r="K2934" s="96"/>
      <c r="L2934" s="97"/>
      <c r="M2934" s="98"/>
      <c r="N2934" s="99"/>
      <c r="O2934" s="99"/>
      <c r="P2934" s="98"/>
      <c r="Q2934" s="95"/>
      <c r="R2934" s="100"/>
      <c r="S2934" s="95"/>
      <c r="T2934" s="101"/>
      <c r="U2934" s="96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2025-04-29T11:20:39Z</dcterms:modified>
</cp:coreProperties>
</file>