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C27EED-74F1-4CB4-84DE-83D03A349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Q76" i="1" l="1"/>
  <c r="AS76" i="1"/>
  <c r="AP76" i="1"/>
  <c r="AT76" i="1" s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M73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F75" i="1"/>
  <c r="AS79" i="1"/>
  <c r="AQ79" i="1"/>
  <c r="AT78" i="1"/>
  <c r="AM74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0" i="1" l="1"/>
  <c r="S40" i="1" s="1"/>
  <c r="Y40" i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L40" i="1" s="1"/>
  <c r="O40" i="1" s="1"/>
  <c r="J41" i="1"/>
  <c r="K41" i="1" s="1"/>
  <c r="L41" i="1" s="1"/>
  <c r="O41" i="1" s="1"/>
  <c r="K39" i="1"/>
  <c r="L39" i="1" s="1"/>
  <c r="O38" i="1"/>
  <c r="P38" i="1" s="1"/>
  <c r="N39" i="1"/>
  <c r="N40" i="1" s="1"/>
  <c r="N41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R1988" i="1" s="1"/>
  <c r="A1989" i="1"/>
  <c r="H1988" i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H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H1990" i="1" l="1"/>
  <c r="R1989" i="1"/>
  <c r="S1989" i="1" s="1"/>
  <c r="Y1989" i="1"/>
  <c r="A1991" i="1"/>
  <c r="Q1990" i="1"/>
  <c r="Z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A1992" i="1"/>
  <c r="Q1991" i="1"/>
  <c r="AA1991" i="1"/>
  <c r="Z1991" i="1"/>
  <c r="R1990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Y1991" i="1"/>
  <c r="R1991" i="1"/>
  <c r="S1991" i="1" s="1"/>
  <c r="H1992" i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1994" i="1" l="1"/>
  <c r="H1993" i="1"/>
  <c r="Q1993" i="1"/>
  <c r="AA1993" i="1"/>
  <c r="R1992" i="1"/>
  <c r="S1992" i="1" s="1"/>
  <c r="Y1992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A1994" i="1" l="1"/>
  <c r="R1993" i="1"/>
  <c r="S1993" i="1" s="1"/>
  <c r="Y1993" i="1"/>
  <c r="Z1994" i="1"/>
  <c r="H1994" i="1"/>
  <c r="A1995" i="1"/>
  <c r="Q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Z1995" i="1" l="1"/>
  <c r="A1996" i="1"/>
  <c r="H1995" i="1"/>
  <c r="Q1995" i="1"/>
  <c r="Z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R1995" i="1" l="1"/>
  <c r="S1995" i="1" s="1"/>
  <c r="Y1995" i="1"/>
  <c r="AA1996" i="1"/>
  <c r="A1997" i="1"/>
  <c r="H1996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A1997" i="1" l="1"/>
  <c r="A1998" i="1"/>
  <c r="H1997" i="1"/>
  <c r="Q1997" i="1"/>
  <c r="Y1996" i="1"/>
  <c r="R1996" i="1"/>
  <c r="S1996" i="1" s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H1998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 l="1"/>
  <c r="R1998" i="1"/>
  <c r="S1998" i="1" s="1"/>
  <c r="H1999" i="1"/>
  <c r="A2000" i="1"/>
  <c r="Q1999" i="1"/>
  <c r="Z1999" i="1"/>
  <c r="AA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Z2000" i="1"/>
  <c r="A2001" i="1"/>
  <c r="H2000" i="1"/>
  <c r="Q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Z2001" i="1" l="1"/>
  <c r="Y2000" i="1"/>
  <c r="R2000" i="1"/>
  <c r="S2000" i="1" s="1"/>
  <c r="H2001" i="1"/>
  <c r="A2002" i="1"/>
  <c r="Q2001" i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R2001" i="1" l="1"/>
  <c r="S2001" i="1" s="1"/>
  <c r="Y2001" i="1"/>
  <c r="A2003" i="1"/>
  <c r="H2002" i="1"/>
  <c r="Q2002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2004" i="1" l="1"/>
  <c r="H2003" i="1"/>
  <c r="Q2003" i="1"/>
  <c r="AA2003" i="1"/>
  <c r="R2002" i="1"/>
  <c r="S2002" i="1" s="1"/>
  <c r="Y2002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R2003" i="1"/>
  <c r="S2003" i="1" s="1"/>
  <c r="Y2003" i="1"/>
  <c r="Z2004" i="1"/>
  <c r="A2005" i="1"/>
  <c r="H2004" i="1"/>
  <c r="Q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A2006" i="1"/>
  <c r="H2005" i="1"/>
  <c r="Q2005" i="1"/>
  <c r="Z2006" i="1" s="1"/>
  <c r="R2004" i="1"/>
  <c r="S2004" i="1" s="1"/>
  <c r="Y2004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R2005" i="1" l="1"/>
  <c r="S2005" i="1" s="1"/>
  <c r="Y2005" i="1"/>
  <c r="AA2006" i="1"/>
  <c r="H2006" i="1"/>
  <c r="A2007" i="1"/>
  <c r="Q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H2007" i="1"/>
  <c r="A2008" i="1"/>
  <c r="Q2007" i="1"/>
  <c r="AA2008" i="1" s="1"/>
  <c r="Y2006" i="1"/>
  <c r="R2006" i="1"/>
  <c r="S2006" i="1" s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8" i="1"/>
  <c r="Q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2010" i="1" l="1"/>
  <c r="H2009" i="1"/>
  <c r="Q2009" i="1"/>
  <c r="Y2008" i="1"/>
  <c r="R2008" i="1"/>
  <c r="S2008" i="1" s="1"/>
  <c r="Z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R2009" i="1"/>
  <c r="S2009" i="1" s="1"/>
  <c r="Y2009" i="1"/>
  <c r="AA2010" i="1"/>
  <c r="A2011" i="1"/>
  <c r="H2010" i="1"/>
  <c r="Q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H2011" i="1" l="1"/>
  <c r="A2012" i="1"/>
  <c r="Q2011" i="1"/>
  <c r="AA2011" i="1"/>
  <c r="R2010" i="1"/>
  <c r="S2010" i="1" s="1"/>
  <c r="Y2010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AA2012" i="1" l="1"/>
  <c r="Y2011" i="1"/>
  <c r="R2011" i="1"/>
  <c r="S2011" i="1" s="1"/>
  <c r="A2013" i="1"/>
  <c r="H2012" i="1"/>
  <c r="Q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2014" i="1" l="1"/>
  <c r="H2013" i="1"/>
  <c r="Q2013" i="1"/>
  <c r="Y2012" i="1"/>
  <c r="R2012" i="1"/>
  <c r="S2012" i="1" s="1"/>
  <c r="Z2013" i="1"/>
  <c r="AA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H2014" i="1"/>
  <c r="Q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H2015" i="1" l="1"/>
  <c r="A2016" i="1"/>
  <c r="Q2015" i="1"/>
  <c r="AA2015" i="1"/>
  <c r="Y2014" i="1"/>
  <c r="R2014" i="1"/>
  <c r="S2014" i="1" s="1"/>
  <c r="Z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A2016" i="1" l="1"/>
  <c r="Y2015" i="1"/>
  <c r="R2015" i="1"/>
  <c r="S2015" i="1" s="1"/>
  <c r="H2016" i="1"/>
  <c r="A2017" i="1"/>
  <c r="Q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2018" i="1"/>
  <c r="H2017" i="1"/>
  <c r="Q2017" i="1"/>
  <c r="Z2017" i="1"/>
  <c r="AA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H2018" i="1"/>
  <c r="Q2018" i="1"/>
  <c r="R2018" i="1" s="1"/>
  <c r="Z2018" i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J1989" i="1"/>
  <c r="K1989" i="1" s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E1989" i="1" l="1"/>
  <c r="F1989" i="1"/>
  <c r="J1990" i="1"/>
  <c r="K1990" i="1" s="1"/>
  <c r="I1991" i="1"/>
  <c r="E1988" i="1"/>
  <c r="F1988" i="1"/>
  <c r="L1984" i="1"/>
  <c r="D1985" i="1"/>
  <c r="G1984" i="1"/>
  <c r="N1983" i="1"/>
  <c r="O1982" i="1"/>
  <c r="U1988" i="1"/>
  <c r="J1991" i="1" l="1"/>
  <c r="K1991" i="1" s="1"/>
  <c r="I1992" i="1"/>
  <c r="E1990" i="1"/>
  <c r="F1990" i="1"/>
  <c r="W1988" i="1"/>
  <c r="U1989" i="1"/>
  <c r="G1985" i="1"/>
  <c r="L1985" i="1"/>
  <c r="D1986" i="1"/>
  <c r="N1984" i="1"/>
  <c r="O1983" i="1"/>
  <c r="J1992" i="1" l="1"/>
  <c r="K1992" i="1" s="1"/>
  <c r="I1993" i="1"/>
  <c r="F1991" i="1"/>
  <c r="E1991" i="1"/>
  <c r="W1989" i="1"/>
  <c r="U1990" i="1"/>
  <c r="W1990" i="1" s="1"/>
  <c r="L1986" i="1"/>
  <c r="G1986" i="1"/>
  <c r="D1987" i="1"/>
  <c r="N1985" i="1"/>
  <c r="O1984" i="1"/>
  <c r="U1991" i="1" l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D1990" i="1"/>
  <c r="J1994" i="1"/>
  <c r="K1994" i="1" s="1"/>
  <c r="I1995" i="1"/>
  <c r="E1993" i="1"/>
  <c r="F1993" i="1"/>
  <c r="U1993" i="1"/>
  <c r="W1993" i="1" s="1"/>
  <c r="G1988" i="1"/>
  <c r="L1988" i="1"/>
  <c r="M1989" i="1" s="1"/>
  <c r="M1990" i="1" s="1"/>
  <c r="M1991" i="1" s="1"/>
  <c r="M1992" i="1" s="1"/>
  <c r="M1993" i="1" s="1"/>
  <c r="M1994" i="1" s="1"/>
  <c r="N1987" i="1"/>
  <c r="O1986" i="1"/>
  <c r="M1995" i="1" l="1"/>
  <c r="E1994" i="1"/>
  <c r="F1994" i="1"/>
  <c r="U1994" i="1"/>
  <c r="W1994" i="1" s="1"/>
  <c r="L1990" i="1"/>
  <c r="G1990" i="1"/>
  <c r="D1991" i="1"/>
  <c r="J1995" i="1"/>
  <c r="K1995" i="1" s="1"/>
  <c r="I1996" i="1"/>
  <c r="N1988" i="1"/>
  <c r="N1989" i="1" s="1"/>
  <c r="O1987" i="1"/>
  <c r="F1995" i="1" l="1"/>
  <c r="E1995" i="1"/>
  <c r="U1995" i="1"/>
  <c r="W1995" i="1" s="1"/>
  <c r="D1992" i="1"/>
  <c r="G1991" i="1"/>
  <c r="L1991" i="1"/>
  <c r="J1996" i="1"/>
  <c r="K1996" i="1" s="1"/>
  <c r="I1997" i="1"/>
  <c r="M1996" i="1"/>
  <c r="N1990" i="1"/>
  <c r="O1989" i="1"/>
  <c r="O1988" i="1"/>
  <c r="L1992" i="1" l="1"/>
  <c r="G1992" i="1"/>
  <c r="D1993" i="1"/>
  <c r="M1997" i="1"/>
  <c r="J1997" i="1"/>
  <c r="K1997" i="1" s="1"/>
  <c r="I1998" i="1"/>
  <c r="E1996" i="1"/>
  <c r="F1996" i="1"/>
  <c r="U1996" i="1"/>
  <c r="W1996" i="1" s="1"/>
  <c r="O1990" i="1"/>
  <c r="N1991" i="1"/>
  <c r="Y135" i="1"/>
  <c r="L1993" i="1" l="1"/>
  <c r="G1993" i="1"/>
  <c r="D1994" i="1"/>
  <c r="F1997" i="1"/>
  <c r="E1997" i="1"/>
  <c r="U1997" i="1"/>
  <c r="W1997" i="1" s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M1999" i="1"/>
  <c r="I2000" i="1"/>
  <c r="N1993" i="1"/>
  <c r="O1992" i="1"/>
  <c r="Y1409" i="1"/>
  <c r="M2000" i="1" l="1"/>
  <c r="J2000" i="1"/>
  <c r="K2000" i="1" s="1"/>
  <c r="I2001" i="1"/>
  <c r="G1995" i="1"/>
  <c r="L1995" i="1"/>
  <c r="D1996" i="1"/>
  <c r="E1999" i="1"/>
  <c r="F1999" i="1"/>
  <c r="U1999" i="1"/>
  <c r="W1999" i="1" s="1"/>
  <c r="N1994" i="1"/>
  <c r="O1993" i="1"/>
  <c r="Y1774" i="1"/>
  <c r="J2001" i="1" l="1"/>
  <c r="K2001" i="1" s="1"/>
  <c r="M2001" i="1"/>
  <c r="I2002" i="1"/>
  <c r="G1996" i="1"/>
  <c r="L1996" i="1"/>
  <c r="D1997" i="1"/>
  <c r="E2000" i="1"/>
  <c r="F2000" i="1"/>
  <c r="U2000" i="1"/>
  <c r="W2000" i="1" s="1"/>
  <c r="N1995" i="1"/>
  <c r="O1994" i="1"/>
  <c r="G1997" i="1" l="1"/>
  <c r="L1997" i="1"/>
  <c r="D1998" i="1"/>
  <c r="J2002" i="1"/>
  <c r="K2002" i="1" s="1"/>
  <c r="M2002" i="1"/>
  <c r="I2003" i="1"/>
  <c r="E2001" i="1"/>
  <c r="F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J2003" i="1"/>
  <c r="K2003" i="1" s="1"/>
  <c r="M2003" i="1"/>
  <c r="I2004" i="1"/>
  <c r="N1997" i="1"/>
  <c r="O1996" i="1"/>
  <c r="G1999" i="1" l="1"/>
  <c r="L1999" i="1"/>
  <c r="D2000" i="1"/>
  <c r="M2004" i="1"/>
  <c r="J2004" i="1"/>
  <c r="K2004" i="1" s="1"/>
  <c r="I2005" i="1"/>
  <c r="E2003" i="1"/>
  <c r="F2003" i="1"/>
  <c r="U2003" i="1"/>
  <c r="W2003" i="1" s="1"/>
  <c r="N1998" i="1"/>
  <c r="O1997" i="1"/>
  <c r="M2005" i="1" l="1"/>
  <c r="J2005" i="1"/>
  <c r="K2005" i="1" s="1"/>
  <c r="I2006" i="1"/>
  <c r="G2000" i="1"/>
  <c r="L2000" i="1"/>
  <c r="D2001" i="1"/>
  <c r="E2004" i="1"/>
  <c r="F2004" i="1"/>
  <c r="U2004" i="1"/>
  <c r="W2004" i="1" s="1"/>
  <c r="N1999" i="1"/>
  <c r="O1998" i="1"/>
  <c r="Y74" i="1"/>
  <c r="G2001" i="1" l="1"/>
  <c r="L2001" i="1"/>
  <c r="D2002" i="1"/>
  <c r="J2006" i="1"/>
  <c r="K2006" i="1" s="1"/>
  <c r="M2006" i="1"/>
  <c r="I2007" i="1"/>
  <c r="E2005" i="1"/>
  <c r="F2005" i="1"/>
  <c r="U2005" i="1"/>
  <c r="W2005" i="1" s="1"/>
  <c r="N2000" i="1"/>
  <c r="O1999" i="1"/>
  <c r="E2006" i="1" l="1"/>
  <c r="F2006" i="1"/>
  <c r="U2006" i="1"/>
  <c r="W2006" i="1" s="1"/>
  <c r="L2002" i="1"/>
  <c r="G2002" i="1"/>
  <c r="D2003" i="1"/>
  <c r="M2007" i="1"/>
  <c r="J2007" i="1"/>
  <c r="K2007" i="1" s="1"/>
  <c r="I2008" i="1"/>
  <c r="N2001" i="1"/>
  <c r="O2000" i="1"/>
  <c r="L2003" i="1" l="1"/>
  <c r="G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J2009" i="1" l="1"/>
  <c r="K2009" i="1" s="1"/>
  <c r="M2009" i="1"/>
  <c r="I2010" i="1"/>
  <c r="F2008" i="1"/>
  <c r="E2008" i="1"/>
  <c r="U2008" i="1"/>
  <c r="W2008" i="1" s="1"/>
  <c r="G2004" i="1"/>
  <c r="L2004" i="1"/>
  <c r="D2005" i="1"/>
  <c r="N2003" i="1"/>
  <c r="O2002" i="1"/>
  <c r="J2010" i="1" l="1"/>
  <c r="K2010" i="1" s="1"/>
  <c r="M2010" i="1"/>
  <c r="I2011" i="1"/>
  <c r="L2005" i="1"/>
  <c r="G2005" i="1"/>
  <c r="D2006" i="1"/>
  <c r="F2009" i="1"/>
  <c r="E2009" i="1"/>
  <c r="U2009" i="1"/>
  <c r="W2009" i="1" s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M2012" i="1" l="1"/>
  <c r="J2012" i="1"/>
  <c r="K2012" i="1" s="1"/>
  <c r="I2013" i="1"/>
  <c r="G2007" i="1"/>
  <c r="L2007" i="1"/>
  <c r="D2008" i="1"/>
  <c r="E2011" i="1"/>
  <c r="F2011" i="1"/>
  <c r="U2011" i="1"/>
  <c r="W2011" i="1" s="1"/>
  <c r="N2006" i="1"/>
  <c r="O2005" i="1"/>
  <c r="Y163" i="1"/>
  <c r="G2008" i="1" l="1"/>
  <c r="L2008" i="1"/>
  <c r="D2009" i="1"/>
  <c r="M2013" i="1"/>
  <c r="J2013" i="1"/>
  <c r="K2013" i="1" s="1"/>
  <c r="I2014" i="1"/>
  <c r="F2012" i="1"/>
  <c r="E2012" i="1"/>
  <c r="U2012" i="1"/>
  <c r="W2012" i="1" s="1"/>
  <c r="N2007" i="1"/>
  <c r="O2006" i="1"/>
  <c r="E2013" i="1" l="1"/>
  <c r="F2013" i="1"/>
  <c r="U2013" i="1"/>
  <c r="W2013" i="1" s="1"/>
  <c r="L2009" i="1"/>
  <c r="G2009" i="1"/>
  <c r="D2010" i="1"/>
  <c r="M2014" i="1"/>
  <c r="J2014" i="1"/>
  <c r="K2014" i="1" s="1"/>
  <c r="I2015" i="1"/>
  <c r="N2008" i="1"/>
  <c r="O2007" i="1"/>
  <c r="F2014" i="1" l="1"/>
  <c r="E2014" i="1"/>
  <c r="U2014" i="1"/>
  <c r="W2014" i="1" s="1"/>
  <c r="G2010" i="1"/>
  <c r="L2010" i="1"/>
  <c r="D2011" i="1"/>
  <c r="M2015" i="1"/>
  <c r="J2015" i="1"/>
  <c r="K2015" i="1" s="1"/>
  <c r="I2016" i="1"/>
  <c r="N2009" i="1"/>
  <c r="O2008" i="1"/>
  <c r="G2011" i="1" l="1"/>
  <c r="L2011" i="1"/>
  <c r="D2012" i="1"/>
  <c r="M2016" i="1"/>
  <c r="J2016" i="1"/>
  <c r="K2016" i="1" s="1"/>
  <c r="I2017" i="1"/>
  <c r="F2015" i="1"/>
  <c r="E2015" i="1"/>
  <c r="U2015" i="1"/>
  <c r="W2015" i="1" s="1"/>
  <c r="N2010" i="1"/>
  <c r="O2009" i="1"/>
  <c r="J2017" i="1" l="1"/>
  <c r="K2017" i="1" s="1"/>
  <c r="M2017" i="1"/>
  <c r="I2018" i="1"/>
  <c r="E2016" i="1"/>
  <c r="F2016" i="1"/>
  <c r="U2016" i="1"/>
  <c r="W2016" i="1" s="1"/>
  <c r="L2012" i="1"/>
  <c r="G2012" i="1"/>
  <c r="D2013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F2018" i="1" l="1"/>
  <c r="E2018" i="1"/>
  <c r="U2018" i="1"/>
  <c r="W2018" i="1" s="1"/>
  <c r="L2014" i="1"/>
  <c r="G2014" i="1"/>
  <c r="D2015" i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S225" i="1" l="1"/>
  <c r="Y225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39" i="1" l="1"/>
  <c r="Y1959" i="1" l="1"/>
  <c r="Y1958" i="1" l="1"/>
  <c r="Y1897" i="1"/>
  <c r="Y1866" i="1"/>
  <c r="Y1838" i="1"/>
  <c r="Y1656" i="1"/>
  <c r="Y1532" i="1"/>
  <c r="Y1411" i="1"/>
  <c r="Y1292" i="1"/>
  <c r="Y1291" i="1"/>
  <c r="Y1261" i="1"/>
  <c r="Y988" i="1"/>
  <c r="Y865" i="1"/>
  <c r="Y770" i="1"/>
  <c r="Y711" i="1"/>
  <c r="Y683" i="1"/>
  <c r="Y558" i="1"/>
  <c r="Y529" i="1"/>
  <c r="Q38" i="1"/>
  <c r="Y438" i="1"/>
  <c r="Y406" i="1"/>
  <c r="Y405" i="1"/>
  <c r="Y285" i="1"/>
  <c r="Y347" i="1"/>
  <c r="Y319" i="1"/>
  <c r="Y318" i="1"/>
  <c r="Y256" i="1"/>
  <c r="AA39" i="1" l="1"/>
  <c r="Z39" i="1"/>
  <c r="C39" i="1"/>
  <c r="C40" i="1" s="1"/>
  <c r="U39" i="1"/>
  <c r="U40" i="1" s="1"/>
  <c r="Y38" i="1"/>
  <c r="R38" i="1"/>
  <c r="S38" i="1" s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40" i="1"/>
  <c r="Z41" i="1" s="1"/>
  <c r="C41" i="1"/>
  <c r="P41" i="1" s="1"/>
  <c r="P40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40" i="1"/>
  <c r="AA41" i="1" s="1"/>
  <c r="W40" i="1"/>
  <c r="U41" i="1"/>
  <c r="W41" i="1" s="1"/>
  <c r="W39" i="1"/>
  <c r="P39" i="1"/>
  <c r="X40" i="1" l="1"/>
  <c r="B40" i="1" s="1"/>
  <c r="X41" i="1"/>
  <c r="X39" i="1"/>
  <c r="B39" i="1" s="1"/>
  <c r="AH12" i="1" l="1"/>
  <c r="R41" i="1"/>
  <c r="B41" i="1"/>
  <c r="U42" i="1"/>
  <c r="S41" i="1" l="1"/>
  <c r="Y41" i="1" s="1"/>
  <c r="AE12" i="1"/>
  <c r="AJ12" i="1"/>
  <c r="U43" i="1"/>
  <c r="W42" i="1"/>
  <c r="AG13" i="1" l="1"/>
  <c r="C42" i="1"/>
  <c r="Y258" i="1"/>
  <c r="W43" i="1"/>
  <c r="U44" i="1"/>
  <c r="P42" i="1" l="1"/>
  <c r="X42" i="1" s="1"/>
  <c r="B42" i="1" s="1"/>
  <c r="C43" i="1"/>
  <c r="W44" i="1"/>
  <c r="U45" i="1"/>
  <c r="Y43" i="1"/>
  <c r="C44" i="1" l="1"/>
  <c r="P43" i="1"/>
  <c r="X43" i="1" s="1"/>
  <c r="B43" i="1" s="1"/>
  <c r="W45" i="1"/>
  <c r="U46" i="1"/>
  <c r="C45" i="1" l="1"/>
  <c r="P44" i="1"/>
  <c r="X44" i="1" s="1"/>
  <c r="B44" i="1" s="1"/>
  <c r="W46" i="1"/>
  <c r="U47" i="1"/>
  <c r="P45" i="1" l="1"/>
  <c r="X45" i="1" s="1"/>
  <c r="B45" i="1" s="1"/>
  <c r="C46" i="1"/>
  <c r="W47" i="1"/>
  <c r="U48" i="1"/>
  <c r="C47" i="1" l="1"/>
  <c r="P46" i="1"/>
  <c r="X46" i="1" s="1"/>
  <c r="B46" i="1" s="1"/>
  <c r="W48" i="1"/>
  <c r="U49" i="1"/>
  <c r="P47" i="1" l="1"/>
  <c r="X47" i="1" s="1"/>
  <c r="B47" i="1" s="1"/>
  <c r="C48" i="1"/>
  <c r="W49" i="1"/>
  <c r="U50" i="1"/>
  <c r="C49" i="1" l="1"/>
  <c r="P48" i="1"/>
  <c r="X48" i="1" s="1"/>
  <c r="B48" i="1" s="1"/>
  <c r="W50" i="1"/>
  <c r="U51" i="1"/>
  <c r="C50" i="1" l="1"/>
  <c r="P49" i="1"/>
  <c r="X49" i="1" s="1"/>
  <c r="B49" i="1" s="1"/>
  <c r="W51" i="1"/>
  <c r="U52" i="1"/>
  <c r="C51" i="1" l="1"/>
  <c r="P50" i="1"/>
  <c r="X50" i="1" s="1"/>
  <c r="B50" i="1" s="1"/>
  <c r="W52" i="1"/>
  <c r="U53" i="1"/>
  <c r="P51" i="1" l="1"/>
  <c r="X51" i="1" s="1"/>
  <c r="B51" i="1" s="1"/>
  <c r="C52" i="1"/>
  <c r="W53" i="1"/>
  <c r="U54" i="1"/>
  <c r="C53" i="1" l="1"/>
  <c r="P52" i="1"/>
  <c r="X52" i="1" s="1"/>
  <c r="B52" i="1" s="1"/>
  <c r="W54" i="1"/>
  <c r="U55" i="1"/>
  <c r="C54" i="1" l="1"/>
  <c r="P53" i="1"/>
  <c r="X53" i="1" s="1"/>
  <c r="B53" i="1" s="1"/>
  <c r="W55" i="1"/>
  <c r="U56" i="1"/>
  <c r="C55" i="1" l="1"/>
  <c r="P54" i="1"/>
  <c r="X54" i="1" s="1"/>
  <c r="B54" i="1" s="1"/>
  <c r="W56" i="1"/>
  <c r="U57" i="1"/>
  <c r="P55" i="1" l="1"/>
  <c r="X55" i="1" s="1"/>
  <c r="B55" i="1" s="1"/>
  <c r="C56" i="1"/>
  <c r="W57" i="1"/>
  <c r="U58" i="1"/>
  <c r="C57" i="1" l="1"/>
  <c r="P56" i="1"/>
  <c r="X56" i="1" s="1"/>
  <c r="B56" i="1" s="1"/>
  <c r="W58" i="1"/>
  <c r="U59" i="1"/>
  <c r="C58" i="1" l="1"/>
  <c r="P57" i="1"/>
  <c r="X57" i="1" s="1"/>
  <c r="B57" i="1" s="1"/>
  <c r="W59" i="1"/>
  <c r="U60" i="1"/>
  <c r="P58" i="1" l="1"/>
  <c r="X58" i="1" s="1"/>
  <c r="B58" i="1" s="1"/>
  <c r="C59" i="1"/>
  <c r="W60" i="1"/>
  <c r="U61" i="1"/>
  <c r="C60" i="1" l="1"/>
  <c r="P59" i="1"/>
  <c r="X59" i="1" s="1"/>
  <c r="B59" i="1" s="1"/>
  <c r="W61" i="1"/>
  <c r="U62" i="1"/>
  <c r="P60" i="1" l="1"/>
  <c r="X60" i="1" s="1"/>
  <c r="B60" i="1" s="1"/>
  <c r="C61" i="1"/>
  <c r="W62" i="1"/>
  <c r="U63" i="1"/>
  <c r="C62" i="1" l="1"/>
  <c r="P61" i="1"/>
  <c r="X61" i="1" s="1"/>
  <c r="B61" i="1" s="1"/>
  <c r="W63" i="1"/>
  <c r="U64" i="1"/>
  <c r="P62" i="1" l="1"/>
  <c r="X62" i="1" s="1"/>
  <c r="B62" i="1" s="1"/>
  <c r="C63" i="1"/>
  <c r="W64" i="1"/>
  <c r="U65" i="1"/>
  <c r="C64" i="1" l="1"/>
  <c r="P63" i="1"/>
  <c r="X63" i="1" s="1"/>
  <c r="B63" i="1" s="1"/>
  <c r="W65" i="1"/>
  <c r="U66" i="1"/>
  <c r="P64" i="1" l="1"/>
  <c r="X64" i="1" s="1"/>
  <c r="B64" i="1" s="1"/>
  <c r="C65" i="1"/>
  <c r="W66" i="1"/>
  <c r="U67" i="1"/>
  <c r="C66" i="1" l="1"/>
  <c r="P65" i="1"/>
  <c r="X65" i="1" s="1"/>
  <c r="B65" i="1" s="1"/>
  <c r="W67" i="1"/>
  <c r="U68" i="1"/>
  <c r="P66" i="1" l="1"/>
  <c r="X66" i="1" s="1"/>
  <c r="B66" i="1" s="1"/>
  <c r="C67" i="1"/>
  <c r="W68" i="1"/>
  <c r="U69" i="1"/>
  <c r="C68" i="1" l="1"/>
  <c r="P67" i="1"/>
  <c r="X67" i="1" s="1"/>
  <c r="B67" i="1" s="1"/>
  <c r="W69" i="1"/>
  <c r="U70" i="1"/>
  <c r="P68" i="1" l="1"/>
  <c r="X68" i="1" s="1"/>
  <c r="B68" i="1" s="1"/>
  <c r="C69" i="1"/>
  <c r="W70" i="1"/>
  <c r="U71" i="1"/>
  <c r="C70" i="1" l="1"/>
  <c r="P70" i="1" s="1"/>
  <c r="X70" i="1" s="1"/>
  <c r="B70" i="1" s="1"/>
  <c r="P69" i="1"/>
  <c r="X69" i="1" s="1"/>
  <c r="B69" i="1" s="1"/>
  <c r="Y286" i="1"/>
  <c r="W71" i="1"/>
  <c r="U72" i="1"/>
  <c r="Y287" i="1" l="1"/>
  <c r="W72" i="1"/>
  <c r="U73" i="1"/>
  <c r="R70" i="1" l="1"/>
  <c r="S70" i="1" s="1"/>
  <c r="Y70" i="1" s="1"/>
  <c r="AH13" i="1"/>
  <c r="W73" i="1"/>
  <c r="U74" i="1"/>
  <c r="Y71" i="1"/>
  <c r="AE13" i="1" l="1"/>
  <c r="AJ13" i="1"/>
  <c r="Y72" i="1"/>
  <c r="W74" i="1"/>
  <c r="U75" i="1"/>
  <c r="AG14" i="1" l="1"/>
  <c r="C71" i="1"/>
  <c r="W75" i="1"/>
  <c r="U76" i="1"/>
  <c r="C72" i="1" l="1"/>
  <c r="P71" i="1"/>
  <c r="W76" i="1"/>
  <c r="U77" i="1"/>
  <c r="S71" i="1" l="1"/>
  <c r="X71" i="1"/>
  <c r="B71" i="1" s="1"/>
  <c r="C73" i="1"/>
  <c r="P72" i="1"/>
  <c r="W77" i="1"/>
  <c r="U78" i="1"/>
  <c r="P73" i="1" l="1"/>
  <c r="X73" i="1" s="1"/>
  <c r="B73" i="1" s="1"/>
  <c r="C74" i="1"/>
  <c r="X72" i="1"/>
  <c r="B72" i="1" s="1"/>
  <c r="W78" i="1"/>
  <c r="U79" i="1"/>
  <c r="C75" i="1" l="1"/>
  <c r="P74" i="1"/>
  <c r="X74" i="1" s="1"/>
  <c r="B74" i="1" s="1"/>
  <c r="W79" i="1"/>
  <c r="U80" i="1"/>
  <c r="C76" i="1" l="1"/>
  <c r="P75" i="1"/>
  <c r="X75" i="1" s="1"/>
  <c r="B75" i="1" s="1"/>
  <c r="S253" i="1"/>
  <c r="Y78" i="1"/>
  <c r="W80" i="1"/>
  <c r="U81" i="1"/>
  <c r="C77" i="1" l="1"/>
  <c r="P76" i="1"/>
  <c r="X76" i="1" s="1"/>
  <c r="B76" i="1" s="1"/>
  <c r="W81" i="1"/>
  <c r="U82" i="1"/>
  <c r="C78" i="1" l="1"/>
  <c r="P77" i="1"/>
  <c r="X77" i="1" s="1"/>
  <c r="B77" i="1" s="1"/>
  <c r="W82" i="1"/>
  <c r="U83" i="1"/>
  <c r="C79" i="1" l="1"/>
  <c r="P78" i="1"/>
  <c r="W83" i="1"/>
  <c r="U84" i="1"/>
  <c r="X78" i="1" l="1"/>
  <c r="B78" i="1" s="1"/>
  <c r="P79" i="1"/>
  <c r="X79" i="1" s="1"/>
  <c r="B79" i="1" s="1"/>
  <c r="C80" i="1"/>
  <c r="W84" i="1"/>
  <c r="U85" i="1"/>
  <c r="C81" i="1" l="1"/>
  <c r="P80" i="1"/>
  <c r="X80" i="1" s="1"/>
  <c r="B80" i="1" s="1"/>
  <c r="W85" i="1"/>
  <c r="U86" i="1"/>
  <c r="C82" i="1" l="1"/>
  <c r="P81" i="1"/>
  <c r="X81" i="1" s="1"/>
  <c r="B81" i="1" s="1"/>
  <c r="W86" i="1"/>
  <c r="U87" i="1"/>
  <c r="C83" i="1" l="1"/>
  <c r="P82" i="1"/>
  <c r="X82" i="1" s="1"/>
  <c r="B82" i="1" s="1"/>
  <c r="W87" i="1"/>
  <c r="U88" i="1"/>
  <c r="C84" i="1" l="1"/>
  <c r="P83" i="1"/>
  <c r="X83" i="1" s="1"/>
  <c r="B83" i="1" s="1"/>
  <c r="W88" i="1"/>
  <c r="U89" i="1"/>
  <c r="C85" i="1" l="1"/>
  <c r="P84" i="1"/>
  <c r="X84" i="1" s="1"/>
  <c r="B84" i="1" s="1"/>
  <c r="W89" i="1"/>
  <c r="U90" i="1"/>
  <c r="C86" i="1" l="1"/>
  <c r="P85" i="1"/>
  <c r="X85" i="1" s="1"/>
  <c r="B85" i="1" s="1"/>
  <c r="W90" i="1"/>
  <c r="U91" i="1"/>
  <c r="C87" i="1" l="1"/>
  <c r="P86" i="1"/>
  <c r="X86" i="1" s="1"/>
  <c r="B86" i="1" s="1"/>
  <c r="W91" i="1"/>
  <c r="U92" i="1"/>
  <c r="P87" i="1" l="1"/>
  <c r="X87" i="1" s="1"/>
  <c r="B87" i="1" s="1"/>
  <c r="C88" i="1"/>
  <c r="W92" i="1"/>
  <c r="U93" i="1"/>
  <c r="P88" i="1" l="1"/>
  <c r="X88" i="1" s="1"/>
  <c r="B88" i="1" s="1"/>
  <c r="C89" i="1"/>
  <c r="W93" i="1"/>
  <c r="U94" i="1"/>
  <c r="C90" i="1" l="1"/>
  <c r="P89" i="1"/>
  <c r="X89" i="1" s="1"/>
  <c r="B89" i="1" s="1"/>
  <c r="W94" i="1"/>
  <c r="U95" i="1"/>
  <c r="C91" i="1" l="1"/>
  <c r="P90" i="1"/>
  <c r="X90" i="1" s="1"/>
  <c r="B90" i="1" s="1"/>
  <c r="W95" i="1"/>
  <c r="U96" i="1"/>
  <c r="P91" i="1" l="1"/>
  <c r="X91" i="1" s="1"/>
  <c r="B91" i="1" s="1"/>
  <c r="C92" i="1"/>
  <c r="W96" i="1"/>
  <c r="U97" i="1"/>
  <c r="P92" i="1" l="1"/>
  <c r="X92" i="1" s="1"/>
  <c r="B92" i="1" s="1"/>
  <c r="C93" i="1"/>
  <c r="W97" i="1"/>
  <c r="U98" i="1"/>
  <c r="C94" i="1" l="1"/>
  <c r="P93" i="1"/>
  <c r="X93" i="1" s="1"/>
  <c r="B93" i="1" s="1"/>
  <c r="W98" i="1"/>
  <c r="U99" i="1"/>
  <c r="C95" i="1" l="1"/>
  <c r="P94" i="1"/>
  <c r="X94" i="1" s="1"/>
  <c r="B94" i="1" s="1"/>
  <c r="Y1078" i="1"/>
  <c r="W99" i="1"/>
  <c r="U100" i="1"/>
  <c r="C96" i="1" l="1"/>
  <c r="P95" i="1"/>
  <c r="X95" i="1" s="1"/>
  <c r="B95" i="1" s="1"/>
  <c r="W100" i="1"/>
  <c r="U101" i="1"/>
  <c r="C97" i="1" l="1"/>
  <c r="P96" i="1"/>
  <c r="X96" i="1" s="1"/>
  <c r="B96" i="1" s="1"/>
  <c r="Y316" i="1"/>
  <c r="W101" i="1"/>
  <c r="U102" i="1"/>
  <c r="C98" i="1" l="1"/>
  <c r="P97" i="1"/>
  <c r="X97" i="1" s="1"/>
  <c r="B97" i="1" s="1"/>
  <c r="Y317" i="1"/>
  <c r="W102" i="1"/>
  <c r="U103" i="1"/>
  <c r="C99" i="1" l="1"/>
  <c r="P98" i="1"/>
  <c r="X98" i="1" s="1"/>
  <c r="B98" i="1" s="1"/>
  <c r="W103" i="1"/>
  <c r="U104" i="1"/>
  <c r="P99" i="1" l="1"/>
  <c r="X99" i="1" s="1"/>
  <c r="B99" i="1" s="1"/>
  <c r="C100" i="1"/>
  <c r="Y102" i="1"/>
  <c r="W104" i="1"/>
  <c r="U105" i="1"/>
  <c r="C101" i="1" l="1"/>
  <c r="P101" i="1" s="1"/>
  <c r="P100" i="1"/>
  <c r="X100" i="1" s="1"/>
  <c r="B100" i="1" s="1"/>
  <c r="W105" i="1"/>
  <c r="U106" i="1"/>
  <c r="X101" i="1" l="1"/>
  <c r="B101" i="1" s="1"/>
  <c r="Y104" i="1"/>
  <c r="W106" i="1"/>
  <c r="U107" i="1"/>
  <c r="R101" i="1" l="1"/>
  <c r="S101" i="1" s="1"/>
  <c r="Y101" i="1" s="1"/>
  <c r="AH14" i="1"/>
  <c r="W107" i="1"/>
  <c r="U108" i="1"/>
  <c r="AE14" i="1" l="1"/>
  <c r="AJ14" i="1"/>
  <c r="W108" i="1"/>
  <c r="U109" i="1"/>
  <c r="AG15" i="1" l="1"/>
  <c r="C102" i="1"/>
  <c r="Y560" i="1"/>
  <c r="Y531" i="1"/>
  <c r="W109" i="1"/>
  <c r="U110" i="1"/>
  <c r="P102" i="1" l="1"/>
  <c r="C103" i="1"/>
  <c r="W110" i="1"/>
  <c r="U111" i="1"/>
  <c r="C104" i="1" l="1"/>
  <c r="P103" i="1"/>
  <c r="S102" i="1"/>
  <c r="X102" i="1"/>
  <c r="B102" i="1" s="1"/>
  <c r="Y1443" i="1"/>
  <c r="W111" i="1"/>
  <c r="U112" i="1"/>
  <c r="X103" i="1" l="1"/>
  <c r="Y103" i="1" s="1"/>
  <c r="P104" i="1"/>
  <c r="C105" i="1"/>
  <c r="W112" i="1"/>
  <c r="U113" i="1"/>
  <c r="B103" i="1" l="1"/>
  <c r="P105" i="1"/>
  <c r="X105" i="1" s="1"/>
  <c r="B105" i="1" s="1"/>
  <c r="C106" i="1"/>
  <c r="X104" i="1"/>
  <c r="B104" i="1" s="1"/>
  <c r="W113" i="1"/>
  <c r="U114" i="1"/>
  <c r="P106" i="1" l="1"/>
  <c r="X106" i="1" s="1"/>
  <c r="B106" i="1" s="1"/>
  <c r="C107" i="1"/>
  <c r="W114" i="1"/>
  <c r="U115" i="1"/>
  <c r="C108" i="1" l="1"/>
  <c r="P107" i="1"/>
  <c r="X107" i="1" s="1"/>
  <c r="B107" i="1" s="1"/>
  <c r="W115" i="1"/>
  <c r="U116" i="1"/>
  <c r="C109" i="1" l="1"/>
  <c r="P108" i="1"/>
  <c r="X108" i="1" s="1"/>
  <c r="B108" i="1" s="1"/>
  <c r="W116" i="1"/>
  <c r="U117" i="1"/>
  <c r="C110" i="1" l="1"/>
  <c r="P109" i="1"/>
  <c r="X109" i="1" s="1"/>
  <c r="B109" i="1" s="1"/>
  <c r="W117" i="1"/>
  <c r="U118" i="1"/>
  <c r="P110" i="1" l="1"/>
  <c r="X110" i="1" s="1"/>
  <c r="B110" i="1" s="1"/>
  <c r="C111" i="1"/>
  <c r="Y833" i="1"/>
  <c r="Y895" i="1"/>
  <c r="W118" i="1"/>
  <c r="U119" i="1"/>
  <c r="P111" i="1" l="1"/>
  <c r="X111" i="1" s="1"/>
  <c r="B111" i="1" s="1"/>
  <c r="C112" i="1"/>
  <c r="Y805" i="1"/>
  <c r="W119" i="1"/>
  <c r="U120" i="1"/>
  <c r="P112" i="1" l="1"/>
  <c r="X112" i="1" s="1"/>
  <c r="B112" i="1" s="1"/>
  <c r="C113" i="1"/>
  <c r="W120" i="1"/>
  <c r="U121" i="1"/>
  <c r="C114" i="1" l="1"/>
  <c r="P113" i="1"/>
  <c r="X113" i="1" s="1"/>
  <c r="B113" i="1" s="1"/>
  <c r="W121" i="1"/>
  <c r="U122" i="1"/>
  <c r="P114" i="1" l="1"/>
  <c r="X114" i="1" s="1"/>
  <c r="B114" i="1" s="1"/>
  <c r="C115" i="1"/>
  <c r="S2018" i="1"/>
  <c r="Y2018" i="1" s="1"/>
  <c r="W122" i="1"/>
  <c r="U123" i="1"/>
  <c r="C116" i="1" l="1"/>
  <c r="P115" i="1"/>
  <c r="X115" i="1" s="1"/>
  <c r="B115" i="1" s="1"/>
  <c r="W123" i="1"/>
  <c r="U124" i="1"/>
  <c r="C117" i="1" l="1"/>
  <c r="P116" i="1"/>
  <c r="X116" i="1" s="1"/>
  <c r="B116" i="1" s="1"/>
  <c r="W124" i="1"/>
  <c r="U125" i="1"/>
  <c r="C118" i="1" l="1"/>
  <c r="P117" i="1"/>
  <c r="X117" i="1" s="1"/>
  <c r="B117" i="1" s="1"/>
  <c r="Y1870" i="1"/>
  <c r="W125" i="1"/>
  <c r="U126" i="1"/>
  <c r="C119" i="1" l="1"/>
  <c r="P118" i="1"/>
  <c r="X118" i="1" s="1"/>
  <c r="B118" i="1" s="1"/>
  <c r="W126" i="1"/>
  <c r="U127" i="1"/>
  <c r="C120" i="1" l="1"/>
  <c r="P119" i="1"/>
  <c r="X119" i="1" s="1"/>
  <c r="B119" i="1" s="1"/>
  <c r="W127" i="1"/>
  <c r="U128" i="1"/>
  <c r="C121" i="1" l="1"/>
  <c r="P120" i="1"/>
  <c r="X120" i="1" s="1"/>
  <c r="B120" i="1" s="1"/>
  <c r="W128" i="1"/>
  <c r="U129" i="1"/>
  <c r="C122" i="1" l="1"/>
  <c r="P121" i="1"/>
  <c r="X121" i="1" s="1"/>
  <c r="B121" i="1" s="1"/>
  <c r="Y1108" i="1"/>
  <c r="W129" i="1"/>
  <c r="U130" i="1"/>
  <c r="P122" i="1" l="1"/>
  <c r="X122" i="1" s="1"/>
  <c r="B122" i="1" s="1"/>
  <c r="C123" i="1"/>
  <c r="Y345" i="1"/>
  <c r="Y378" i="1"/>
  <c r="W130" i="1"/>
  <c r="U131" i="1"/>
  <c r="C124" i="1" l="1"/>
  <c r="P123" i="1"/>
  <c r="X123" i="1" s="1"/>
  <c r="B123" i="1" s="1"/>
  <c r="W131" i="1"/>
  <c r="U132" i="1"/>
  <c r="C125" i="1" l="1"/>
  <c r="P124" i="1"/>
  <c r="X124" i="1" s="1"/>
  <c r="B124" i="1" s="1"/>
  <c r="W132" i="1"/>
  <c r="U133" i="1"/>
  <c r="C126" i="1" l="1"/>
  <c r="P125" i="1"/>
  <c r="X125" i="1" s="1"/>
  <c r="B125" i="1" s="1"/>
  <c r="Y349" i="1"/>
  <c r="W133" i="1"/>
  <c r="U134" i="1"/>
  <c r="Y132" i="1"/>
  <c r="C127" i="1" l="1"/>
  <c r="P126" i="1"/>
  <c r="X126" i="1" s="1"/>
  <c r="B126" i="1" s="1"/>
  <c r="W134" i="1"/>
  <c r="U135" i="1"/>
  <c r="Y497" i="1"/>
  <c r="C128" i="1" l="1"/>
  <c r="P127" i="1"/>
  <c r="X127" i="1" s="1"/>
  <c r="B127" i="1" s="1"/>
  <c r="W135" i="1"/>
  <c r="U136" i="1"/>
  <c r="Y1351" i="1"/>
  <c r="Y134" i="1"/>
  <c r="Y1413" i="1"/>
  <c r="Y499" i="1"/>
  <c r="C129" i="1" l="1"/>
  <c r="P128" i="1"/>
  <c r="X128" i="1" s="1"/>
  <c r="B128" i="1" s="1"/>
  <c r="W136" i="1"/>
  <c r="U137" i="1"/>
  <c r="P129" i="1" l="1"/>
  <c r="X129" i="1" s="1"/>
  <c r="B129" i="1" s="1"/>
  <c r="C130" i="1"/>
  <c r="Y559" i="1"/>
  <c r="W137" i="1"/>
  <c r="U138" i="1"/>
  <c r="C131" i="1" l="1"/>
  <c r="P131" i="1" s="1"/>
  <c r="P130" i="1"/>
  <c r="X130" i="1" s="1"/>
  <c r="B130" i="1" s="1"/>
  <c r="W138" i="1"/>
  <c r="U139" i="1"/>
  <c r="X131" i="1" l="1"/>
  <c r="B131" i="1" s="1"/>
  <c r="W139" i="1"/>
  <c r="U140" i="1"/>
  <c r="Y590" i="1"/>
  <c r="R131" i="1" l="1"/>
  <c r="S131" i="1" s="1"/>
  <c r="Y131" i="1" s="1"/>
  <c r="AH15" i="1"/>
  <c r="W140" i="1"/>
  <c r="U141" i="1"/>
  <c r="AE15" i="1" l="1"/>
  <c r="AJ15" i="1"/>
  <c r="W141" i="1"/>
  <c r="U142" i="1"/>
  <c r="AG16" i="1" l="1"/>
  <c r="C132" i="1"/>
  <c r="W142" i="1"/>
  <c r="U143" i="1"/>
  <c r="Y1533" i="1"/>
  <c r="P132" i="1" l="1"/>
  <c r="X132" i="1" s="1"/>
  <c r="B132" i="1" s="1"/>
  <c r="C133" i="1"/>
  <c r="W143" i="1"/>
  <c r="U144" i="1"/>
  <c r="Y1535" i="1"/>
  <c r="P133" i="1" l="1"/>
  <c r="C134" i="1"/>
  <c r="W144" i="1"/>
  <c r="U145" i="1"/>
  <c r="P134" i="1" l="1"/>
  <c r="C135" i="1"/>
  <c r="X133" i="1"/>
  <c r="Y133" i="1" s="1"/>
  <c r="Y771" i="1"/>
  <c r="W145" i="1"/>
  <c r="U146" i="1"/>
  <c r="Y772" i="1"/>
  <c r="B133" i="1" l="1"/>
  <c r="C136" i="1"/>
  <c r="P135" i="1"/>
  <c r="X135" i="1" s="1"/>
  <c r="B135" i="1" s="1"/>
  <c r="X134" i="1"/>
  <c r="Y923" i="1"/>
  <c r="W146" i="1"/>
  <c r="U147" i="1"/>
  <c r="B134" i="1" l="1"/>
  <c r="P136" i="1"/>
  <c r="X136" i="1" s="1"/>
  <c r="B136" i="1" s="1"/>
  <c r="C137" i="1"/>
  <c r="S862" i="1"/>
  <c r="W147" i="1"/>
  <c r="U148" i="1"/>
  <c r="Y832" i="1"/>
  <c r="Y862" i="1"/>
  <c r="C138" i="1" l="1"/>
  <c r="P137" i="1"/>
  <c r="X137" i="1" s="1"/>
  <c r="B137" i="1" s="1"/>
  <c r="W148" i="1"/>
  <c r="U149" i="1"/>
  <c r="Y864" i="1"/>
  <c r="P138" i="1" l="1"/>
  <c r="X138" i="1" s="1"/>
  <c r="B138" i="1" s="1"/>
  <c r="C139" i="1"/>
  <c r="W149" i="1"/>
  <c r="U150" i="1"/>
  <c r="Y776" i="1"/>
  <c r="C140" i="1" l="1"/>
  <c r="P139" i="1"/>
  <c r="X139" i="1" s="1"/>
  <c r="B139" i="1" s="1"/>
  <c r="W150" i="1"/>
  <c r="U151" i="1"/>
  <c r="C141" i="1" l="1"/>
  <c r="P140" i="1"/>
  <c r="X140" i="1" s="1"/>
  <c r="B140" i="1" s="1"/>
  <c r="W151" i="1"/>
  <c r="U152" i="1"/>
  <c r="P141" i="1" l="1"/>
  <c r="X141" i="1" s="1"/>
  <c r="B141" i="1" s="1"/>
  <c r="C142" i="1"/>
  <c r="W152" i="1"/>
  <c r="U153" i="1"/>
  <c r="C143" i="1" l="1"/>
  <c r="P142" i="1"/>
  <c r="X142" i="1" s="1"/>
  <c r="B142" i="1" s="1"/>
  <c r="W153" i="1"/>
  <c r="U154" i="1"/>
  <c r="Y1017" i="1"/>
  <c r="P143" i="1" l="1"/>
  <c r="X143" i="1" s="1"/>
  <c r="B143" i="1" s="1"/>
  <c r="C144" i="1"/>
  <c r="W154" i="1"/>
  <c r="U155" i="1"/>
  <c r="Y1899" i="1"/>
  <c r="Y1840" i="1"/>
  <c r="C145" i="1" l="1"/>
  <c r="P144" i="1"/>
  <c r="X144" i="1" s="1"/>
  <c r="B144" i="1" s="1"/>
  <c r="W155" i="1"/>
  <c r="U156" i="1"/>
  <c r="C146" i="1" l="1"/>
  <c r="P145" i="1"/>
  <c r="X145" i="1" s="1"/>
  <c r="B145" i="1" s="1"/>
  <c r="W156" i="1"/>
  <c r="U157" i="1"/>
  <c r="Y1931" i="1"/>
  <c r="C147" i="1" l="1"/>
  <c r="P146" i="1"/>
  <c r="X146" i="1" s="1"/>
  <c r="B146" i="1" s="1"/>
  <c r="W157" i="1"/>
  <c r="U158" i="1"/>
  <c r="Y1903" i="1"/>
  <c r="Y1137" i="1"/>
  <c r="C148" i="1" l="1"/>
  <c r="P147" i="1"/>
  <c r="X147" i="1" s="1"/>
  <c r="B147" i="1" s="1"/>
  <c r="Y1136" i="1"/>
  <c r="W158" i="1"/>
  <c r="U159" i="1"/>
  <c r="C149" i="1" l="1"/>
  <c r="P148" i="1"/>
  <c r="X148" i="1" s="1"/>
  <c r="B148" i="1" s="1"/>
  <c r="Y1226" i="1"/>
  <c r="Y1227" i="1"/>
  <c r="W159" i="1"/>
  <c r="U160" i="1"/>
  <c r="P149" i="1" l="1"/>
  <c r="X149" i="1" s="1"/>
  <c r="B149" i="1" s="1"/>
  <c r="C150" i="1"/>
  <c r="W160" i="1"/>
  <c r="U161" i="1"/>
  <c r="Y1140" i="1"/>
  <c r="C151" i="1" l="1"/>
  <c r="P150" i="1"/>
  <c r="X150" i="1" s="1"/>
  <c r="B150" i="1" s="1"/>
  <c r="Y377" i="1"/>
  <c r="W161" i="1"/>
  <c r="U162" i="1"/>
  <c r="Y1288" i="1"/>
  <c r="C152" i="1" l="1"/>
  <c r="P151" i="1"/>
  <c r="X151" i="1" s="1"/>
  <c r="B151" i="1" s="1"/>
  <c r="W162" i="1"/>
  <c r="U163" i="1"/>
  <c r="Y1290" i="1"/>
  <c r="Y1231" i="1"/>
  <c r="P152" i="1" l="1"/>
  <c r="X152" i="1" s="1"/>
  <c r="B152" i="1" s="1"/>
  <c r="C153" i="1"/>
  <c r="W163" i="1"/>
  <c r="U164" i="1"/>
  <c r="W164" i="1" s="1"/>
  <c r="Y1441" i="1"/>
  <c r="Y162" i="1"/>
  <c r="P153" i="1" l="1"/>
  <c r="X153" i="1" s="1"/>
  <c r="B153" i="1" s="1"/>
  <c r="C154" i="1"/>
  <c r="Y527" i="1"/>
  <c r="C155" i="1" l="1"/>
  <c r="P154" i="1"/>
  <c r="X154" i="1" s="1"/>
  <c r="B154" i="1" s="1"/>
  <c r="Y1382" i="1"/>
  <c r="P155" i="1" l="1"/>
  <c r="X155" i="1" s="1"/>
  <c r="B155" i="1" s="1"/>
  <c r="C156" i="1"/>
  <c r="Y470" i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Y1501" i="1"/>
  <c r="C160" i="1" l="1"/>
  <c r="P159" i="1"/>
  <c r="X159" i="1" s="1"/>
  <c r="B159" i="1" s="1"/>
  <c r="Y1504" i="1"/>
  <c r="Y622" i="1"/>
  <c r="Y1562" i="1"/>
  <c r="P160" i="1" l="1"/>
  <c r="X160" i="1" s="1"/>
  <c r="B160" i="1" s="1"/>
  <c r="C161" i="1"/>
  <c r="C162" i="1" l="1"/>
  <c r="P161" i="1"/>
  <c r="X161" i="1" s="1"/>
  <c r="B161" i="1" s="1"/>
  <c r="P162" i="1" l="1"/>
  <c r="C163" i="1"/>
  <c r="Y713" i="1"/>
  <c r="P163" i="1" l="1"/>
  <c r="X163" i="1" s="1"/>
  <c r="B163" i="1" s="1"/>
  <c r="C164" i="1"/>
  <c r="P164" i="1" s="1"/>
  <c r="S162" i="1"/>
  <c r="X162" i="1"/>
  <c r="B162" i="1" s="1"/>
  <c r="X164" i="1" l="1"/>
  <c r="B164" i="1" l="1"/>
  <c r="R164" i="1"/>
  <c r="S164" i="1" s="1"/>
  <c r="AH16" i="1"/>
  <c r="Y804" i="1"/>
  <c r="Y1717" i="1"/>
  <c r="AE16" i="1" l="1"/>
  <c r="AJ16" i="1"/>
  <c r="Y164" i="1"/>
  <c r="Y953" i="1"/>
  <c r="C165" i="1" l="1"/>
  <c r="AG17" i="1"/>
  <c r="Y1778" i="1"/>
  <c r="C166" i="1" l="1"/>
  <c r="P165" i="1"/>
  <c r="X165" i="1" l="1"/>
  <c r="Y165" i="1" s="1"/>
  <c r="P166" i="1"/>
  <c r="X166" i="1" s="1"/>
  <c r="B166" i="1" s="1"/>
  <c r="C167" i="1"/>
  <c r="Y983" i="1"/>
  <c r="Y1809" i="1"/>
  <c r="B165" i="1" l="1"/>
  <c r="C168" i="1"/>
  <c r="P167" i="1"/>
  <c r="X167" i="1" s="1"/>
  <c r="B167" i="1" s="1"/>
  <c r="S1045" i="1"/>
  <c r="Y1045" i="1"/>
  <c r="C169" i="1" l="1"/>
  <c r="P168" i="1"/>
  <c r="X168" i="1" s="1"/>
  <c r="B168" i="1" s="1"/>
  <c r="Y1867" i="1"/>
  <c r="Y1927" i="1"/>
  <c r="C170" i="1" l="1"/>
  <c r="P169" i="1"/>
  <c r="X169" i="1" s="1"/>
  <c r="B169" i="1" s="1"/>
  <c r="P170" i="1" l="1"/>
  <c r="X170" i="1" s="1"/>
  <c r="B170" i="1" s="1"/>
  <c r="C171" i="1"/>
  <c r="Y1960" i="1"/>
  <c r="P171" i="1" l="1"/>
  <c r="X171" i="1" s="1"/>
  <c r="B171" i="1" s="1"/>
  <c r="C172" i="1"/>
  <c r="Y1049" i="1"/>
  <c r="C173" i="1" l="1"/>
  <c r="P172" i="1"/>
  <c r="X172" i="1" s="1"/>
  <c r="B172" i="1" s="1"/>
  <c r="P173" i="1" l="1"/>
  <c r="X173" i="1" s="1"/>
  <c r="B173" i="1" s="1"/>
  <c r="C174" i="1"/>
  <c r="C175" i="1" l="1"/>
  <c r="P174" i="1"/>
  <c r="X174" i="1" s="1"/>
  <c r="B174" i="1" s="1"/>
  <c r="C176" i="1" l="1"/>
  <c r="P175" i="1"/>
  <c r="X175" i="1" s="1"/>
  <c r="B175" i="1" s="1"/>
  <c r="Y1167" i="1"/>
  <c r="C177" i="1" l="1"/>
  <c r="P176" i="1"/>
  <c r="X176" i="1" s="1"/>
  <c r="B176" i="1" s="1"/>
  <c r="Y1318" i="1"/>
  <c r="Y1259" i="1"/>
  <c r="Y1170" i="1"/>
  <c r="C178" i="1" l="1"/>
  <c r="P177" i="1"/>
  <c r="X177" i="1" s="1"/>
  <c r="B177" i="1" s="1"/>
  <c r="Y407" i="1"/>
  <c r="C179" i="1" l="1"/>
  <c r="P178" i="1"/>
  <c r="X178" i="1" s="1"/>
  <c r="B178" i="1" s="1"/>
  <c r="P179" i="1" l="1"/>
  <c r="X179" i="1" s="1"/>
  <c r="B179" i="1" s="1"/>
  <c r="C180" i="1"/>
  <c r="Y1322" i="1"/>
  <c r="C181" i="1" l="1"/>
  <c r="P180" i="1"/>
  <c r="X180" i="1" s="1"/>
  <c r="B180" i="1" s="1"/>
  <c r="Y1471" i="1"/>
  <c r="P181" i="1" l="1"/>
  <c r="X181" i="1" s="1"/>
  <c r="B181" i="1" s="1"/>
  <c r="C182" i="1"/>
  <c r="P182" i="1" l="1"/>
  <c r="X182" i="1" s="1"/>
  <c r="B182" i="1" s="1"/>
  <c r="C183" i="1"/>
  <c r="C184" i="1" l="1"/>
  <c r="P183" i="1"/>
  <c r="X183" i="1" s="1"/>
  <c r="B183" i="1" s="1"/>
  <c r="S618" i="1"/>
  <c r="C185" i="1" l="1"/>
  <c r="P184" i="1"/>
  <c r="X184" i="1" s="1"/>
  <c r="B184" i="1" s="1"/>
  <c r="C186" i="1" l="1"/>
  <c r="P185" i="1"/>
  <c r="X185" i="1" s="1"/>
  <c r="B185" i="1" s="1"/>
  <c r="Y650" i="1"/>
  <c r="P186" i="1" l="1"/>
  <c r="X186" i="1" s="1"/>
  <c r="B186" i="1" s="1"/>
  <c r="C187" i="1"/>
  <c r="Y1654" i="1"/>
  <c r="C188" i="1" l="1"/>
  <c r="P187" i="1"/>
  <c r="X187" i="1" s="1"/>
  <c r="B187" i="1" s="1"/>
  <c r="Y1534" i="1"/>
  <c r="Y1653" i="1"/>
  <c r="P188" i="1" l="1"/>
  <c r="X188" i="1" s="1"/>
  <c r="B188" i="1" s="1"/>
  <c r="C189" i="1"/>
  <c r="Y1595" i="1"/>
  <c r="C190" i="1" l="1"/>
  <c r="P189" i="1"/>
  <c r="X189" i="1" s="1"/>
  <c r="B189" i="1" s="1"/>
  <c r="C191" i="1" l="1"/>
  <c r="P190" i="1"/>
  <c r="X190" i="1" s="1"/>
  <c r="B190" i="1" s="1"/>
  <c r="Y1658" i="1"/>
  <c r="C192" i="1" l="1"/>
  <c r="P192" i="1" s="1"/>
  <c r="P191" i="1"/>
  <c r="X191" i="1" s="1"/>
  <c r="B191" i="1" s="1"/>
  <c r="Y1745" i="1"/>
  <c r="X192" i="1" l="1"/>
  <c r="R192" i="1" l="1"/>
  <c r="S192" i="1" s="1"/>
  <c r="AH17" i="1"/>
  <c r="B192" i="1"/>
  <c r="Y1749" i="1"/>
  <c r="AE17" i="1" l="1"/>
  <c r="AJ17" i="1"/>
  <c r="Y192" i="1"/>
  <c r="AG18" i="1" l="1"/>
  <c r="C193" i="1"/>
  <c r="C194" i="1" l="1"/>
  <c r="P193" i="1"/>
  <c r="X193" i="1" l="1"/>
  <c r="Y193" i="1" s="1"/>
  <c r="P194" i="1"/>
  <c r="C195" i="1"/>
  <c r="C196" i="1" l="1"/>
  <c r="P195" i="1"/>
  <c r="X195" i="1" s="1"/>
  <c r="B195" i="1" s="1"/>
  <c r="X194" i="1"/>
  <c r="B194" i="1" s="1"/>
  <c r="B193" i="1"/>
  <c r="Y1898" i="1"/>
  <c r="Y1077" i="1"/>
  <c r="P196" i="1" l="1"/>
  <c r="X196" i="1" s="1"/>
  <c r="B196" i="1" s="1"/>
  <c r="C197" i="1"/>
  <c r="Y1988" i="1"/>
  <c r="P197" i="1" l="1"/>
  <c r="X197" i="1" s="1"/>
  <c r="B197" i="1" s="1"/>
  <c r="C198" i="1"/>
  <c r="S1990" i="1"/>
  <c r="Y1990" i="1" s="1"/>
  <c r="C199" i="1" l="1"/>
  <c r="P198" i="1"/>
  <c r="X198" i="1" s="1"/>
  <c r="B198" i="1" s="1"/>
  <c r="C200" i="1" l="1"/>
  <c r="P199" i="1"/>
  <c r="X199" i="1" s="1"/>
  <c r="B199" i="1" s="1"/>
  <c r="P200" i="1" l="1"/>
  <c r="X200" i="1" s="1"/>
  <c r="B200" i="1" s="1"/>
  <c r="C201" i="1"/>
  <c r="C202" i="1" l="1"/>
  <c r="P201" i="1"/>
  <c r="X201" i="1" s="1"/>
  <c r="B201" i="1" s="1"/>
  <c r="P202" i="1" l="1"/>
  <c r="X202" i="1" s="1"/>
  <c r="B202" i="1" s="1"/>
  <c r="C203" i="1"/>
  <c r="C204" i="1" l="1"/>
  <c r="P203" i="1"/>
  <c r="X203" i="1" s="1"/>
  <c r="B203" i="1" s="1"/>
  <c r="Y1200" i="1"/>
  <c r="Y1348" i="1"/>
  <c r="C205" i="1" l="1"/>
  <c r="P204" i="1"/>
  <c r="X204" i="1" s="1"/>
  <c r="B204" i="1" s="1"/>
  <c r="Y1289" i="1"/>
  <c r="P205" i="1" l="1"/>
  <c r="X205" i="1" s="1"/>
  <c r="B205" i="1" s="1"/>
  <c r="C206" i="1"/>
  <c r="Y1350" i="1"/>
  <c r="C207" i="1" l="1"/>
  <c r="P206" i="1"/>
  <c r="X206" i="1" s="1"/>
  <c r="B206" i="1" s="1"/>
  <c r="P207" i="1" l="1"/>
  <c r="X207" i="1" s="1"/>
  <c r="B207" i="1" s="1"/>
  <c r="C208" i="1"/>
  <c r="C209" i="1" l="1"/>
  <c r="P208" i="1"/>
  <c r="X208" i="1" s="1"/>
  <c r="B208" i="1" s="1"/>
  <c r="C210" i="1" l="1"/>
  <c r="P209" i="1"/>
  <c r="X209" i="1" s="1"/>
  <c r="B209" i="1" s="1"/>
  <c r="P210" i="1" l="1"/>
  <c r="X210" i="1" s="1"/>
  <c r="B210" i="1" s="1"/>
  <c r="C211" i="1"/>
  <c r="C212" i="1" l="1"/>
  <c r="P211" i="1"/>
  <c r="X211" i="1" s="1"/>
  <c r="B211" i="1" s="1"/>
  <c r="C213" i="1" l="1"/>
  <c r="P212" i="1"/>
  <c r="X212" i="1" s="1"/>
  <c r="B212" i="1" s="1"/>
  <c r="P213" i="1" l="1"/>
  <c r="X213" i="1" s="1"/>
  <c r="B213" i="1" s="1"/>
  <c r="C214" i="1"/>
  <c r="S1563" i="1"/>
  <c r="C215" i="1" l="1"/>
  <c r="P214" i="1"/>
  <c r="X214" i="1" s="1"/>
  <c r="B214" i="1" s="1"/>
  <c r="C216" i="1" l="1"/>
  <c r="P215" i="1"/>
  <c r="X215" i="1" s="1"/>
  <c r="B215" i="1" s="1"/>
  <c r="S771" i="1"/>
  <c r="Y1686" i="1"/>
  <c r="C217" i="1" l="1"/>
  <c r="P216" i="1"/>
  <c r="X216" i="1" s="1"/>
  <c r="B216" i="1" s="1"/>
  <c r="C218" i="1" l="1"/>
  <c r="P217" i="1"/>
  <c r="X217" i="1" s="1"/>
  <c r="B217" i="1" s="1"/>
  <c r="P218" i="1" l="1"/>
  <c r="X218" i="1" s="1"/>
  <c r="B218" i="1" s="1"/>
  <c r="C219" i="1"/>
  <c r="Y1777" i="1"/>
  <c r="C220" i="1" l="1"/>
  <c r="P219" i="1"/>
  <c r="X219" i="1" s="1"/>
  <c r="B219" i="1" s="1"/>
  <c r="P220" i="1" l="1"/>
  <c r="X220" i="1" s="1"/>
  <c r="B220" i="1" s="1"/>
  <c r="C221" i="1"/>
  <c r="P221" i="1" l="1"/>
  <c r="X221" i="1" s="1"/>
  <c r="B221" i="1" s="1"/>
  <c r="C222" i="1"/>
  <c r="C223" i="1" l="1"/>
  <c r="P223" i="1" s="1"/>
  <c r="P222" i="1"/>
  <c r="X222" i="1" s="1"/>
  <c r="B222" i="1" s="1"/>
  <c r="X223" i="1" l="1"/>
  <c r="B223" i="1" l="1"/>
  <c r="R223" i="1"/>
  <c r="S223" i="1" s="1"/>
  <c r="AH18" i="1"/>
  <c r="AE18" i="1" l="1"/>
  <c r="AJ18" i="1"/>
  <c r="Y223" i="1"/>
  <c r="C224" i="1" l="1"/>
  <c r="AG19" i="1"/>
  <c r="C225" i="1" l="1"/>
  <c r="P224" i="1"/>
  <c r="Y1107" i="1"/>
  <c r="X224" i="1" l="1"/>
  <c r="Y224" i="1" s="1"/>
  <c r="P225" i="1"/>
  <c r="C226" i="1"/>
  <c r="B224" i="1" l="1"/>
  <c r="P226" i="1"/>
  <c r="X226" i="1" s="1"/>
  <c r="B226" i="1" s="1"/>
  <c r="C227" i="1"/>
  <c r="X225" i="1"/>
  <c r="B225" i="1" s="1"/>
  <c r="C228" i="1" l="1"/>
  <c r="P227" i="1"/>
  <c r="X227" i="1" s="1"/>
  <c r="B227" i="1" s="1"/>
  <c r="S1226" i="1"/>
  <c r="C229" i="1" l="1"/>
  <c r="P228" i="1"/>
  <c r="X228" i="1" s="1"/>
  <c r="B228" i="1" s="1"/>
  <c r="C230" i="1" l="1"/>
  <c r="P229" i="1"/>
  <c r="X229" i="1" s="1"/>
  <c r="B229" i="1" s="1"/>
  <c r="C231" i="1" l="1"/>
  <c r="P230" i="1"/>
  <c r="X230" i="1" s="1"/>
  <c r="B230" i="1" s="1"/>
  <c r="S1318" i="1"/>
  <c r="C232" i="1" l="1"/>
  <c r="P231" i="1"/>
  <c r="X231" i="1" s="1"/>
  <c r="B231" i="1" s="1"/>
  <c r="C233" i="1" l="1"/>
  <c r="P232" i="1"/>
  <c r="X232" i="1" s="1"/>
  <c r="B232" i="1" s="1"/>
  <c r="Y1380" i="1"/>
  <c r="C234" i="1" l="1"/>
  <c r="P233" i="1"/>
  <c r="X233" i="1" s="1"/>
  <c r="B233" i="1" s="1"/>
  <c r="P234" i="1" l="1"/>
  <c r="X234" i="1" s="1"/>
  <c r="B234" i="1" s="1"/>
  <c r="C235" i="1"/>
  <c r="C236" i="1" l="1"/>
  <c r="P235" i="1"/>
  <c r="X235" i="1" s="1"/>
  <c r="B235" i="1" s="1"/>
  <c r="P236" i="1" l="1"/>
  <c r="X236" i="1" s="1"/>
  <c r="B236" i="1" s="1"/>
  <c r="C237" i="1"/>
  <c r="C238" i="1" l="1"/>
  <c r="P237" i="1"/>
  <c r="X237" i="1" s="1"/>
  <c r="B237" i="1" s="1"/>
  <c r="C239" i="1" l="1"/>
  <c r="P238" i="1"/>
  <c r="X238" i="1" s="1"/>
  <c r="B238" i="1" s="1"/>
  <c r="P239" i="1" l="1"/>
  <c r="X239" i="1" s="1"/>
  <c r="B239" i="1" s="1"/>
  <c r="C240" i="1"/>
  <c r="C241" i="1" l="1"/>
  <c r="P240" i="1"/>
  <c r="X240" i="1" s="1"/>
  <c r="B240" i="1" s="1"/>
  <c r="C242" i="1" l="1"/>
  <c r="P241" i="1"/>
  <c r="X241" i="1" s="1"/>
  <c r="B241" i="1" s="1"/>
  <c r="S1653" i="1"/>
  <c r="C243" i="1" l="1"/>
  <c r="P242" i="1"/>
  <c r="X242" i="1" s="1"/>
  <c r="B242" i="1" s="1"/>
  <c r="C244" i="1" l="1"/>
  <c r="P243" i="1"/>
  <c r="X243" i="1" s="1"/>
  <c r="B243" i="1" s="1"/>
  <c r="C245" i="1" l="1"/>
  <c r="P244" i="1"/>
  <c r="X244" i="1" s="1"/>
  <c r="B244" i="1" s="1"/>
  <c r="C246" i="1" l="1"/>
  <c r="P245" i="1"/>
  <c r="X245" i="1" s="1"/>
  <c r="B245" i="1" s="1"/>
  <c r="P246" i="1" l="1"/>
  <c r="X246" i="1" s="1"/>
  <c r="B246" i="1" s="1"/>
  <c r="C247" i="1"/>
  <c r="C248" i="1" l="1"/>
  <c r="P247" i="1"/>
  <c r="X247" i="1" s="1"/>
  <c r="B247" i="1" s="1"/>
  <c r="C249" i="1" l="1"/>
  <c r="P248" i="1"/>
  <c r="X248" i="1" s="1"/>
  <c r="B248" i="1" s="1"/>
  <c r="P249" i="1" l="1"/>
  <c r="X249" i="1" s="1"/>
  <c r="B249" i="1" s="1"/>
  <c r="C250" i="1"/>
  <c r="C251" i="1" l="1"/>
  <c r="P250" i="1"/>
  <c r="X250" i="1" s="1"/>
  <c r="B250" i="1" s="1"/>
  <c r="C252" i="1" l="1"/>
  <c r="P251" i="1"/>
  <c r="X251" i="1" s="1"/>
  <c r="B251" i="1" s="1"/>
  <c r="C253" i="1" l="1"/>
  <c r="P252" i="1"/>
  <c r="X252" i="1" s="1"/>
  <c r="B252" i="1" s="1"/>
  <c r="S1136" i="1"/>
  <c r="P253" i="1" l="1"/>
  <c r="C254" i="1"/>
  <c r="C255" i="1" l="1"/>
  <c r="P255" i="1" s="1"/>
  <c r="P254" i="1"/>
  <c r="X254" i="1" s="1"/>
  <c r="B254" i="1" s="1"/>
  <c r="X253" i="1"/>
  <c r="B253" i="1" s="1"/>
  <c r="X255" i="1" l="1"/>
  <c r="B255" i="1" l="1"/>
  <c r="R255" i="1"/>
  <c r="S255" i="1" s="1"/>
  <c r="AH19" i="1"/>
  <c r="AE19" i="1" l="1"/>
  <c r="AJ19" i="1"/>
  <c r="Y255" i="1"/>
  <c r="AG20" i="1" l="1"/>
  <c r="C256" i="1"/>
  <c r="C257" i="1" l="1"/>
  <c r="P256" i="1"/>
  <c r="X256" i="1" s="1"/>
  <c r="B256" i="1" s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P262" i="1" l="1"/>
  <c r="X262" i="1" s="1"/>
  <c r="B262" i="1" s="1"/>
  <c r="C263" i="1"/>
  <c r="C264" i="1" l="1"/>
  <c r="P263" i="1"/>
  <c r="X263" i="1" s="1"/>
  <c r="B263" i="1" s="1"/>
  <c r="C265" i="1" l="1"/>
  <c r="P264" i="1"/>
  <c r="X264" i="1" s="1"/>
  <c r="B264" i="1" s="1"/>
  <c r="P265" i="1" l="1"/>
  <c r="X265" i="1" s="1"/>
  <c r="B265" i="1" s="1"/>
  <c r="C266" i="1"/>
  <c r="P266" i="1" l="1"/>
  <c r="X266" i="1" s="1"/>
  <c r="B266" i="1" s="1"/>
  <c r="C267" i="1"/>
  <c r="C268" i="1" l="1"/>
  <c r="P267" i="1"/>
  <c r="X267" i="1" s="1"/>
  <c r="B267" i="1" s="1"/>
  <c r="P268" i="1" l="1"/>
  <c r="X268" i="1" s="1"/>
  <c r="B268" i="1" s="1"/>
  <c r="C269" i="1"/>
  <c r="P269" i="1" l="1"/>
  <c r="X269" i="1" s="1"/>
  <c r="B269" i="1" s="1"/>
  <c r="C270" i="1"/>
  <c r="S1745" i="1"/>
  <c r="C271" i="1" l="1"/>
  <c r="P270" i="1"/>
  <c r="X270" i="1" s="1"/>
  <c r="B270" i="1" s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C276" i="1" l="1"/>
  <c r="P275" i="1"/>
  <c r="X275" i="1" s="1"/>
  <c r="B275" i="1" s="1"/>
  <c r="P276" i="1" l="1"/>
  <c r="X276" i="1" s="1"/>
  <c r="B276" i="1" s="1"/>
  <c r="C277" i="1"/>
  <c r="P277" i="1" l="1"/>
  <c r="X277" i="1" s="1"/>
  <c r="B277" i="1" s="1"/>
  <c r="C278" i="1"/>
  <c r="P278" i="1" l="1"/>
  <c r="X278" i="1" s="1"/>
  <c r="B278" i="1" s="1"/>
  <c r="C279" i="1"/>
  <c r="P279" i="1" l="1"/>
  <c r="X279" i="1" s="1"/>
  <c r="B279" i="1" s="1"/>
  <c r="C280" i="1"/>
  <c r="P280" i="1" l="1"/>
  <c r="X280" i="1" s="1"/>
  <c r="B280" i="1" s="1"/>
  <c r="C281" i="1"/>
  <c r="P281" i="1" l="1"/>
  <c r="X281" i="1" s="1"/>
  <c r="B281" i="1" s="1"/>
  <c r="C282" i="1"/>
  <c r="P282" i="1" l="1"/>
  <c r="X282" i="1" s="1"/>
  <c r="B282" i="1" s="1"/>
  <c r="C283" i="1"/>
  <c r="C284" i="1" l="1"/>
  <c r="P284" i="1" s="1"/>
  <c r="P283" i="1"/>
  <c r="X283" i="1" s="1"/>
  <c r="B283" i="1" s="1"/>
  <c r="X284" i="1" l="1"/>
  <c r="B284" i="1" l="1"/>
  <c r="R284" i="1"/>
  <c r="S284" i="1" s="1"/>
  <c r="AH20" i="1"/>
  <c r="AE20" i="1" l="1"/>
  <c r="AJ20" i="1"/>
  <c r="Y284" i="1"/>
  <c r="AG21" i="1" l="1"/>
  <c r="C285" i="1"/>
  <c r="P285" i="1" l="1"/>
  <c r="X285" i="1" s="1"/>
  <c r="B285" i="1" s="1"/>
  <c r="C286" i="1"/>
  <c r="P286" i="1" l="1"/>
  <c r="C287" i="1"/>
  <c r="C288" i="1" l="1"/>
  <c r="P287" i="1"/>
  <c r="X287" i="1" s="1"/>
  <c r="B287" i="1" s="1"/>
  <c r="X286" i="1"/>
  <c r="B286" i="1" s="1"/>
  <c r="C289" i="1" l="1"/>
  <c r="P288" i="1"/>
  <c r="X288" i="1" l="1"/>
  <c r="Y288" i="1" s="1"/>
  <c r="C290" i="1"/>
  <c r="P289" i="1"/>
  <c r="X289" i="1" s="1"/>
  <c r="B289" i="1" s="1"/>
  <c r="B288" i="1" l="1"/>
  <c r="C291" i="1"/>
  <c r="P290" i="1"/>
  <c r="X290" i="1" s="1"/>
  <c r="B290" i="1" s="1"/>
  <c r="C292" i="1" l="1"/>
  <c r="P291" i="1"/>
  <c r="X291" i="1" s="1"/>
  <c r="B291" i="1" s="1"/>
  <c r="P292" i="1" l="1"/>
  <c r="X292" i="1" s="1"/>
  <c r="B292" i="1" s="1"/>
  <c r="C293" i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C297" i="1" l="1"/>
  <c r="P296" i="1"/>
  <c r="X296" i="1" s="1"/>
  <c r="B296" i="1" s="1"/>
  <c r="C298" i="1" l="1"/>
  <c r="P297" i="1"/>
  <c r="X297" i="1" s="1"/>
  <c r="B297" i="1" s="1"/>
  <c r="P298" i="1" l="1"/>
  <c r="X298" i="1" s="1"/>
  <c r="B298" i="1" s="1"/>
  <c r="C299" i="1"/>
  <c r="P299" i="1" l="1"/>
  <c r="X299" i="1" s="1"/>
  <c r="B299" i="1" s="1"/>
  <c r="C300" i="1"/>
  <c r="C301" i="1" l="1"/>
  <c r="P300" i="1"/>
  <c r="X300" i="1" s="1"/>
  <c r="B300" i="1" s="1"/>
  <c r="C302" i="1" l="1"/>
  <c r="P301" i="1"/>
  <c r="X301" i="1" s="1"/>
  <c r="B301" i="1" s="1"/>
  <c r="P302" i="1" l="1"/>
  <c r="X302" i="1" s="1"/>
  <c r="B302" i="1" s="1"/>
  <c r="C303" i="1"/>
  <c r="C304" i="1" l="1"/>
  <c r="P303" i="1"/>
  <c r="X303" i="1" s="1"/>
  <c r="B303" i="1" s="1"/>
  <c r="P304" i="1" l="1"/>
  <c r="X304" i="1" s="1"/>
  <c r="B304" i="1" s="1"/>
  <c r="C305" i="1"/>
  <c r="P305" i="1" l="1"/>
  <c r="X305" i="1" s="1"/>
  <c r="B305" i="1" s="1"/>
  <c r="C306" i="1"/>
  <c r="P306" i="1" l="1"/>
  <c r="X306" i="1" s="1"/>
  <c r="B306" i="1" s="1"/>
  <c r="C307" i="1"/>
  <c r="C308" i="1" l="1"/>
  <c r="P307" i="1"/>
  <c r="X307" i="1" s="1"/>
  <c r="B307" i="1" s="1"/>
  <c r="P308" i="1" l="1"/>
  <c r="X308" i="1" s="1"/>
  <c r="B308" i="1" s="1"/>
  <c r="C309" i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P312" i="1" l="1"/>
  <c r="X312" i="1" s="1"/>
  <c r="B312" i="1" s="1"/>
  <c r="C313" i="1"/>
  <c r="P313" i="1" l="1"/>
  <c r="X313" i="1" s="1"/>
  <c r="B313" i="1" s="1"/>
  <c r="C314" i="1"/>
  <c r="C315" i="1" l="1"/>
  <c r="P315" i="1" s="1"/>
  <c r="P314" i="1"/>
  <c r="X314" i="1" s="1"/>
  <c r="B314" i="1" s="1"/>
  <c r="X315" i="1" l="1"/>
  <c r="R315" i="1" l="1"/>
  <c r="S315" i="1" s="1"/>
  <c r="AH21" i="1"/>
  <c r="B315" i="1"/>
  <c r="AE21" i="1" l="1"/>
  <c r="AJ21" i="1"/>
  <c r="Y315" i="1"/>
  <c r="AG22" i="1" l="1"/>
  <c r="C316" i="1"/>
  <c r="C317" i="1" l="1"/>
  <c r="P316" i="1"/>
  <c r="S316" i="1" l="1"/>
  <c r="X316" i="1"/>
  <c r="B316" i="1" s="1"/>
  <c r="C318" i="1"/>
  <c r="P317" i="1"/>
  <c r="X317" i="1" l="1"/>
  <c r="B317" i="1" s="1"/>
  <c r="C319" i="1"/>
  <c r="P318" i="1"/>
  <c r="X318" i="1" s="1"/>
  <c r="B318" i="1" s="1"/>
  <c r="C320" i="1" l="1"/>
  <c r="P319" i="1"/>
  <c r="X319" i="1" s="1"/>
  <c r="B319" i="1" s="1"/>
  <c r="C321" i="1" l="1"/>
  <c r="P320" i="1"/>
  <c r="X320" i="1" s="1"/>
  <c r="B320" i="1" s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C327" i="1" l="1"/>
  <c r="P326" i="1"/>
  <c r="X326" i="1" s="1"/>
  <c r="B326" i="1" s="1"/>
  <c r="P327" i="1" l="1"/>
  <c r="X327" i="1" s="1"/>
  <c r="B327" i="1" s="1"/>
  <c r="C328" i="1"/>
  <c r="P328" i="1" l="1"/>
  <c r="X328" i="1" s="1"/>
  <c r="B328" i="1" s="1"/>
  <c r="C329" i="1"/>
  <c r="P329" i="1" l="1"/>
  <c r="X329" i="1" s="1"/>
  <c r="B329" i="1" s="1"/>
  <c r="C330" i="1"/>
  <c r="P330" i="1" l="1"/>
  <c r="X330" i="1" s="1"/>
  <c r="B330" i="1" s="1"/>
  <c r="C331" i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C336" i="1" l="1"/>
  <c r="P335" i="1"/>
  <c r="X335" i="1" s="1"/>
  <c r="B335" i="1" s="1"/>
  <c r="P336" i="1" l="1"/>
  <c r="X336" i="1" s="1"/>
  <c r="B336" i="1" s="1"/>
  <c r="C337" i="1"/>
  <c r="C338" i="1" l="1"/>
  <c r="P337" i="1"/>
  <c r="X337" i="1" s="1"/>
  <c r="B337" i="1" s="1"/>
  <c r="C339" i="1" l="1"/>
  <c r="P338" i="1"/>
  <c r="X338" i="1" s="1"/>
  <c r="B338" i="1" s="1"/>
  <c r="P339" i="1" l="1"/>
  <c r="X339" i="1" s="1"/>
  <c r="B339" i="1" s="1"/>
  <c r="C340" i="1"/>
  <c r="P340" i="1" l="1"/>
  <c r="X340" i="1" s="1"/>
  <c r="B340" i="1" s="1"/>
  <c r="C341" i="1"/>
  <c r="C342" i="1" l="1"/>
  <c r="P341" i="1"/>
  <c r="X341" i="1" s="1"/>
  <c r="B341" i="1" s="1"/>
  <c r="C343" i="1" l="1"/>
  <c r="P342" i="1"/>
  <c r="X342" i="1" s="1"/>
  <c r="B342" i="1" s="1"/>
  <c r="C344" i="1" l="1"/>
  <c r="P343" i="1"/>
  <c r="X343" i="1" s="1"/>
  <c r="B343" i="1" s="1"/>
  <c r="C345" i="1" l="1"/>
  <c r="P344" i="1"/>
  <c r="X344" i="1" s="1"/>
  <c r="B344" i="1" s="1"/>
  <c r="C346" i="1" l="1"/>
  <c r="P346" i="1" s="1"/>
  <c r="P345" i="1"/>
  <c r="S345" i="1" l="1"/>
  <c r="X345" i="1"/>
  <c r="B345" i="1" s="1"/>
  <c r="X346" i="1"/>
  <c r="B346" i="1" s="1"/>
  <c r="R346" i="1" l="1"/>
  <c r="S346" i="1" s="1"/>
  <c r="AH22" i="1"/>
  <c r="AE22" i="1" l="1"/>
  <c r="AJ22" i="1"/>
  <c r="Y346" i="1"/>
  <c r="AG23" i="1" l="1"/>
  <c r="C347" i="1"/>
  <c r="P347" i="1" l="1"/>
  <c r="X347" i="1" s="1"/>
  <c r="B347" i="1" s="1"/>
  <c r="C348" i="1"/>
  <c r="P348" i="1" l="1"/>
  <c r="X348" i="1" s="1"/>
  <c r="B348" i="1" s="1"/>
  <c r="C349" i="1"/>
  <c r="P349" i="1" l="1"/>
  <c r="C350" i="1"/>
  <c r="P350" i="1" l="1"/>
  <c r="X350" i="1" s="1"/>
  <c r="B350" i="1" s="1"/>
  <c r="C351" i="1"/>
  <c r="X349" i="1"/>
  <c r="B349" i="1" s="1"/>
  <c r="P351" i="1" l="1"/>
  <c r="X351" i="1" s="1"/>
  <c r="B351" i="1" s="1"/>
  <c r="C352" i="1"/>
  <c r="P352" i="1" l="1"/>
  <c r="X352" i="1" s="1"/>
  <c r="B352" i="1" s="1"/>
  <c r="C353" i="1"/>
  <c r="P353" i="1" l="1"/>
  <c r="X353" i="1" s="1"/>
  <c r="B353" i="1" s="1"/>
  <c r="C354" i="1"/>
  <c r="C355" i="1" l="1"/>
  <c r="P354" i="1"/>
  <c r="X354" i="1" s="1"/>
  <c r="B354" i="1" s="1"/>
  <c r="C356" i="1" l="1"/>
  <c r="P355" i="1"/>
  <c r="X355" i="1" s="1"/>
  <c r="B355" i="1" s="1"/>
  <c r="P356" i="1" l="1"/>
  <c r="X356" i="1" s="1"/>
  <c r="B356" i="1" s="1"/>
  <c r="C357" i="1"/>
  <c r="P357" i="1" l="1"/>
  <c r="X357" i="1" s="1"/>
  <c r="B357" i="1" s="1"/>
  <c r="C358" i="1"/>
  <c r="P358" i="1" l="1"/>
  <c r="X358" i="1" s="1"/>
  <c r="B358" i="1" s="1"/>
  <c r="C359" i="1"/>
  <c r="C360" i="1" l="1"/>
  <c r="P359" i="1"/>
  <c r="X359" i="1" s="1"/>
  <c r="B359" i="1" s="1"/>
  <c r="C361" i="1" l="1"/>
  <c r="P360" i="1"/>
  <c r="X360" i="1" s="1"/>
  <c r="B360" i="1" s="1"/>
  <c r="C362" i="1" l="1"/>
  <c r="P361" i="1"/>
  <c r="X361" i="1" s="1"/>
  <c r="B361" i="1" s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P366" i="1" l="1"/>
  <c r="X366" i="1" s="1"/>
  <c r="B366" i="1" s="1"/>
  <c r="C367" i="1"/>
  <c r="P367" i="1" l="1"/>
  <c r="X367" i="1" s="1"/>
  <c r="B367" i="1" s="1"/>
  <c r="C368" i="1"/>
  <c r="P368" i="1" l="1"/>
  <c r="X368" i="1" s="1"/>
  <c r="B368" i="1" s="1"/>
  <c r="C369" i="1"/>
  <c r="C370" i="1" l="1"/>
  <c r="P369" i="1"/>
  <c r="X369" i="1" s="1"/>
  <c r="B369" i="1" s="1"/>
  <c r="P370" i="1" l="1"/>
  <c r="X370" i="1" s="1"/>
  <c r="B370" i="1" s="1"/>
  <c r="C371" i="1"/>
  <c r="C372" i="1" l="1"/>
  <c r="P371" i="1"/>
  <c r="X371" i="1" s="1"/>
  <c r="B371" i="1" s="1"/>
  <c r="C373" i="1" l="1"/>
  <c r="P372" i="1"/>
  <c r="X372" i="1" s="1"/>
  <c r="B372" i="1" s="1"/>
  <c r="C374" i="1" l="1"/>
  <c r="P373" i="1"/>
  <c r="X373" i="1" s="1"/>
  <c r="B373" i="1" s="1"/>
  <c r="C375" i="1" l="1"/>
  <c r="P374" i="1"/>
  <c r="X374" i="1" s="1"/>
  <c r="B374" i="1" s="1"/>
  <c r="P375" i="1" l="1"/>
  <c r="C376" i="1"/>
  <c r="P376" i="1" s="1"/>
  <c r="X376" i="1" l="1"/>
  <c r="X375" i="1"/>
  <c r="Y375" i="1" s="1"/>
  <c r="R376" i="1" l="1"/>
  <c r="S376" i="1" s="1"/>
  <c r="AH23" i="1"/>
  <c r="B375" i="1"/>
  <c r="B376" i="1"/>
  <c r="AE23" i="1" l="1"/>
  <c r="AJ23" i="1"/>
  <c r="Y376" i="1"/>
  <c r="AH24" i="1" l="1"/>
  <c r="AE24" i="1" s="1"/>
  <c r="AG24" i="1"/>
  <c r="C377" i="1"/>
  <c r="AJ24" i="1" l="1"/>
  <c r="P377" i="1"/>
  <c r="C378" i="1"/>
  <c r="AH25" i="1"/>
  <c r="AE25" i="1" s="1"/>
  <c r="AG25" i="1"/>
  <c r="C410" i="1"/>
  <c r="AJ25" i="1" l="1"/>
  <c r="AG26" i="1"/>
  <c r="AH26" i="1"/>
  <c r="AE26" i="1" s="1"/>
  <c r="C438" i="1"/>
  <c r="P410" i="1"/>
  <c r="X410" i="1" s="1"/>
  <c r="B410" i="1" s="1"/>
  <c r="C411" i="1"/>
  <c r="P378" i="1"/>
  <c r="X378" i="1" s="1"/>
  <c r="B378" i="1" s="1"/>
  <c r="C379" i="1"/>
  <c r="X377" i="1"/>
  <c r="P379" i="1" l="1"/>
  <c r="X379" i="1" s="1"/>
  <c r="B379" i="1" s="1"/>
  <c r="C380" i="1"/>
  <c r="P411" i="1"/>
  <c r="X411" i="1" s="1"/>
  <c r="B411" i="1" s="1"/>
  <c r="C412" i="1"/>
  <c r="C439" i="1"/>
  <c r="P438" i="1"/>
  <c r="X438" i="1" s="1"/>
  <c r="B438" i="1" s="1"/>
  <c r="AH27" i="1"/>
  <c r="AE27" i="1" s="1"/>
  <c r="AG27" i="1"/>
  <c r="C467" i="1"/>
  <c r="B377" i="1"/>
  <c r="AJ26" i="1"/>
  <c r="AJ27" i="1" l="1"/>
  <c r="P439" i="1"/>
  <c r="X439" i="1" s="1"/>
  <c r="B439" i="1" s="1"/>
  <c r="C440" i="1"/>
  <c r="C413" i="1"/>
  <c r="P412" i="1"/>
  <c r="X412" i="1" s="1"/>
  <c r="B412" i="1" s="1"/>
  <c r="AG28" i="1"/>
  <c r="AH28" i="1"/>
  <c r="AE28" i="1" s="1"/>
  <c r="C497" i="1"/>
  <c r="C381" i="1"/>
  <c r="P380" i="1"/>
  <c r="X380" i="1" s="1"/>
  <c r="B380" i="1" s="1"/>
  <c r="P467" i="1"/>
  <c r="C468" i="1"/>
  <c r="P381" i="1" l="1"/>
  <c r="X381" i="1" s="1"/>
  <c r="B381" i="1" s="1"/>
  <c r="C382" i="1"/>
  <c r="AH29" i="1"/>
  <c r="AE29" i="1" s="1"/>
  <c r="AG29" i="1"/>
  <c r="C529" i="1"/>
  <c r="AJ28" i="1"/>
  <c r="C498" i="1"/>
  <c r="P497" i="1"/>
  <c r="X497" i="1" s="1"/>
  <c r="B497" i="1" s="1"/>
  <c r="C469" i="1"/>
  <c r="P468" i="1"/>
  <c r="P413" i="1"/>
  <c r="X413" i="1" s="1"/>
  <c r="B413" i="1" s="1"/>
  <c r="C414" i="1"/>
  <c r="X467" i="1"/>
  <c r="Y467" i="1" s="1"/>
  <c r="P440" i="1"/>
  <c r="C441" i="1"/>
  <c r="AJ29" i="1" l="1"/>
  <c r="B467" i="1"/>
  <c r="C499" i="1"/>
  <c r="P498" i="1"/>
  <c r="P529" i="1"/>
  <c r="X529" i="1" s="1"/>
  <c r="B529" i="1" s="1"/>
  <c r="C530" i="1"/>
  <c r="P441" i="1"/>
  <c r="X441" i="1" s="1"/>
  <c r="B441" i="1" s="1"/>
  <c r="C442" i="1"/>
  <c r="AG30" i="1"/>
  <c r="AH30" i="1"/>
  <c r="AE30" i="1" s="1"/>
  <c r="X468" i="1"/>
  <c r="Y468" i="1" s="1"/>
  <c r="P382" i="1"/>
  <c r="X382" i="1" s="1"/>
  <c r="B382" i="1" s="1"/>
  <c r="C383" i="1"/>
  <c r="X440" i="1"/>
  <c r="Y440" i="1" s="1"/>
  <c r="C415" i="1"/>
  <c r="P414" i="1"/>
  <c r="X414" i="1" s="1"/>
  <c r="B414" i="1" s="1"/>
  <c r="P469" i="1"/>
  <c r="X469" i="1" s="1"/>
  <c r="B469" i="1" s="1"/>
  <c r="C470" i="1"/>
  <c r="B468" i="1" l="1"/>
  <c r="AJ30" i="1"/>
  <c r="C416" i="1"/>
  <c r="P415" i="1"/>
  <c r="X415" i="1" s="1"/>
  <c r="B415" i="1" s="1"/>
  <c r="AH31" i="1"/>
  <c r="AE31" i="1" s="1"/>
  <c r="AG31" i="1"/>
  <c r="C589" i="1"/>
  <c r="P442" i="1"/>
  <c r="X442" i="1" s="1"/>
  <c r="B442" i="1" s="1"/>
  <c r="C443" i="1"/>
  <c r="P383" i="1"/>
  <c r="C384" i="1"/>
  <c r="C531" i="1"/>
  <c r="P530" i="1"/>
  <c r="X530" i="1" s="1"/>
  <c r="B530" i="1" s="1"/>
  <c r="P470" i="1"/>
  <c r="C471" i="1"/>
  <c r="S498" i="1"/>
  <c r="X498" i="1"/>
  <c r="Y498" i="1" s="1"/>
  <c r="B440" i="1"/>
  <c r="C500" i="1"/>
  <c r="P499" i="1"/>
  <c r="X499" i="1" s="1"/>
  <c r="B499" i="1" s="1"/>
  <c r="AJ31" i="1" l="1"/>
  <c r="B498" i="1"/>
  <c r="X383" i="1"/>
  <c r="B383" i="1" s="1"/>
  <c r="C444" i="1"/>
  <c r="P443" i="1"/>
  <c r="P589" i="1"/>
  <c r="C590" i="1"/>
  <c r="S470" i="1"/>
  <c r="X470" i="1"/>
  <c r="B470" i="1" s="1"/>
  <c r="P500" i="1"/>
  <c r="X500" i="1" s="1"/>
  <c r="B500" i="1" s="1"/>
  <c r="C501" i="1"/>
  <c r="AH32" i="1"/>
  <c r="AE32" i="1" s="1"/>
  <c r="AG32" i="1"/>
  <c r="C620" i="1"/>
  <c r="C472" i="1"/>
  <c r="P471" i="1"/>
  <c r="X471" i="1" s="1"/>
  <c r="B471" i="1" s="1"/>
  <c r="P531" i="1"/>
  <c r="X531" i="1" s="1"/>
  <c r="B531" i="1" s="1"/>
  <c r="C532" i="1"/>
  <c r="P384" i="1"/>
  <c r="C385" i="1"/>
  <c r="C417" i="1"/>
  <c r="P416" i="1"/>
  <c r="X416" i="1" s="1"/>
  <c r="B416" i="1" s="1"/>
  <c r="AJ32" i="1" l="1"/>
  <c r="P417" i="1"/>
  <c r="X417" i="1" s="1"/>
  <c r="B417" i="1" s="1"/>
  <c r="C418" i="1"/>
  <c r="P472" i="1"/>
  <c r="X472" i="1" s="1"/>
  <c r="B472" i="1" s="1"/>
  <c r="C473" i="1"/>
  <c r="C591" i="1"/>
  <c r="P590" i="1"/>
  <c r="X590" i="1" s="1"/>
  <c r="B590" i="1" s="1"/>
  <c r="C621" i="1"/>
  <c r="P620" i="1"/>
  <c r="S589" i="1"/>
  <c r="X589" i="1"/>
  <c r="Y589" i="1" s="1"/>
  <c r="X384" i="1"/>
  <c r="X443" i="1"/>
  <c r="B443" i="1" s="1"/>
  <c r="P532" i="1"/>
  <c r="X532" i="1" s="1"/>
  <c r="B532" i="1" s="1"/>
  <c r="C533" i="1"/>
  <c r="AH33" i="1"/>
  <c r="AE33" i="1" s="1"/>
  <c r="AG33" i="1"/>
  <c r="C650" i="1"/>
  <c r="C445" i="1"/>
  <c r="P444" i="1"/>
  <c r="X444" i="1" s="1"/>
  <c r="B444" i="1" s="1"/>
  <c r="P501" i="1"/>
  <c r="X501" i="1" s="1"/>
  <c r="B501" i="1" s="1"/>
  <c r="C502" i="1"/>
  <c r="C386" i="1"/>
  <c r="P385" i="1"/>
  <c r="X385" i="1" s="1"/>
  <c r="B385" i="1" s="1"/>
  <c r="AJ33" i="1" l="1"/>
  <c r="B589" i="1"/>
  <c r="P502" i="1"/>
  <c r="X502" i="1" s="1"/>
  <c r="B502" i="1" s="1"/>
  <c r="C503" i="1"/>
  <c r="X620" i="1"/>
  <c r="Y620" i="1" s="1"/>
  <c r="P621" i="1"/>
  <c r="X621" i="1" s="1"/>
  <c r="B621" i="1" s="1"/>
  <c r="C622" i="1"/>
  <c r="C446" i="1"/>
  <c r="P445" i="1"/>
  <c r="X445" i="1" s="1"/>
  <c r="B445" i="1" s="1"/>
  <c r="C592" i="1"/>
  <c r="P591" i="1"/>
  <c r="X591" i="1" s="1"/>
  <c r="B591" i="1" s="1"/>
  <c r="P650" i="1"/>
  <c r="X650" i="1" s="1"/>
  <c r="B650" i="1" s="1"/>
  <c r="C651" i="1"/>
  <c r="B384" i="1"/>
  <c r="C474" i="1"/>
  <c r="P473" i="1"/>
  <c r="X473" i="1" s="1"/>
  <c r="B473" i="1" s="1"/>
  <c r="AH34" i="1"/>
  <c r="AE34" i="1" s="1"/>
  <c r="AG34" i="1"/>
  <c r="C683" i="1"/>
  <c r="C419" i="1"/>
  <c r="P418" i="1"/>
  <c r="X418" i="1" s="1"/>
  <c r="B418" i="1" s="1"/>
  <c r="C387" i="1"/>
  <c r="P386" i="1"/>
  <c r="X386" i="1" s="1"/>
  <c r="B386" i="1" s="1"/>
  <c r="P533" i="1"/>
  <c r="X533" i="1" s="1"/>
  <c r="B533" i="1" s="1"/>
  <c r="C534" i="1"/>
  <c r="AJ34" i="1" l="1"/>
  <c r="B620" i="1"/>
  <c r="P683" i="1"/>
  <c r="X683" i="1" s="1"/>
  <c r="B683" i="1" s="1"/>
  <c r="C684" i="1"/>
  <c r="P446" i="1"/>
  <c r="X446" i="1" s="1"/>
  <c r="B446" i="1" s="1"/>
  <c r="C447" i="1"/>
  <c r="C652" i="1"/>
  <c r="P651" i="1"/>
  <c r="X651" i="1" s="1"/>
  <c r="B651" i="1" s="1"/>
  <c r="C623" i="1"/>
  <c r="P622" i="1"/>
  <c r="X622" i="1" s="1"/>
  <c r="B622" i="1" s="1"/>
  <c r="P592" i="1"/>
  <c r="X592" i="1" s="1"/>
  <c r="B592" i="1" s="1"/>
  <c r="C593" i="1"/>
  <c r="P419" i="1"/>
  <c r="X419" i="1" s="1"/>
  <c r="B419" i="1" s="1"/>
  <c r="C420" i="1"/>
  <c r="P534" i="1"/>
  <c r="X534" i="1" s="1"/>
  <c r="B534" i="1" s="1"/>
  <c r="C535" i="1"/>
  <c r="P387" i="1"/>
  <c r="X387" i="1" s="1"/>
  <c r="B387" i="1" s="1"/>
  <c r="C388" i="1"/>
  <c r="P503" i="1"/>
  <c r="X503" i="1" s="1"/>
  <c r="B503" i="1" s="1"/>
  <c r="C504" i="1"/>
  <c r="AH35" i="1"/>
  <c r="AE35" i="1" s="1"/>
  <c r="AG35" i="1"/>
  <c r="C711" i="1"/>
  <c r="P474" i="1"/>
  <c r="X474" i="1" s="1"/>
  <c r="B474" i="1" s="1"/>
  <c r="C475" i="1"/>
  <c r="AH36" i="1" l="1"/>
  <c r="AE36" i="1" s="1"/>
  <c r="AG36" i="1"/>
  <c r="C742" i="1"/>
  <c r="C421" i="1"/>
  <c r="P420" i="1"/>
  <c r="X420" i="1" s="1"/>
  <c r="B420" i="1" s="1"/>
  <c r="P623" i="1"/>
  <c r="X623" i="1" s="1"/>
  <c r="B623" i="1" s="1"/>
  <c r="C624" i="1"/>
  <c r="P593" i="1"/>
  <c r="X593" i="1" s="1"/>
  <c r="B593" i="1" s="1"/>
  <c r="C594" i="1"/>
  <c r="C505" i="1"/>
  <c r="P504" i="1"/>
  <c r="X504" i="1" s="1"/>
  <c r="B504" i="1" s="1"/>
  <c r="P652" i="1"/>
  <c r="C653" i="1"/>
  <c r="C476" i="1"/>
  <c r="P475" i="1"/>
  <c r="X475" i="1" s="1"/>
  <c r="B475" i="1" s="1"/>
  <c r="C389" i="1"/>
  <c r="P388" i="1"/>
  <c r="P447" i="1"/>
  <c r="X447" i="1" s="1"/>
  <c r="B447" i="1" s="1"/>
  <c r="C448" i="1"/>
  <c r="C712" i="1"/>
  <c r="P711" i="1"/>
  <c r="X711" i="1" s="1"/>
  <c r="B711" i="1" s="1"/>
  <c r="C536" i="1"/>
  <c r="P535" i="1"/>
  <c r="X535" i="1" s="1"/>
  <c r="B535" i="1" s="1"/>
  <c r="C685" i="1"/>
  <c r="P684" i="1"/>
  <c r="X684" i="1" s="1"/>
  <c r="B684" i="1" s="1"/>
  <c r="AJ35" i="1"/>
  <c r="AJ36" i="1" l="1"/>
  <c r="X388" i="1"/>
  <c r="P389" i="1"/>
  <c r="X389" i="1" s="1"/>
  <c r="B389" i="1" s="1"/>
  <c r="C390" i="1"/>
  <c r="C625" i="1"/>
  <c r="P624" i="1"/>
  <c r="X624" i="1" s="1"/>
  <c r="B624" i="1" s="1"/>
  <c r="C477" i="1"/>
  <c r="P476" i="1"/>
  <c r="X476" i="1" s="1"/>
  <c r="B476" i="1" s="1"/>
  <c r="C654" i="1"/>
  <c r="P653" i="1"/>
  <c r="X653" i="1" s="1"/>
  <c r="B653" i="1" s="1"/>
  <c r="C537" i="1"/>
  <c r="P536" i="1"/>
  <c r="S536" i="1" s="1"/>
  <c r="C713" i="1"/>
  <c r="P712" i="1"/>
  <c r="X712" i="1" s="1"/>
  <c r="B712" i="1" s="1"/>
  <c r="X652" i="1"/>
  <c r="Y652" i="1" s="1"/>
  <c r="P421" i="1"/>
  <c r="X421" i="1" s="1"/>
  <c r="B421" i="1" s="1"/>
  <c r="C422" i="1"/>
  <c r="C449" i="1"/>
  <c r="P448" i="1"/>
  <c r="X448" i="1" s="1"/>
  <c r="B448" i="1" s="1"/>
  <c r="P742" i="1"/>
  <c r="X742" i="1" s="1"/>
  <c r="B742" i="1" s="1"/>
  <c r="C743" i="1"/>
  <c r="P685" i="1"/>
  <c r="X685" i="1" s="1"/>
  <c r="B685" i="1" s="1"/>
  <c r="C686" i="1"/>
  <c r="C506" i="1"/>
  <c r="P505" i="1"/>
  <c r="X505" i="1" s="1"/>
  <c r="B505" i="1" s="1"/>
  <c r="P594" i="1"/>
  <c r="X594" i="1" s="1"/>
  <c r="B594" i="1" s="1"/>
  <c r="C595" i="1"/>
  <c r="AH37" i="1"/>
  <c r="AE37" i="1" s="1"/>
  <c r="AG37" i="1"/>
  <c r="C774" i="1"/>
  <c r="X536" i="1" l="1"/>
  <c r="B388" i="1"/>
  <c r="AJ37" i="1"/>
  <c r="C687" i="1"/>
  <c r="P686" i="1"/>
  <c r="X686" i="1" s="1"/>
  <c r="B686" i="1" s="1"/>
  <c r="B652" i="1"/>
  <c r="P477" i="1"/>
  <c r="X477" i="1" s="1"/>
  <c r="B477" i="1" s="1"/>
  <c r="C478" i="1"/>
  <c r="P743" i="1"/>
  <c r="C744" i="1"/>
  <c r="AG38" i="1"/>
  <c r="AH38" i="1"/>
  <c r="AE38" i="1" s="1"/>
  <c r="C802" i="1"/>
  <c r="P713" i="1"/>
  <c r="X713" i="1" s="1"/>
  <c r="B713" i="1" s="1"/>
  <c r="C714" i="1"/>
  <c r="P625" i="1"/>
  <c r="X625" i="1" s="1"/>
  <c r="B625" i="1" s="1"/>
  <c r="C626" i="1"/>
  <c r="P390" i="1"/>
  <c r="C391" i="1"/>
  <c r="P449" i="1"/>
  <c r="X449" i="1" s="1"/>
  <c r="B449" i="1" s="1"/>
  <c r="C450" i="1"/>
  <c r="P537" i="1"/>
  <c r="X537" i="1" s="1"/>
  <c r="B537" i="1" s="1"/>
  <c r="C538" i="1"/>
  <c r="P595" i="1"/>
  <c r="X595" i="1" s="1"/>
  <c r="B595" i="1" s="1"/>
  <c r="C596" i="1"/>
  <c r="C423" i="1"/>
  <c r="P422" i="1"/>
  <c r="X422" i="1" s="1"/>
  <c r="B422" i="1" s="1"/>
  <c r="C775" i="1"/>
  <c r="P774" i="1"/>
  <c r="X774" i="1" s="1"/>
  <c r="B774" i="1" s="1"/>
  <c r="P506" i="1"/>
  <c r="X506" i="1" s="1"/>
  <c r="B506" i="1" s="1"/>
  <c r="C507" i="1"/>
  <c r="P654" i="1"/>
  <c r="X654" i="1" s="1"/>
  <c r="B654" i="1" s="1"/>
  <c r="C655" i="1"/>
  <c r="Y536" i="1" l="1"/>
  <c r="B536" i="1"/>
  <c r="X390" i="1"/>
  <c r="AJ38" i="1"/>
  <c r="P391" i="1"/>
  <c r="X391" i="1" s="1"/>
  <c r="B391" i="1" s="1"/>
  <c r="C392" i="1"/>
  <c r="C424" i="1"/>
  <c r="P423" i="1"/>
  <c r="X423" i="1" s="1"/>
  <c r="B423" i="1" s="1"/>
  <c r="C745" i="1"/>
  <c r="P744" i="1"/>
  <c r="X744" i="1" s="1"/>
  <c r="B744" i="1" s="1"/>
  <c r="C656" i="1"/>
  <c r="P655" i="1"/>
  <c r="X655" i="1" s="1"/>
  <c r="B655" i="1" s="1"/>
  <c r="C508" i="1"/>
  <c r="P507" i="1"/>
  <c r="X507" i="1" s="1"/>
  <c r="B507" i="1" s="1"/>
  <c r="C597" i="1"/>
  <c r="P596" i="1"/>
  <c r="X596" i="1" s="1"/>
  <c r="B596" i="1" s="1"/>
  <c r="P626" i="1"/>
  <c r="X626" i="1" s="1"/>
  <c r="B626" i="1" s="1"/>
  <c r="C627" i="1"/>
  <c r="S743" i="1"/>
  <c r="X743" i="1"/>
  <c r="Y743" i="1" s="1"/>
  <c r="P478" i="1"/>
  <c r="X478" i="1" s="1"/>
  <c r="B478" i="1" s="1"/>
  <c r="C479" i="1"/>
  <c r="P538" i="1"/>
  <c r="X538" i="1" s="1"/>
  <c r="B538" i="1" s="1"/>
  <c r="C539" i="1"/>
  <c r="C715" i="1"/>
  <c r="P714" i="1"/>
  <c r="X714" i="1" s="1"/>
  <c r="B714" i="1" s="1"/>
  <c r="C776" i="1"/>
  <c r="P775" i="1"/>
  <c r="X775" i="1" s="1"/>
  <c r="B775" i="1" s="1"/>
  <c r="C451" i="1"/>
  <c r="P450" i="1"/>
  <c r="X450" i="1" s="1"/>
  <c r="B450" i="1" s="1"/>
  <c r="C803" i="1"/>
  <c r="P802" i="1"/>
  <c r="AH39" i="1"/>
  <c r="AE39" i="1" s="1"/>
  <c r="AG39" i="1"/>
  <c r="C832" i="1"/>
  <c r="P687" i="1"/>
  <c r="X687" i="1" s="1"/>
  <c r="B687" i="1" s="1"/>
  <c r="C688" i="1"/>
  <c r="B390" i="1" l="1"/>
  <c r="AH40" i="1"/>
  <c r="AE40" i="1" s="1"/>
  <c r="AG40" i="1"/>
  <c r="AJ40" i="1" s="1"/>
  <c r="C862" i="1"/>
  <c r="P776" i="1"/>
  <c r="X776" i="1" s="1"/>
  <c r="B776" i="1" s="1"/>
  <c r="C777" i="1"/>
  <c r="S802" i="1"/>
  <c r="X802" i="1"/>
  <c r="Y802" i="1" s="1"/>
  <c r="C657" i="1"/>
  <c r="P656" i="1"/>
  <c r="X656" i="1" s="1"/>
  <c r="B656" i="1" s="1"/>
  <c r="P803" i="1"/>
  <c r="X803" i="1" s="1"/>
  <c r="B803" i="1" s="1"/>
  <c r="C804" i="1"/>
  <c r="C716" i="1"/>
  <c r="P715" i="1"/>
  <c r="X715" i="1" s="1"/>
  <c r="B715" i="1" s="1"/>
  <c r="C628" i="1"/>
  <c r="P627" i="1"/>
  <c r="X627" i="1" s="1"/>
  <c r="B627" i="1" s="1"/>
  <c r="C540" i="1"/>
  <c r="P539" i="1"/>
  <c r="X539" i="1" s="1"/>
  <c r="B539" i="1" s="1"/>
  <c r="P745" i="1"/>
  <c r="X745" i="1" s="1"/>
  <c r="B745" i="1" s="1"/>
  <c r="C746" i="1"/>
  <c r="C452" i="1"/>
  <c r="P451" i="1"/>
  <c r="X451" i="1" s="1"/>
  <c r="B451" i="1" s="1"/>
  <c r="P688" i="1"/>
  <c r="X688" i="1" s="1"/>
  <c r="B688" i="1" s="1"/>
  <c r="C689" i="1"/>
  <c r="C480" i="1"/>
  <c r="P479" i="1"/>
  <c r="X479" i="1" s="1"/>
  <c r="B479" i="1" s="1"/>
  <c r="C598" i="1"/>
  <c r="P597" i="1"/>
  <c r="X597" i="1" s="1"/>
  <c r="B597" i="1" s="1"/>
  <c r="C425" i="1"/>
  <c r="P424" i="1"/>
  <c r="X424" i="1" s="1"/>
  <c r="B424" i="1" s="1"/>
  <c r="P832" i="1"/>
  <c r="X832" i="1" s="1"/>
  <c r="B832" i="1" s="1"/>
  <c r="C833" i="1"/>
  <c r="C393" i="1"/>
  <c r="P392" i="1"/>
  <c r="AJ39" i="1"/>
  <c r="B743" i="1"/>
  <c r="P508" i="1"/>
  <c r="X508" i="1" s="1"/>
  <c r="B508" i="1" s="1"/>
  <c r="C509" i="1"/>
  <c r="X392" i="1" l="1"/>
  <c r="C510" i="1"/>
  <c r="P509" i="1"/>
  <c r="X509" i="1" s="1"/>
  <c r="B509" i="1" s="1"/>
  <c r="C834" i="1"/>
  <c r="P833" i="1"/>
  <c r="X833" i="1" s="1"/>
  <c r="B833" i="1" s="1"/>
  <c r="C690" i="1"/>
  <c r="P689" i="1"/>
  <c r="X689" i="1" s="1"/>
  <c r="B689" i="1" s="1"/>
  <c r="B802" i="1"/>
  <c r="P628" i="1"/>
  <c r="X628" i="1" s="1"/>
  <c r="B628" i="1" s="1"/>
  <c r="C629" i="1"/>
  <c r="C426" i="1"/>
  <c r="P425" i="1"/>
  <c r="X425" i="1" s="1"/>
  <c r="B425" i="1" s="1"/>
  <c r="P452" i="1"/>
  <c r="X452" i="1" s="1"/>
  <c r="B452" i="1" s="1"/>
  <c r="C453" i="1"/>
  <c r="P716" i="1"/>
  <c r="X716" i="1" s="1"/>
  <c r="B716" i="1" s="1"/>
  <c r="C717" i="1"/>
  <c r="C778" i="1"/>
  <c r="P777" i="1"/>
  <c r="X777" i="1" s="1"/>
  <c r="B777" i="1" s="1"/>
  <c r="C747" i="1"/>
  <c r="P746" i="1"/>
  <c r="X746" i="1" s="1"/>
  <c r="B746" i="1" s="1"/>
  <c r="C805" i="1"/>
  <c r="P804" i="1"/>
  <c r="X804" i="1" s="1"/>
  <c r="B804" i="1" s="1"/>
  <c r="P393" i="1"/>
  <c r="X393" i="1" s="1"/>
  <c r="B393" i="1" s="1"/>
  <c r="C394" i="1"/>
  <c r="C863" i="1"/>
  <c r="P862" i="1"/>
  <c r="X862" i="1" s="1"/>
  <c r="B862" i="1" s="1"/>
  <c r="P598" i="1"/>
  <c r="X598" i="1" s="1"/>
  <c r="B598" i="1" s="1"/>
  <c r="C599" i="1"/>
  <c r="C481" i="1"/>
  <c r="P480" i="1"/>
  <c r="X480" i="1" s="1"/>
  <c r="B480" i="1" s="1"/>
  <c r="P540" i="1"/>
  <c r="X540" i="1" s="1"/>
  <c r="B540" i="1" s="1"/>
  <c r="C541" i="1"/>
  <c r="P657" i="1"/>
  <c r="X657" i="1" s="1"/>
  <c r="B657" i="1" s="1"/>
  <c r="C658" i="1"/>
  <c r="AH41" i="1"/>
  <c r="AE41" i="1" s="1"/>
  <c r="AG41" i="1"/>
  <c r="C893" i="1"/>
  <c r="B392" i="1" l="1"/>
  <c r="AJ41" i="1"/>
  <c r="P863" i="1"/>
  <c r="C864" i="1"/>
  <c r="P778" i="1"/>
  <c r="X778" i="1" s="1"/>
  <c r="B778" i="1" s="1"/>
  <c r="C779" i="1"/>
  <c r="C395" i="1"/>
  <c r="P394" i="1"/>
  <c r="X394" i="1" s="1"/>
  <c r="B394" i="1" s="1"/>
  <c r="C718" i="1"/>
  <c r="P717" i="1"/>
  <c r="X717" i="1" s="1"/>
  <c r="B717" i="1" s="1"/>
  <c r="C482" i="1"/>
  <c r="P481" i="1"/>
  <c r="X481" i="1" s="1"/>
  <c r="B481" i="1" s="1"/>
  <c r="P599" i="1"/>
  <c r="X599" i="1" s="1"/>
  <c r="B599" i="1" s="1"/>
  <c r="C600" i="1"/>
  <c r="C454" i="1"/>
  <c r="P453" i="1"/>
  <c r="X453" i="1" s="1"/>
  <c r="B453" i="1" s="1"/>
  <c r="C691" i="1"/>
  <c r="P690" i="1"/>
  <c r="X690" i="1" s="1"/>
  <c r="B690" i="1" s="1"/>
  <c r="P805" i="1"/>
  <c r="X805" i="1" s="1"/>
  <c r="B805" i="1" s="1"/>
  <c r="C806" i="1"/>
  <c r="C894" i="1"/>
  <c r="P893" i="1"/>
  <c r="P834" i="1"/>
  <c r="C835" i="1"/>
  <c r="P658" i="1"/>
  <c r="X658" i="1" s="1"/>
  <c r="B658" i="1" s="1"/>
  <c r="C659" i="1"/>
  <c r="P747" i="1"/>
  <c r="X747" i="1" s="1"/>
  <c r="B747" i="1" s="1"/>
  <c r="C748" i="1"/>
  <c r="C427" i="1"/>
  <c r="P426" i="1"/>
  <c r="X426" i="1" s="1"/>
  <c r="B426" i="1" s="1"/>
  <c r="AH42" i="1"/>
  <c r="AE42" i="1" s="1"/>
  <c r="AG42" i="1"/>
  <c r="C923" i="1"/>
  <c r="P541" i="1"/>
  <c r="X541" i="1" s="1"/>
  <c r="B541" i="1" s="1"/>
  <c r="C542" i="1"/>
  <c r="P629" i="1"/>
  <c r="X629" i="1" s="1"/>
  <c r="B629" i="1" s="1"/>
  <c r="C630" i="1"/>
  <c r="P510" i="1"/>
  <c r="X510" i="1" s="1"/>
  <c r="B510" i="1" s="1"/>
  <c r="C511" i="1"/>
  <c r="AJ42" i="1" l="1"/>
  <c r="P659" i="1"/>
  <c r="X659" i="1" s="1"/>
  <c r="B659" i="1" s="1"/>
  <c r="C660" i="1"/>
  <c r="AH43" i="1"/>
  <c r="AE43" i="1" s="1"/>
  <c r="AG43" i="1"/>
  <c r="C956" i="1"/>
  <c r="C692" i="1"/>
  <c r="P691" i="1"/>
  <c r="X691" i="1" s="1"/>
  <c r="B691" i="1" s="1"/>
  <c r="C719" i="1"/>
  <c r="P718" i="1"/>
  <c r="X718" i="1" s="1"/>
  <c r="B718" i="1" s="1"/>
  <c r="P835" i="1"/>
  <c r="X835" i="1" s="1"/>
  <c r="B835" i="1" s="1"/>
  <c r="C836" i="1"/>
  <c r="P511" i="1"/>
  <c r="X511" i="1" s="1"/>
  <c r="B511" i="1" s="1"/>
  <c r="C512" i="1"/>
  <c r="C631" i="1"/>
  <c r="P630" i="1"/>
  <c r="X630" i="1" s="1"/>
  <c r="B630" i="1" s="1"/>
  <c r="C428" i="1"/>
  <c r="P427" i="1"/>
  <c r="X427" i="1" s="1"/>
  <c r="B427" i="1" s="1"/>
  <c r="S834" i="1"/>
  <c r="X834" i="1"/>
  <c r="Y834" i="1" s="1"/>
  <c r="P454" i="1"/>
  <c r="X454" i="1" s="1"/>
  <c r="B454" i="1" s="1"/>
  <c r="C455" i="1"/>
  <c r="C396" i="1"/>
  <c r="P395" i="1"/>
  <c r="C749" i="1"/>
  <c r="P748" i="1"/>
  <c r="X748" i="1" s="1"/>
  <c r="B748" i="1" s="1"/>
  <c r="X893" i="1"/>
  <c r="Y893" i="1" s="1"/>
  <c r="P600" i="1"/>
  <c r="X600" i="1" s="1"/>
  <c r="B600" i="1" s="1"/>
  <c r="C601" i="1"/>
  <c r="C780" i="1"/>
  <c r="P779" i="1"/>
  <c r="X779" i="1" s="1"/>
  <c r="B779" i="1" s="1"/>
  <c r="C543" i="1"/>
  <c r="P542" i="1"/>
  <c r="X542" i="1" s="1"/>
  <c r="B542" i="1" s="1"/>
  <c r="C895" i="1"/>
  <c r="P894" i="1"/>
  <c r="X894" i="1" s="1"/>
  <c r="B894" i="1" s="1"/>
  <c r="P806" i="1"/>
  <c r="X806" i="1" s="1"/>
  <c r="B806" i="1" s="1"/>
  <c r="C807" i="1"/>
  <c r="C865" i="1"/>
  <c r="P864" i="1"/>
  <c r="X864" i="1" s="1"/>
  <c r="B864" i="1" s="1"/>
  <c r="P923" i="1"/>
  <c r="X923" i="1" s="1"/>
  <c r="B923" i="1" s="1"/>
  <c r="C924" i="1"/>
  <c r="C483" i="1"/>
  <c r="P482" i="1"/>
  <c r="X482" i="1" s="1"/>
  <c r="B482" i="1" s="1"/>
  <c r="X863" i="1"/>
  <c r="Y863" i="1" s="1"/>
  <c r="X395" i="1" l="1"/>
  <c r="B893" i="1"/>
  <c r="B834" i="1"/>
  <c r="AJ43" i="1"/>
  <c r="B863" i="1"/>
  <c r="C808" i="1"/>
  <c r="P807" i="1"/>
  <c r="X807" i="1" s="1"/>
  <c r="B807" i="1" s="1"/>
  <c r="C429" i="1"/>
  <c r="P428" i="1"/>
  <c r="X428" i="1" s="1"/>
  <c r="B428" i="1" s="1"/>
  <c r="P719" i="1"/>
  <c r="X719" i="1" s="1"/>
  <c r="B719" i="1" s="1"/>
  <c r="C720" i="1"/>
  <c r="P780" i="1"/>
  <c r="X780" i="1" s="1"/>
  <c r="B780" i="1" s="1"/>
  <c r="C781" i="1"/>
  <c r="C397" i="1"/>
  <c r="P396" i="1"/>
  <c r="X396" i="1" s="1"/>
  <c r="B396" i="1" s="1"/>
  <c r="C602" i="1"/>
  <c r="P601" i="1"/>
  <c r="X601" i="1" s="1"/>
  <c r="B601" i="1" s="1"/>
  <c r="P455" i="1"/>
  <c r="X455" i="1" s="1"/>
  <c r="B455" i="1" s="1"/>
  <c r="C456" i="1"/>
  <c r="P631" i="1"/>
  <c r="X631" i="1" s="1"/>
  <c r="B631" i="1" s="1"/>
  <c r="C632" i="1"/>
  <c r="P692" i="1"/>
  <c r="X692" i="1" s="1"/>
  <c r="B692" i="1" s="1"/>
  <c r="C693" i="1"/>
  <c r="P512" i="1"/>
  <c r="X512" i="1" s="1"/>
  <c r="B512" i="1" s="1"/>
  <c r="C513" i="1"/>
  <c r="P956" i="1"/>
  <c r="X956" i="1" s="1"/>
  <c r="B956" i="1" s="1"/>
  <c r="C957" i="1"/>
  <c r="P924" i="1"/>
  <c r="X924" i="1" s="1"/>
  <c r="B924" i="1" s="1"/>
  <c r="C925" i="1"/>
  <c r="P483" i="1"/>
  <c r="X483" i="1" s="1"/>
  <c r="B483" i="1" s="1"/>
  <c r="C484" i="1"/>
  <c r="P895" i="1"/>
  <c r="X895" i="1" s="1"/>
  <c r="B895" i="1" s="1"/>
  <c r="C896" i="1"/>
  <c r="P836" i="1"/>
  <c r="X836" i="1" s="1"/>
  <c r="B836" i="1" s="1"/>
  <c r="C837" i="1"/>
  <c r="AH44" i="1"/>
  <c r="AE44" i="1" s="1"/>
  <c r="AG44" i="1"/>
  <c r="C985" i="1"/>
  <c r="C661" i="1"/>
  <c r="P660" i="1"/>
  <c r="X660" i="1" s="1"/>
  <c r="B660" i="1" s="1"/>
  <c r="P865" i="1"/>
  <c r="X865" i="1" s="1"/>
  <c r="B865" i="1" s="1"/>
  <c r="C866" i="1"/>
  <c r="P543" i="1"/>
  <c r="X543" i="1" s="1"/>
  <c r="B543" i="1" s="1"/>
  <c r="C544" i="1"/>
  <c r="P749" i="1"/>
  <c r="X749" i="1" s="1"/>
  <c r="B749" i="1" s="1"/>
  <c r="C750" i="1"/>
  <c r="AJ44" i="1" l="1"/>
  <c r="B395" i="1"/>
  <c r="P837" i="1"/>
  <c r="X837" i="1" s="1"/>
  <c r="B837" i="1" s="1"/>
  <c r="C838" i="1"/>
  <c r="C958" i="1"/>
  <c r="P957" i="1"/>
  <c r="X957" i="1" s="1"/>
  <c r="B957" i="1" s="1"/>
  <c r="C633" i="1"/>
  <c r="P632" i="1"/>
  <c r="X632" i="1" s="1"/>
  <c r="B632" i="1" s="1"/>
  <c r="C782" i="1"/>
  <c r="P781" i="1"/>
  <c r="X781" i="1" s="1"/>
  <c r="B781" i="1" s="1"/>
  <c r="C867" i="1"/>
  <c r="P866" i="1"/>
  <c r="X866" i="1" s="1"/>
  <c r="B866" i="1" s="1"/>
  <c r="C897" i="1"/>
  <c r="P896" i="1"/>
  <c r="X896" i="1" s="1"/>
  <c r="B896" i="1" s="1"/>
  <c r="C514" i="1"/>
  <c r="P513" i="1"/>
  <c r="X513" i="1" s="1"/>
  <c r="B513" i="1" s="1"/>
  <c r="P456" i="1"/>
  <c r="X456" i="1" s="1"/>
  <c r="B456" i="1" s="1"/>
  <c r="C457" i="1"/>
  <c r="C721" i="1"/>
  <c r="P720" i="1"/>
  <c r="X720" i="1" s="1"/>
  <c r="B720" i="1" s="1"/>
  <c r="P661" i="1"/>
  <c r="X661" i="1" s="1"/>
  <c r="B661" i="1" s="1"/>
  <c r="C662" i="1"/>
  <c r="P484" i="1"/>
  <c r="X484" i="1" s="1"/>
  <c r="B484" i="1" s="1"/>
  <c r="C485" i="1"/>
  <c r="P750" i="1"/>
  <c r="X750" i="1" s="1"/>
  <c r="B750" i="1" s="1"/>
  <c r="C751" i="1"/>
  <c r="P985" i="1"/>
  <c r="C986" i="1"/>
  <c r="C603" i="1"/>
  <c r="P602" i="1"/>
  <c r="X602" i="1" s="1"/>
  <c r="B602" i="1" s="1"/>
  <c r="P429" i="1"/>
  <c r="X429" i="1" s="1"/>
  <c r="B429" i="1" s="1"/>
  <c r="C430" i="1"/>
  <c r="C926" i="1"/>
  <c r="P925" i="1"/>
  <c r="C694" i="1"/>
  <c r="P693" i="1"/>
  <c r="X693" i="1" s="1"/>
  <c r="B693" i="1" s="1"/>
  <c r="P544" i="1"/>
  <c r="X544" i="1" s="1"/>
  <c r="B544" i="1" s="1"/>
  <c r="C545" i="1"/>
  <c r="AG45" i="1"/>
  <c r="AH45" i="1"/>
  <c r="AE45" i="1" s="1"/>
  <c r="C1015" i="1"/>
  <c r="P397" i="1"/>
  <c r="X397" i="1" s="1"/>
  <c r="B397" i="1" s="1"/>
  <c r="C398" i="1"/>
  <c r="P808" i="1"/>
  <c r="X808" i="1" s="1"/>
  <c r="B808" i="1" s="1"/>
  <c r="C809" i="1"/>
  <c r="AJ45" i="1" l="1"/>
  <c r="AH46" i="1"/>
  <c r="AE46" i="1" s="1"/>
  <c r="AG46" i="1"/>
  <c r="AJ46" i="1" s="1"/>
  <c r="C1047" i="1"/>
  <c r="C431" i="1"/>
  <c r="P430" i="1"/>
  <c r="X430" i="1" s="1"/>
  <c r="B430" i="1" s="1"/>
  <c r="C752" i="1"/>
  <c r="P751" i="1"/>
  <c r="X751" i="1" s="1"/>
  <c r="B751" i="1" s="1"/>
  <c r="C458" i="1"/>
  <c r="P457" i="1"/>
  <c r="X457" i="1" s="1"/>
  <c r="B457" i="1" s="1"/>
  <c r="C783" i="1"/>
  <c r="P782" i="1"/>
  <c r="X782" i="1" s="1"/>
  <c r="B782" i="1" s="1"/>
  <c r="C546" i="1"/>
  <c r="P545" i="1"/>
  <c r="X545" i="1" s="1"/>
  <c r="B545" i="1" s="1"/>
  <c r="P485" i="1"/>
  <c r="X485" i="1" s="1"/>
  <c r="B485" i="1" s="1"/>
  <c r="C486" i="1"/>
  <c r="C810" i="1"/>
  <c r="P809" i="1"/>
  <c r="X809" i="1" s="1"/>
  <c r="B809" i="1" s="1"/>
  <c r="P603" i="1"/>
  <c r="X603" i="1" s="1"/>
  <c r="B603" i="1" s="1"/>
  <c r="C604" i="1"/>
  <c r="C515" i="1"/>
  <c r="P514" i="1"/>
  <c r="X514" i="1" s="1"/>
  <c r="B514" i="1" s="1"/>
  <c r="C634" i="1"/>
  <c r="P633" i="1"/>
  <c r="X633" i="1" s="1"/>
  <c r="B633" i="1" s="1"/>
  <c r="C663" i="1"/>
  <c r="P662" i="1"/>
  <c r="X662" i="1" s="1"/>
  <c r="B662" i="1" s="1"/>
  <c r="C399" i="1"/>
  <c r="P398" i="1"/>
  <c r="X398" i="1" s="1"/>
  <c r="B398" i="1" s="1"/>
  <c r="C695" i="1"/>
  <c r="P694" i="1"/>
  <c r="X694" i="1" s="1"/>
  <c r="B694" i="1" s="1"/>
  <c r="P897" i="1"/>
  <c r="X897" i="1" s="1"/>
  <c r="B897" i="1" s="1"/>
  <c r="C898" i="1"/>
  <c r="C959" i="1"/>
  <c r="P958" i="1"/>
  <c r="X958" i="1" s="1"/>
  <c r="B958" i="1" s="1"/>
  <c r="X925" i="1"/>
  <c r="Y925" i="1" s="1"/>
  <c r="P986" i="1"/>
  <c r="C987" i="1"/>
  <c r="P838" i="1"/>
  <c r="X838" i="1" s="1"/>
  <c r="B838" i="1" s="1"/>
  <c r="C839" i="1"/>
  <c r="P1015" i="1"/>
  <c r="C1016" i="1"/>
  <c r="P926" i="1"/>
  <c r="X926" i="1" s="1"/>
  <c r="B926" i="1" s="1"/>
  <c r="C927" i="1"/>
  <c r="X985" i="1"/>
  <c r="Y985" i="1" s="1"/>
  <c r="P721" i="1"/>
  <c r="X721" i="1" s="1"/>
  <c r="B721" i="1" s="1"/>
  <c r="C722" i="1"/>
  <c r="P867" i="1"/>
  <c r="X867" i="1" s="1"/>
  <c r="B867" i="1" s="1"/>
  <c r="C868" i="1"/>
  <c r="B925" i="1" l="1"/>
  <c r="B985" i="1"/>
  <c r="P810" i="1"/>
  <c r="X810" i="1" s="1"/>
  <c r="B810" i="1" s="1"/>
  <c r="C811" i="1"/>
  <c r="P458" i="1"/>
  <c r="X458" i="1" s="1"/>
  <c r="B458" i="1" s="1"/>
  <c r="C459" i="1"/>
  <c r="C487" i="1"/>
  <c r="P486" i="1"/>
  <c r="X486" i="1" s="1"/>
  <c r="B486" i="1" s="1"/>
  <c r="X986" i="1"/>
  <c r="Y986" i="1" s="1"/>
  <c r="P695" i="1"/>
  <c r="X695" i="1" s="1"/>
  <c r="B695" i="1" s="1"/>
  <c r="C696" i="1"/>
  <c r="C635" i="1"/>
  <c r="P634" i="1"/>
  <c r="X634" i="1" s="1"/>
  <c r="B634" i="1" s="1"/>
  <c r="C753" i="1"/>
  <c r="P752" i="1"/>
  <c r="X752" i="1" s="1"/>
  <c r="B752" i="1" s="1"/>
  <c r="C988" i="1"/>
  <c r="P987" i="1"/>
  <c r="X987" i="1" s="1"/>
  <c r="B987" i="1" s="1"/>
  <c r="C928" i="1"/>
  <c r="P927" i="1"/>
  <c r="X927" i="1" s="1"/>
  <c r="B927" i="1" s="1"/>
  <c r="P399" i="1"/>
  <c r="X399" i="1" s="1"/>
  <c r="B399" i="1" s="1"/>
  <c r="C400" i="1"/>
  <c r="P515" i="1"/>
  <c r="X515" i="1" s="1"/>
  <c r="B515" i="1" s="1"/>
  <c r="C516" i="1"/>
  <c r="P546" i="1"/>
  <c r="X546" i="1" s="1"/>
  <c r="B546" i="1" s="1"/>
  <c r="C547" i="1"/>
  <c r="C432" i="1"/>
  <c r="P431" i="1"/>
  <c r="X431" i="1" s="1"/>
  <c r="B431" i="1" s="1"/>
  <c r="P868" i="1"/>
  <c r="X868" i="1" s="1"/>
  <c r="B868" i="1" s="1"/>
  <c r="C869" i="1"/>
  <c r="P604" i="1"/>
  <c r="X604" i="1" s="1"/>
  <c r="B604" i="1" s="1"/>
  <c r="C605" i="1"/>
  <c r="P1047" i="1"/>
  <c r="X1047" i="1" s="1"/>
  <c r="B1047" i="1" s="1"/>
  <c r="C1048" i="1"/>
  <c r="X1015" i="1"/>
  <c r="Y1015" i="1" s="1"/>
  <c r="C960" i="1"/>
  <c r="P959" i="1"/>
  <c r="X959" i="1" s="1"/>
  <c r="B959" i="1" s="1"/>
  <c r="C664" i="1"/>
  <c r="P663" i="1"/>
  <c r="X663" i="1" s="1"/>
  <c r="B663" i="1" s="1"/>
  <c r="P783" i="1"/>
  <c r="X783" i="1" s="1"/>
  <c r="B783" i="1" s="1"/>
  <c r="C784" i="1"/>
  <c r="C1017" i="1"/>
  <c r="P1016" i="1"/>
  <c r="C723" i="1"/>
  <c r="P722" i="1"/>
  <c r="X722" i="1" s="1"/>
  <c r="B722" i="1" s="1"/>
  <c r="P839" i="1"/>
  <c r="X839" i="1" s="1"/>
  <c r="B839" i="1" s="1"/>
  <c r="C840" i="1"/>
  <c r="C899" i="1"/>
  <c r="P898" i="1"/>
  <c r="X898" i="1" s="1"/>
  <c r="B898" i="1" s="1"/>
  <c r="AH47" i="1"/>
  <c r="AE47" i="1" s="1"/>
  <c r="AG47" i="1"/>
  <c r="C1076" i="1"/>
  <c r="AJ47" i="1" l="1"/>
  <c r="B1015" i="1"/>
  <c r="P840" i="1"/>
  <c r="X840" i="1" s="1"/>
  <c r="B840" i="1" s="1"/>
  <c r="C841" i="1"/>
  <c r="C606" i="1"/>
  <c r="P605" i="1"/>
  <c r="X605" i="1" s="1"/>
  <c r="B605" i="1" s="1"/>
  <c r="C517" i="1"/>
  <c r="P516" i="1"/>
  <c r="X516" i="1" s="1"/>
  <c r="B516" i="1" s="1"/>
  <c r="P664" i="1"/>
  <c r="X664" i="1" s="1"/>
  <c r="B664" i="1" s="1"/>
  <c r="C665" i="1"/>
  <c r="C754" i="1"/>
  <c r="P753" i="1"/>
  <c r="X753" i="1" s="1"/>
  <c r="B753" i="1" s="1"/>
  <c r="P487" i="1"/>
  <c r="X487" i="1" s="1"/>
  <c r="B487" i="1" s="1"/>
  <c r="C488" i="1"/>
  <c r="P869" i="1"/>
  <c r="X869" i="1" s="1"/>
  <c r="B869" i="1" s="1"/>
  <c r="C870" i="1"/>
  <c r="C401" i="1"/>
  <c r="P400" i="1"/>
  <c r="X400" i="1" s="1"/>
  <c r="B400" i="1" s="1"/>
  <c r="C460" i="1"/>
  <c r="P459" i="1"/>
  <c r="X459" i="1" s="1"/>
  <c r="B459" i="1" s="1"/>
  <c r="P723" i="1"/>
  <c r="X723" i="1" s="1"/>
  <c r="B723" i="1" s="1"/>
  <c r="C724" i="1"/>
  <c r="P960" i="1"/>
  <c r="X960" i="1" s="1"/>
  <c r="B960" i="1" s="1"/>
  <c r="C961" i="1"/>
  <c r="P635" i="1"/>
  <c r="X635" i="1" s="1"/>
  <c r="B635" i="1" s="1"/>
  <c r="C636" i="1"/>
  <c r="S1016" i="1"/>
  <c r="X1016" i="1"/>
  <c r="Y1016" i="1" s="1"/>
  <c r="P696" i="1"/>
  <c r="X696" i="1" s="1"/>
  <c r="B696" i="1" s="1"/>
  <c r="C697" i="1"/>
  <c r="C812" i="1"/>
  <c r="P811" i="1"/>
  <c r="X811" i="1" s="1"/>
  <c r="B811" i="1" s="1"/>
  <c r="AG48" i="1"/>
  <c r="AJ48" i="1" s="1"/>
  <c r="AH48" i="1"/>
  <c r="AE48" i="1" s="1"/>
  <c r="C1107" i="1"/>
  <c r="C1018" i="1"/>
  <c r="P1017" i="1"/>
  <c r="X1017" i="1" s="1"/>
  <c r="B1017" i="1" s="1"/>
  <c r="C433" i="1"/>
  <c r="P432" i="1"/>
  <c r="X432" i="1" s="1"/>
  <c r="B432" i="1" s="1"/>
  <c r="P928" i="1"/>
  <c r="X928" i="1" s="1"/>
  <c r="B928" i="1" s="1"/>
  <c r="C929" i="1"/>
  <c r="C785" i="1"/>
  <c r="P784" i="1"/>
  <c r="X784" i="1" s="1"/>
  <c r="B784" i="1" s="1"/>
  <c r="C1049" i="1"/>
  <c r="P1048" i="1"/>
  <c r="X1048" i="1" s="1"/>
  <c r="B1048" i="1" s="1"/>
  <c r="C548" i="1"/>
  <c r="P547" i="1"/>
  <c r="X547" i="1" s="1"/>
  <c r="B547" i="1" s="1"/>
  <c r="B986" i="1"/>
  <c r="P1076" i="1"/>
  <c r="X1076" i="1" s="1"/>
  <c r="B1076" i="1" s="1"/>
  <c r="C1077" i="1"/>
  <c r="C900" i="1"/>
  <c r="P899" i="1"/>
  <c r="X899" i="1" s="1"/>
  <c r="B899" i="1" s="1"/>
  <c r="P988" i="1"/>
  <c r="X988" i="1" s="1"/>
  <c r="B988" i="1" s="1"/>
  <c r="C989" i="1"/>
  <c r="B1016" i="1" l="1"/>
  <c r="C930" i="1"/>
  <c r="P929" i="1"/>
  <c r="X929" i="1" s="1"/>
  <c r="B929" i="1" s="1"/>
  <c r="P636" i="1"/>
  <c r="X636" i="1" s="1"/>
  <c r="B636" i="1" s="1"/>
  <c r="C637" i="1"/>
  <c r="C666" i="1"/>
  <c r="P665" i="1"/>
  <c r="X665" i="1" s="1"/>
  <c r="B665" i="1" s="1"/>
  <c r="C402" i="1"/>
  <c r="P401" i="1"/>
  <c r="X401" i="1" s="1"/>
  <c r="B401" i="1" s="1"/>
  <c r="C813" i="1"/>
  <c r="P812" i="1"/>
  <c r="X812" i="1" s="1"/>
  <c r="B812" i="1" s="1"/>
  <c r="P961" i="1"/>
  <c r="X961" i="1" s="1"/>
  <c r="B961" i="1" s="1"/>
  <c r="C962" i="1"/>
  <c r="C871" i="1"/>
  <c r="P870" i="1"/>
  <c r="X870" i="1" s="1"/>
  <c r="B870" i="1" s="1"/>
  <c r="P548" i="1"/>
  <c r="X548" i="1" s="1"/>
  <c r="B548" i="1" s="1"/>
  <c r="C549" i="1"/>
  <c r="P433" i="1"/>
  <c r="X433" i="1" s="1"/>
  <c r="B433" i="1" s="1"/>
  <c r="C434" i="1"/>
  <c r="P697" i="1"/>
  <c r="X697" i="1" s="1"/>
  <c r="B697" i="1" s="1"/>
  <c r="C698" i="1"/>
  <c r="C518" i="1"/>
  <c r="P517" i="1"/>
  <c r="X517" i="1" s="1"/>
  <c r="B517" i="1" s="1"/>
  <c r="C725" i="1"/>
  <c r="P724" i="1"/>
  <c r="X724" i="1" s="1"/>
  <c r="B724" i="1" s="1"/>
  <c r="C489" i="1"/>
  <c r="P488" i="1"/>
  <c r="X488" i="1" s="1"/>
  <c r="B488" i="1" s="1"/>
  <c r="P900" i="1"/>
  <c r="X900" i="1" s="1"/>
  <c r="B900" i="1" s="1"/>
  <c r="C901" i="1"/>
  <c r="P1077" i="1"/>
  <c r="X1077" i="1" s="1"/>
  <c r="B1077" i="1" s="1"/>
  <c r="C1078" i="1"/>
  <c r="P1049" i="1"/>
  <c r="X1049" i="1" s="1"/>
  <c r="B1049" i="1" s="1"/>
  <c r="C1050" i="1"/>
  <c r="P1018" i="1"/>
  <c r="C1019" i="1"/>
  <c r="P606" i="1"/>
  <c r="X606" i="1" s="1"/>
  <c r="B606" i="1" s="1"/>
  <c r="C607" i="1"/>
  <c r="C1108" i="1"/>
  <c r="P1107" i="1"/>
  <c r="P841" i="1"/>
  <c r="X841" i="1" s="1"/>
  <c r="B841" i="1" s="1"/>
  <c r="C842" i="1"/>
  <c r="P989" i="1"/>
  <c r="X989" i="1" s="1"/>
  <c r="B989" i="1" s="1"/>
  <c r="C990" i="1"/>
  <c r="P785" i="1"/>
  <c r="X785" i="1" s="1"/>
  <c r="B785" i="1" s="1"/>
  <c r="C786" i="1"/>
  <c r="AG49" i="1"/>
  <c r="AH49" i="1"/>
  <c r="AE49" i="1" s="1"/>
  <c r="C1140" i="1"/>
  <c r="C461" i="1"/>
  <c r="P460" i="1"/>
  <c r="X460" i="1" s="1"/>
  <c r="B460" i="1" s="1"/>
  <c r="P754" i="1"/>
  <c r="X754" i="1" s="1"/>
  <c r="B754" i="1" s="1"/>
  <c r="C755" i="1"/>
  <c r="AJ49" i="1" l="1"/>
  <c r="AH50" i="1"/>
  <c r="AE50" i="1" s="1"/>
  <c r="AG50" i="1"/>
  <c r="AJ50" i="1" s="1"/>
  <c r="C1166" i="1"/>
  <c r="S1107" i="1"/>
  <c r="X1107" i="1"/>
  <c r="B1107" i="1" s="1"/>
  <c r="C1079" i="1"/>
  <c r="P1078" i="1"/>
  <c r="X1078" i="1" s="1"/>
  <c r="B1078" i="1" s="1"/>
  <c r="C1109" i="1"/>
  <c r="P1108" i="1"/>
  <c r="X1108" i="1" s="1"/>
  <c r="B1108" i="1" s="1"/>
  <c r="P518" i="1"/>
  <c r="X518" i="1" s="1"/>
  <c r="B518" i="1" s="1"/>
  <c r="C519" i="1"/>
  <c r="C872" i="1"/>
  <c r="P871" i="1"/>
  <c r="X871" i="1" s="1"/>
  <c r="B871" i="1" s="1"/>
  <c r="P666" i="1"/>
  <c r="X666" i="1" s="1"/>
  <c r="B666" i="1" s="1"/>
  <c r="C667" i="1"/>
  <c r="C787" i="1"/>
  <c r="P786" i="1"/>
  <c r="X786" i="1" s="1"/>
  <c r="B786" i="1" s="1"/>
  <c r="P607" i="1"/>
  <c r="X607" i="1" s="1"/>
  <c r="B607" i="1" s="1"/>
  <c r="C608" i="1"/>
  <c r="P901" i="1"/>
  <c r="X901" i="1" s="1"/>
  <c r="B901" i="1" s="1"/>
  <c r="C902" i="1"/>
  <c r="P698" i="1"/>
  <c r="X698" i="1" s="1"/>
  <c r="B698" i="1" s="1"/>
  <c r="C699" i="1"/>
  <c r="P962" i="1"/>
  <c r="X962" i="1" s="1"/>
  <c r="B962" i="1" s="1"/>
  <c r="C963" i="1"/>
  <c r="P637" i="1"/>
  <c r="X637" i="1" s="1"/>
  <c r="B637" i="1" s="1"/>
  <c r="C638" i="1"/>
  <c r="P990" i="1"/>
  <c r="X990" i="1" s="1"/>
  <c r="B990" i="1" s="1"/>
  <c r="C991" i="1"/>
  <c r="C1020" i="1"/>
  <c r="P1019" i="1"/>
  <c r="X1019" i="1" s="1"/>
  <c r="B1019" i="1" s="1"/>
  <c r="P434" i="1"/>
  <c r="X434" i="1" s="1"/>
  <c r="B434" i="1" s="1"/>
  <c r="C435" i="1"/>
  <c r="X1018" i="1"/>
  <c r="Y1018" i="1" s="1"/>
  <c r="P489" i="1"/>
  <c r="X489" i="1" s="1"/>
  <c r="B489" i="1" s="1"/>
  <c r="C490" i="1"/>
  <c r="P813" i="1"/>
  <c r="X813" i="1" s="1"/>
  <c r="B813" i="1" s="1"/>
  <c r="C814" i="1"/>
  <c r="C931" i="1"/>
  <c r="P930" i="1"/>
  <c r="X930" i="1" s="1"/>
  <c r="B930" i="1" s="1"/>
  <c r="P755" i="1"/>
  <c r="X755" i="1" s="1"/>
  <c r="B755" i="1" s="1"/>
  <c r="C756" i="1"/>
  <c r="P461" i="1"/>
  <c r="X461" i="1" s="1"/>
  <c r="B461" i="1" s="1"/>
  <c r="C462" i="1"/>
  <c r="C843" i="1"/>
  <c r="P842" i="1"/>
  <c r="X842" i="1" s="1"/>
  <c r="B842" i="1" s="1"/>
  <c r="P1050" i="1"/>
  <c r="X1050" i="1" s="1"/>
  <c r="B1050" i="1" s="1"/>
  <c r="C1051" i="1"/>
  <c r="C550" i="1"/>
  <c r="P549" i="1"/>
  <c r="X549" i="1" s="1"/>
  <c r="B549" i="1" s="1"/>
  <c r="C1141" i="1"/>
  <c r="P1140" i="1"/>
  <c r="X1140" i="1" s="1"/>
  <c r="B1140" i="1" s="1"/>
  <c r="C726" i="1"/>
  <c r="P725" i="1"/>
  <c r="X725" i="1" s="1"/>
  <c r="B725" i="1" s="1"/>
  <c r="C403" i="1"/>
  <c r="P402" i="1"/>
  <c r="X402" i="1" s="1"/>
  <c r="B402" i="1" s="1"/>
  <c r="C815" i="1" l="1"/>
  <c r="P814" i="1"/>
  <c r="X814" i="1" s="1"/>
  <c r="B814" i="1" s="1"/>
  <c r="C700" i="1"/>
  <c r="P699" i="1"/>
  <c r="X699" i="1" s="1"/>
  <c r="B699" i="1" s="1"/>
  <c r="P667" i="1"/>
  <c r="X667" i="1" s="1"/>
  <c r="B667" i="1" s="1"/>
  <c r="C668" i="1"/>
  <c r="C844" i="1"/>
  <c r="P843" i="1"/>
  <c r="X843" i="1" s="1"/>
  <c r="B843" i="1" s="1"/>
  <c r="C1021" i="1"/>
  <c r="P1020" i="1"/>
  <c r="X1020" i="1" s="1"/>
  <c r="B1020" i="1" s="1"/>
  <c r="C1080" i="1"/>
  <c r="P1079" i="1"/>
  <c r="X1079" i="1" s="1"/>
  <c r="B1079" i="1" s="1"/>
  <c r="P462" i="1"/>
  <c r="X462" i="1" s="1"/>
  <c r="B462" i="1" s="1"/>
  <c r="C463" i="1"/>
  <c r="P490" i="1"/>
  <c r="X490" i="1" s="1"/>
  <c r="B490" i="1" s="1"/>
  <c r="C491" i="1"/>
  <c r="P991" i="1"/>
  <c r="X991" i="1" s="1"/>
  <c r="B991" i="1" s="1"/>
  <c r="C992" i="1"/>
  <c r="C903" i="1"/>
  <c r="P902" i="1"/>
  <c r="X902" i="1" s="1"/>
  <c r="B902" i="1" s="1"/>
  <c r="C1142" i="1"/>
  <c r="P1141" i="1"/>
  <c r="X1141" i="1" s="1"/>
  <c r="B1141" i="1" s="1"/>
  <c r="P872" i="1"/>
  <c r="X872" i="1" s="1"/>
  <c r="B872" i="1" s="1"/>
  <c r="C873" i="1"/>
  <c r="P756" i="1"/>
  <c r="X756" i="1" s="1"/>
  <c r="B756" i="1" s="1"/>
  <c r="C757" i="1"/>
  <c r="B1018" i="1"/>
  <c r="P638" i="1"/>
  <c r="X638" i="1" s="1"/>
  <c r="B638" i="1" s="1"/>
  <c r="C639" i="1"/>
  <c r="P608" i="1"/>
  <c r="X608" i="1" s="1"/>
  <c r="B608" i="1" s="1"/>
  <c r="C609" i="1"/>
  <c r="P519" i="1"/>
  <c r="X519" i="1" s="1"/>
  <c r="B519" i="1" s="1"/>
  <c r="C520" i="1"/>
  <c r="C1167" i="1"/>
  <c r="P1166" i="1"/>
  <c r="P726" i="1"/>
  <c r="X726" i="1" s="1"/>
  <c r="B726" i="1" s="1"/>
  <c r="C727" i="1"/>
  <c r="P1051" i="1"/>
  <c r="X1051" i="1" s="1"/>
  <c r="B1051" i="1" s="1"/>
  <c r="C1052" i="1"/>
  <c r="C436" i="1"/>
  <c r="P435" i="1"/>
  <c r="X435" i="1" s="1"/>
  <c r="B435" i="1" s="1"/>
  <c r="P963" i="1"/>
  <c r="X963" i="1" s="1"/>
  <c r="B963" i="1" s="1"/>
  <c r="C964" i="1"/>
  <c r="P550" i="1"/>
  <c r="X550" i="1" s="1"/>
  <c r="B550" i="1" s="1"/>
  <c r="C551" i="1"/>
  <c r="P403" i="1"/>
  <c r="X403" i="1" s="1"/>
  <c r="B403" i="1" s="1"/>
  <c r="C404" i="1"/>
  <c r="P931" i="1"/>
  <c r="X931" i="1" s="1"/>
  <c r="B931" i="1" s="1"/>
  <c r="C932" i="1"/>
  <c r="C788" i="1"/>
  <c r="P787" i="1"/>
  <c r="X787" i="1" s="1"/>
  <c r="B787" i="1" s="1"/>
  <c r="P1109" i="1"/>
  <c r="X1109" i="1" s="1"/>
  <c r="B1109" i="1" s="1"/>
  <c r="C1110" i="1"/>
  <c r="AG51" i="1"/>
  <c r="AH51" i="1"/>
  <c r="AE51" i="1" s="1"/>
  <c r="C1197" i="1"/>
  <c r="AJ51" i="1" l="1"/>
  <c r="P873" i="1"/>
  <c r="X873" i="1" s="1"/>
  <c r="B873" i="1" s="1"/>
  <c r="C874" i="1"/>
  <c r="P491" i="1"/>
  <c r="X491" i="1" s="1"/>
  <c r="B491" i="1" s="1"/>
  <c r="C492" i="1"/>
  <c r="C552" i="1"/>
  <c r="P551" i="1"/>
  <c r="X551" i="1" s="1"/>
  <c r="B551" i="1" s="1"/>
  <c r="P727" i="1"/>
  <c r="X727" i="1" s="1"/>
  <c r="B727" i="1" s="1"/>
  <c r="C728" i="1"/>
  <c r="C610" i="1"/>
  <c r="P609" i="1"/>
  <c r="X609" i="1" s="1"/>
  <c r="B609" i="1" s="1"/>
  <c r="P844" i="1"/>
  <c r="X844" i="1" s="1"/>
  <c r="B844" i="1" s="1"/>
  <c r="C845" i="1"/>
  <c r="P463" i="1"/>
  <c r="X463" i="1" s="1"/>
  <c r="B463" i="1" s="1"/>
  <c r="C464" i="1"/>
  <c r="C669" i="1"/>
  <c r="P668" i="1"/>
  <c r="X668" i="1" s="1"/>
  <c r="B668" i="1" s="1"/>
  <c r="C965" i="1"/>
  <c r="P964" i="1"/>
  <c r="X964" i="1" s="1"/>
  <c r="B964" i="1" s="1"/>
  <c r="X1166" i="1"/>
  <c r="Y1166" i="1" s="1"/>
  <c r="C640" i="1"/>
  <c r="P639" i="1"/>
  <c r="X639" i="1" s="1"/>
  <c r="B639" i="1" s="1"/>
  <c r="P1142" i="1"/>
  <c r="X1142" i="1" s="1"/>
  <c r="B1142" i="1" s="1"/>
  <c r="C1143" i="1"/>
  <c r="C1111" i="1"/>
  <c r="P1110" i="1"/>
  <c r="X1110" i="1" s="1"/>
  <c r="B1110" i="1" s="1"/>
  <c r="P788" i="1"/>
  <c r="X788" i="1" s="1"/>
  <c r="B788" i="1" s="1"/>
  <c r="C789" i="1"/>
  <c r="P1167" i="1"/>
  <c r="C1168" i="1"/>
  <c r="C933" i="1"/>
  <c r="P932" i="1"/>
  <c r="X932" i="1" s="1"/>
  <c r="B932" i="1" s="1"/>
  <c r="C904" i="1"/>
  <c r="P903" i="1"/>
  <c r="X903" i="1" s="1"/>
  <c r="B903" i="1" s="1"/>
  <c r="C1081" i="1"/>
  <c r="P1080" i="1"/>
  <c r="X1080" i="1" s="1"/>
  <c r="B1080" i="1" s="1"/>
  <c r="C701" i="1"/>
  <c r="P700" i="1"/>
  <c r="X700" i="1" s="1"/>
  <c r="B700" i="1" s="1"/>
  <c r="C1198" i="1"/>
  <c r="P1197" i="1"/>
  <c r="X1197" i="1" s="1"/>
  <c r="B1197" i="1" s="1"/>
  <c r="C437" i="1"/>
  <c r="P437" i="1" s="1"/>
  <c r="P436" i="1"/>
  <c r="P757" i="1"/>
  <c r="X757" i="1" s="1"/>
  <c r="B757" i="1" s="1"/>
  <c r="C758" i="1"/>
  <c r="C993" i="1"/>
  <c r="P992" i="1"/>
  <c r="X992" i="1" s="1"/>
  <c r="B992" i="1" s="1"/>
  <c r="AG52" i="1"/>
  <c r="AH52" i="1"/>
  <c r="AE52" i="1" s="1"/>
  <c r="C1229" i="1"/>
  <c r="P404" i="1"/>
  <c r="C405" i="1"/>
  <c r="C1053" i="1"/>
  <c r="P1052" i="1"/>
  <c r="X1052" i="1" s="1"/>
  <c r="B1052" i="1" s="1"/>
  <c r="C521" i="1"/>
  <c r="P520" i="1"/>
  <c r="X520" i="1" s="1"/>
  <c r="B520" i="1" s="1"/>
  <c r="C1022" i="1"/>
  <c r="P1021" i="1"/>
  <c r="X1021" i="1" s="1"/>
  <c r="B1021" i="1" s="1"/>
  <c r="P815" i="1"/>
  <c r="X815" i="1" s="1"/>
  <c r="B815" i="1" s="1"/>
  <c r="C816" i="1"/>
  <c r="X404" i="1" l="1"/>
  <c r="C522" i="1"/>
  <c r="P521" i="1"/>
  <c r="X521" i="1" s="1"/>
  <c r="B521" i="1" s="1"/>
  <c r="P1143" i="1"/>
  <c r="X1143" i="1" s="1"/>
  <c r="B1143" i="1" s="1"/>
  <c r="C1144" i="1"/>
  <c r="P728" i="1"/>
  <c r="X728" i="1" s="1"/>
  <c r="B728" i="1" s="1"/>
  <c r="C729" i="1"/>
  <c r="P993" i="1"/>
  <c r="X993" i="1" s="1"/>
  <c r="B993" i="1" s="1"/>
  <c r="C994" i="1"/>
  <c r="P1198" i="1"/>
  <c r="C1199" i="1"/>
  <c r="C934" i="1"/>
  <c r="P933" i="1"/>
  <c r="X933" i="1" s="1"/>
  <c r="B933" i="1" s="1"/>
  <c r="C670" i="1"/>
  <c r="P669" i="1"/>
  <c r="X669" i="1" s="1"/>
  <c r="B669" i="1" s="1"/>
  <c r="P1053" i="1"/>
  <c r="X1053" i="1" s="1"/>
  <c r="B1053" i="1" s="1"/>
  <c r="C1054" i="1"/>
  <c r="P758" i="1"/>
  <c r="X758" i="1" s="1"/>
  <c r="B758" i="1" s="1"/>
  <c r="C759" i="1"/>
  <c r="P1168" i="1"/>
  <c r="X1168" i="1" s="1"/>
  <c r="B1168" i="1" s="1"/>
  <c r="C1169" i="1"/>
  <c r="C465" i="1"/>
  <c r="P464" i="1"/>
  <c r="X464" i="1" s="1"/>
  <c r="B464" i="1" s="1"/>
  <c r="P816" i="1"/>
  <c r="X816" i="1" s="1"/>
  <c r="B816" i="1" s="1"/>
  <c r="C817" i="1"/>
  <c r="C406" i="1"/>
  <c r="P405" i="1"/>
  <c r="X405" i="1" s="1"/>
  <c r="B405" i="1" s="1"/>
  <c r="C702" i="1"/>
  <c r="P701" i="1"/>
  <c r="X701" i="1" s="1"/>
  <c r="B701" i="1" s="1"/>
  <c r="S1167" i="1"/>
  <c r="X1167" i="1"/>
  <c r="B1167" i="1" s="1"/>
  <c r="P640" i="1"/>
  <c r="X640" i="1" s="1"/>
  <c r="B640" i="1" s="1"/>
  <c r="C641" i="1"/>
  <c r="P552" i="1"/>
  <c r="X552" i="1" s="1"/>
  <c r="B552" i="1" s="1"/>
  <c r="C553" i="1"/>
  <c r="C790" i="1"/>
  <c r="P789" i="1"/>
  <c r="X789" i="1" s="1"/>
  <c r="B789" i="1" s="1"/>
  <c r="B1166" i="1"/>
  <c r="P845" i="1"/>
  <c r="X845" i="1" s="1"/>
  <c r="B845" i="1" s="1"/>
  <c r="C846" i="1"/>
  <c r="C493" i="1"/>
  <c r="P492" i="1"/>
  <c r="X492" i="1" s="1"/>
  <c r="B492" i="1" s="1"/>
  <c r="C1230" i="1"/>
  <c r="P1229" i="1"/>
  <c r="X1229" i="1" s="1"/>
  <c r="B1229" i="1" s="1"/>
  <c r="P1081" i="1"/>
  <c r="X1081" i="1" s="1"/>
  <c r="B1081" i="1" s="1"/>
  <c r="C1082" i="1"/>
  <c r="P1022" i="1"/>
  <c r="X1022" i="1" s="1"/>
  <c r="B1022" i="1" s="1"/>
  <c r="C1023" i="1"/>
  <c r="AG53" i="1"/>
  <c r="AH53" i="1"/>
  <c r="AE53" i="1" s="1"/>
  <c r="C1258" i="1"/>
  <c r="X436" i="1"/>
  <c r="Y436" i="1" s="1"/>
  <c r="C875" i="1"/>
  <c r="P874" i="1"/>
  <c r="X874" i="1" s="1"/>
  <c r="B874" i="1" s="1"/>
  <c r="AJ52" i="1"/>
  <c r="S437" i="1"/>
  <c r="X437" i="1"/>
  <c r="P904" i="1"/>
  <c r="X904" i="1" s="1"/>
  <c r="B904" i="1" s="1"/>
  <c r="C905" i="1"/>
  <c r="P1111" i="1"/>
  <c r="X1111" i="1" s="1"/>
  <c r="B1111" i="1" s="1"/>
  <c r="C1112" i="1"/>
  <c r="C966" i="1"/>
  <c r="P965" i="1"/>
  <c r="X965" i="1" s="1"/>
  <c r="B965" i="1" s="1"/>
  <c r="P610" i="1"/>
  <c r="X610" i="1" s="1"/>
  <c r="B610" i="1" s="1"/>
  <c r="C611" i="1"/>
  <c r="B437" i="1" l="1"/>
  <c r="B436" i="1"/>
  <c r="B404" i="1"/>
  <c r="C1113" i="1"/>
  <c r="P1112" i="1"/>
  <c r="X1112" i="1" s="1"/>
  <c r="B1112" i="1" s="1"/>
  <c r="C494" i="1"/>
  <c r="P493" i="1"/>
  <c r="X493" i="1" s="1"/>
  <c r="B493" i="1" s="1"/>
  <c r="P641" i="1"/>
  <c r="X641" i="1" s="1"/>
  <c r="B641" i="1" s="1"/>
  <c r="C642" i="1"/>
  <c r="C818" i="1"/>
  <c r="P817" i="1"/>
  <c r="X817" i="1" s="1"/>
  <c r="B817" i="1" s="1"/>
  <c r="P1054" i="1"/>
  <c r="X1054" i="1" s="1"/>
  <c r="B1054" i="1" s="1"/>
  <c r="C1055" i="1"/>
  <c r="P994" i="1"/>
  <c r="X994" i="1" s="1"/>
  <c r="B994" i="1" s="1"/>
  <c r="C995" i="1"/>
  <c r="P1082" i="1"/>
  <c r="X1082" i="1" s="1"/>
  <c r="B1082" i="1" s="1"/>
  <c r="C1083" i="1"/>
  <c r="C847" i="1"/>
  <c r="P846" i="1"/>
  <c r="X846" i="1" s="1"/>
  <c r="B846" i="1" s="1"/>
  <c r="P905" i="1"/>
  <c r="X905" i="1" s="1"/>
  <c r="B905" i="1" s="1"/>
  <c r="C906" i="1"/>
  <c r="C730" i="1"/>
  <c r="P729" i="1"/>
  <c r="X729" i="1" s="1"/>
  <c r="B729" i="1" s="1"/>
  <c r="P875" i="1"/>
  <c r="X875" i="1" s="1"/>
  <c r="B875" i="1" s="1"/>
  <c r="C876" i="1"/>
  <c r="P465" i="1"/>
  <c r="X465" i="1" s="1"/>
  <c r="B465" i="1" s="1"/>
  <c r="C466" i="1"/>
  <c r="P466" i="1" s="1"/>
  <c r="P670" i="1"/>
  <c r="X670" i="1" s="1"/>
  <c r="B670" i="1" s="1"/>
  <c r="C671" i="1"/>
  <c r="P1258" i="1"/>
  <c r="C1259" i="1"/>
  <c r="C1170" i="1"/>
  <c r="P1169" i="1"/>
  <c r="X1169" i="1" s="1"/>
  <c r="B1169" i="1" s="1"/>
  <c r="P1144" i="1"/>
  <c r="X1144" i="1" s="1"/>
  <c r="B1144" i="1" s="1"/>
  <c r="C1145" i="1"/>
  <c r="AG54" i="1"/>
  <c r="AH54" i="1"/>
  <c r="AE54" i="1" s="1"/>
  <c r="C1288" i="1"/>
  <c r="P790" i="1"/>
  <c r="X790" i="1" s="1"/>
  <c r="B790" i="1" s="1"/>
  <c r="C791" i="1"/>
  <c r="C703" i="1"/>
  <c r="P702" i="1"/>
  <c r="X702" i="1" s="1"/>
  <c r="B702" i="1" s="1"/>
  <c r="C935" i="1"/>
  <c r="P934" i="1"/>
  <c r="X934" i="1" s="1"/>
  <c r="B934" i="1" s="1"/>
  <c r="Y437" i="1"/>
  <c r="AJ53" i="1"/>
  <c r="C1231" i="1"/>
  <c r="P1230" i="1"/>
  <c r="X1230" i="1" s="1"/>
  <c r="B1230" i="1" s="1"/>
  <c r="C554" i="1"/>
  <c r="P553" i="1"/>
  <c r="X553" i="1" s="1"/>
  <c r="B553" i="1" s="1"/>
  <c r="P759" i="1"/>
  <c r="X759" i="1" s="1"/>
  <c r="B759" i="1" s="1"/>
  <c r="C760" i="1"/>
  <c r="C1200" i="1"/>
  <c r="P1199" i="1"/>
  <c r="X1199" i="1" s="1"/>
  <c r="B1199" i="1" s="1"/>
  <c r="P611" i="1"/>
  <c r="X611" i="1" s="1"/>
  <c r="B611" i="1" s="1"/>
  <c r="C612" i="1"/>
  <c r="P966" i="1"/>
  <c r="X966" i="1" s="1"/>
  <c r="B966" i="1" s="1"/>
  <c r="C967" i="1"/>
  <c r="C1024" i="1"/>
  <c r="P1023" i="1"/>
  <c r="X1023" i="1" s="1"/>
  <c r="B1023" i="1" s="1"/>
  <c r="C407" i="1"/>
  <c r="P406" i="1"/>
  <c r="X406" i="1" s="1"/>
  <c r="B406" i="1" s="1"/>
  <c r="X1198" i="1"/>
  <c r="Y1198" i="1" s="1"/>
  <c r="P522" i="1"/>
  <c r="X522" i="1" s="1"/>
  <c r="B522" i="1" s="1"/>
  <c r="C523" i="1"/>
  <c r="AJ54" i="1" l="1"/>
  <c r="C555" i="1"/>
  <c r="P554" i="1"/>
  <c r="X554" i="1" s="1"/>
  <c r="B554" i="1" s="1"/>
  <c r="C704" i="1"/>
  <c r="P703" i="1"/>
  <c r="X703" i="1" s="1"/>
  <c r="B703" i="1" s="1"/>
  <c r="B1198" i="1"/>
  <c r="P612" i="1"/>
  <c r="X612" i="1" s="1"/>
  <c r="B612" i="1" s="1"/>
  <c r="C613" i="1"/>
  <c r="P791" i="1"/>
  <c r="X791" i="1" s="1"/>
  <c r="B791" i="1" s="1"/>
  <c r="C792" i="1"/>
  <c r="P1170" i="1"/>
  <c r="X1170" i="1" s="1"/>
  <c r="B1170" i="1" s="1"/>
  <c r="C1171" i="1"/>
  <c r="C848" i="1"/>
  <c r="P847" i="1"/>
  <c r="X847" i="1" s="1"/>
  <c r="B847" i="1" s="1"/>
  <c r="P818" i="1"/>
  <c r="X818" i="1" s="1"/>
  <c r="B818" i="1" s="1"/>
  <c r="C819" i="1"/>
  <c r="C1232" i="1"/>
  <c r="P1231" i="1"/>
  <c r="X1231" i="1" s="1"/>
  <c r="B1231" i="1" s="1"/>
  <c r="P1259" i="1"/>
  <c r="X1259" i="1" s="1"/>
  <c r="B1259" i="1" s="1"/>
  <c r="C1260" i="1"/>
  <c r="C877" i="1"/>
  <c r="P876" i="1"/>
  <c r="X876" i="1" s="1"/>
  <c r="B876" i="1" s="1"/>
  <c r="C1084" i="1"/>
  <c r="P1083" i="1"/>
  <c r="X1083" i="1" s="1"/>
  <c r="B1083" i="1" s="1"/>
  <c r="P642" i="1"/>
  <c r="X642" i="1" s="1"/>
  <c r="B642" i="1" s="1"/>
  <c r="C643" i="1"/>
  <c r="C1289" i="1"/>
  <c r="P1288" i="1"/>
  <c r="X1288" i="1" s="1"/>
  <c r="B1288" i="1" s="1"/>
  <c r="X1258" i="1"/>
  <c r="Y1258" i="1" s="1"/>
  <c r="P407" i="1"/>
  <c r="C408" i="1"/>
  <c r="P1200" i="1"/>
  <c r="C1201" i="1"/>
  <c r="AH55" i="1"/>
  <c r="AE55" i="1" s="1"/>
  <c r="AG55" i="1"/>
  <c r="C1320" i="1"/>
  <c r="C672" i="1"/>
  <c r="P671" i="1"/>
  <c r="X671" i="1" s="1"/>
  <c r="B671" i="1" s="1"/>
  <c r="P995" i="1"/>
  <c r="X995" i="1" s="1"/>
  <c r="B995" i="1" s="1"/>
  <c r="C996" i="1"/>
  <c r="C761" i="1"/>
  <c r="P760" i="1"/>
  <c r="X760" i="1" s="1"/>
  <c r="B760" i="1" s="1"/>
  <c r="C731" i="1"/>
  <c r="P730" i="1"/>
  <c r="X730" i="1" s="1"/>
  <c r="B730" i="1" s="1"/>
  <c r="P494" i="1"/>
  <c r="X494" i="1" s="1"/>
  <c r="B494" i="1" s="1"/>
  <c r="C495" i="1"/>
  <c r="P1024" i="1"/>
  <c r="X1024" i="1" s="1"/>
  <c r="B1024" i="1" s="1"/>
  <c r="C1025" i="1"/>
  <c r="P935" i="1"/>
  <c r="X935" i="1" s="1"/>
  <c r="B935" i="1" s="1"/>
  <c r="C936" i="1"/>
  <c r="P1145" i="1"/>
  <c r="X1145" i="1" s="1"/>
  <c r="B1145" i="1" s="1"/>
  <c r="C1146" i="1"/>
  <c r="X466" i="1"/>
  <c r="S466" i="1"/>
  <c r="C907" i="1"/>
  <c r="P906" i="1"/>
  <c r="X906" i="1" s="1"/>
  <c r="B906" i="1" s="1"/>
  <c r="C1056" i="1"/>
  <c r="P1055" i="1"/>
  <c r="X1055" i="1" s="1"/>
  <c r="B1055" i="1" s="1"/>
  <c r="C524" i="1"/>
  <c r="P523" i="1"/>
  <c r="X523" i="1" s="1"/>
  <c r="B523" i="1" s="1"/>
  <c r="C968" i="1"/>
  <c r="P967" i="1"/>
  <c r="X967" i="1" s="1"/>
  <c r="B967" i="1" s="1"/>
  <c r="P1113" i="1"/>
  <c r="X1113" i="1" s="1"/>
  <c r="B1113" i="1" s="1"/>
  <c r="C1114" i="1"/>
  <c r="B466" i="1" l="1"/>
  <c r="AJ55" i="1"/>
  <c r="B1258" i="1"/>
  <c r="Y466" i="1"/>
  <c r="C496" i="1"/>
  <c r="P496" i="1" s="1"/>
  <c r="P495" i="1"/>
  <c r="X495" i="1" s="1"/>
  <c r="B495" i="1" s="1"/>
  <c r="S407" i="1"/>
  <c r="X407" i="1"/>
  <c r="B407" i="1" s="1"/>
  <c r="C1085" i="1"/>
  <c r="P1084" i="1"/>
  <c r="X1084" i="1" s="1"/>
  <c r="B1084" i="1" s="1"/>
  <c r="P672" i="1"/>
  <c r="X672" i="1" s="1"/>
  <c r="B672" i="1" s="1"/>
  <c r="C673" i="1"/>
  <c r="P613" i="1"/>
  <c r="X613" i="1" s="1"/>
  <c r="B613" i="1" s="1"/>
  <c r="C614" i="1"/>
  <c r="P1320" i="1"/>
  <c r="X1320" i="1" s="1"/>
  <c r="B1320" i="1" s="1"/>
  <c r="C1321" i="1"/>
  <c r="P877" i="1"/>
  <c r="X877" i="1" s="1"/>
  <c r="B877" i="1" s="1"/>
  <c r="C878" i="1"/>
  <c r="C849" i="1"/>
  <c r="P848" i="1"/>
  <c r="X848" i="1" s="1"/>
  <c r="B848" i="1" s="1"/>
  <c r="P524" i="1"/>
  <c r="X524" i="1" s="1"/>
  <c r="B524" i="1" s="1"/>
  <c r="C525" i="1"/>
  <c r="C732" i="1"/>
  <c r="P731" i="1"/>
  <c r="X731" i="1" s="1"/>
  <c r="B731" i="1" s="1"/>
  <c r="C1261" i="1"/>
  <c r="P1260" i="1"/>
  <c r="X1260" i="1" s="1"/>
  <c r="B1260" i="1" s="1"/>
  <c r="P936" i="1"/>
  <c r="X936" i="1" s="1"/>
  <c r="B936" i="1" s="1"/>
  <c r="C937" i="1"/>
  <c r="AG56" i="1"/>
  <c r="AH56" i="1"/>
  <c r="AE56" i="1" s="1"/>
  <c r="C1350" i="1"/>
  <c r="P1289" i="1"/>
  <c r="C1290" i="1"/>
  <c r="P968" i="1"/>
  <c r="X968" i="1" s="1"/>
  <c r="B968" i="1" s="1"/>
  <c r="C969" i="1"/>
  <c r="P1056" i="1"/>
  <c r="X1056" i="1" s="1"/>
  <c r="B1056" i="1" s="1"/>
  <c r="C1057" i="1"/>
  <c r="P761" i="1"/>
  <c r="X761" i="1" s="1"/>
  <c r="B761" i="1" s="1"/>
  <c r="C762" i="1"/>
  <c r="C1202" i="1"/>
  <c r="P1201" i="1"/>
  <c r="X1201" i="1" s="1"/>
  <c r="B1201" i="1" s="1"/>
  <c r="P643" i="1"/>
  <c r="X643" i="1" s="1"/>
  <c r="B643" i="1" s="1"/>
  <c r="C644" i="1"/>
  <c r="C1172" i="1"/>
  <c r="P1171" i="1"/>
  <c r="X1171" i="1" s="1"/>
  <c r="B1171" i="1" s="1"/>
  <c r="C705" i="1"/>
  <c r="P704" i="1"/>
  <c r="X704" i="1" s="1"/>
  <c r="B704" i="1" s="1"/>
  <c r="P1146" i="1"/>
  <c r="X1146" i="1" s="1"/>
  <c r="B1146" i="1" s="1"/>
  <c r="C1147" i="1"/>
  <c r="P1114" i="1"/>
  <c r="X1114" i="1" s="1"/>
  <c r="B1114" i="1" s="1"/>
  <c r="C1115" i="1"/>
  <c r="C1026" i="1"/>
  <c r="P1025" i="1"/>
  <c r="X1025" i="1" s="1"/>
  <c r="B1025" i="1" s="1"/>
  <c r="P996" i="1"/>
  <c r="X996" i="1" s="1"/>
  <c r="B996" i="1" s="1"/>
  <c r="C997" i="1"/>
  <c r="S1200" i="1"/>
  <c r="X1200" i="1"/>
  <c r="B1200" i="1" s="1"/>
  <c r="P1232" i="1"/>
  <c r="X1232" i="1" s="1"/>
  <c r="B1232" i="1" s="1"/>
  <c r="C1233" i="1"/>
  <c r="C908" i="1"/>
  <c r="P907" i="1"/>
  <c r="X907" i="1" s="1"/>
  <c r="B907" i="1" s="1"/>
  <c r="P408" i="1"/>
  <c r="X408" i="1" s="1"/>
  <c r="B408" i="1" s="1"/>
  <c r="C409" i="1"/>
  <c r="P409" i="1" s="1"/>
  <c r="P819" i="1"/>
  <c r="X819" i="1" s="1"/>
  <c r="B819" i="1" s="1"/>
  <c r="C820" i="1"/>
  <c r="P792" i="1"/>
  <c r="X792" i="1" s="1"/>
  <c r="B792" i="1" s="1"/>
  <c r="C793" i="1"/>
  <c r="P555" i="1"/>
  <c r="X555" i="1" s="1"/>
  <c r="B555" i="1" s="1"/>
  <c r="C556" i="1"/>
  <c r="AJ56" i="1" l="1"/>
  <c r="C1203" i="1"/>
  <c r="P1202" i="1"/>
  <c r="X1202" i="1" s="1"/>
  <c r="B1202" i="1" s="1"/>
  <c r="P878" i="1"/>
  <c r="X878" i="1" s="1"/>
  <c r="B878" i="1" s="1"/>
  <c r="C879" i="1"/>
  <c r="S409" i="1"/>
  <c r="X409" i="1"/>
  <c r="P997" i="1"/>
  <c r="X997" i="1" s="1"/>
  <c r="B997" i="1" s="1"/>
  <c r="C998" i="1"/>
  <c r="C763" i="1"/>
  <c r="P762" i="1"/>
  <c r="X762" i="1" s="1"/>
  <c r="B762" i="1" s="1"/>
  <c r="C1291" i="1"/>
  <c r="P1290" i="1"/>
  <c r="X1290" i="1" s="1"/>
  <c r="B1290" i="1" s="1"/>
  <c r="C1262" i="1"/>
  <c r="P1261" i="1"/>
  <c r="X1261" i="1" s="1"/>
  <c r="B1261" i="1" s="1"/>
  <c r="P1085" i="1"/>
  <c r="X1085" i="1" s="1"/>
  <c r="B1085" i="1" s="1"/>
  <c r="C1086" i="1"/>
  <c r="P705" i="1"/>
  <c r="X705" i="1" s="1"/>
  <c r="B705" i="1" s="1"/>
  <c r="C706" i="1"/>
  <c r="S1289" i="1"/>
  <c r="X1289" i="1"/>
  <c r="B1289" i="1" s="1"/>
  <c r="C1322" i="1"/>
  <c r="P1321" i="1"/>
  <c r="X1321" i="1" s="1"/>
  <c r="B1321" i="1" s="1"/>
  <c r="P1057" i="1"/>
  <c r="X1057" i="1" s="1"/>
  <c r="B1057" i="1" s="1"/>
  <c r="C1058" i="1"/>
  <c r="C1351" i="1"/>
  <c r="P1350" i="1"/>
  <c r="X1350" i="1" s="1"/>
  <c r="B1350" i="1" s="1"/>
  <c r="P732" i="1"/>
  <c r="X732" i="1" s="1"/>
  <c r="B732" i="1" s="1"/>
  <c r="C733" i="1"/>
  <c r="P908" i="1"/>
  <c r="X908" i="1" s="1"/>
  <c r="B908" i="1" s="1"/>
  <c r="C909" i="1"/>
  <c r="P1026" i="1"/>
  <c r="X1026" i="1" s="1"/>
  <c r="B1026" i="1" s="1"/>
  <c r="C1027" i="1"/>
  <c r="P1172" i="1"/>
  <c r="X1172" i="1" s="1"/>
  <c r="B1172" i="1" s="1"/>
  <c r="C1173" i="1"/>
  <c r="AH57" i="1"/>
  <c r="AE57" i="1" s="1"/>
  <c r="AG57" i="1"/>
  <c r="C1380" i="1"/>
  <c r="P525" i="1"/>
  <c r="X525" i="1" s="1"/>
  <c r="B525" i="1" s="1"/>
  <c r="C526" i="1"/>
  <c r="P614" i="1"/>
  <c r="X614" i="1" s="1"/>
  <c r="B614" i="1" s="1"/>
  <c r="C615" i="1"/>
  <c r="C794" i="1"/>
  <c r="P793" i="1"/>
  <c r="X793" i="1" s="1"/>
  <c r="B793" i="1" s="1"/>
  <c r="P1233" i="1"/>
  <c r="X1233" i="1" s="1"/>
  <c r="B1233" i="1" s="1"/>
  <c r="C1234" i="1"/>
  <c r="C1116" i="1"/>
  <c r="P1115" i="1"/>
  <c r="X1115" i="1" s="1"/>
  <c r="B1115" i="1" s="1"/>
  <c r="C645" i="1"/>
  <c r="P644" i="1"/>
  <c r="X644" i="1" s="1"/>
  <c r="B644" i="1" s="1"/>
  <c r="C970" i="1"/>
  <c r="P969" i="1"/>
  <c r="X969" i="1" s="1"/>
  <c r="B969" i="1" s="1"/>
  <c r="C557" i="1"/>
  <c r="P556" i="1"/>
  <c r="X556" i="1" s="1"/>
  <c r="B556" i="1" s="1"/>
  <c r="C938" i="1"/>
  <c r="P937" i="1"/>
  <c r="X937" i="1" s="1"/>
  <c r="B937" i="1" s="1"/>
  <c r="P673" i="1"/>
  <c r="X673" i="1" s="1"/>
  <c r="B673" i="1" s="1"/>
  <c r="C674" i="1"/>
  <c r="X496" i="1"/>
  <c r="S496" i="1"/>
  <c r="C821" i="1"/>
  <c r="P820" i="1"/>
  <c r="X820" i="1" s="1"/>
  <c r="B820" i="1" s="1"/>
  <c r="P1147" i="1"/>
  <c r="X1147" i="1" s="1"/>
  <c r="B1147" i="1" s="1"/>
  <c r="C1148" i="1"/>
  <c r="C850" i="1"/>
  <c r="P849" i="1"/>
  <c r="X849" i="1" s="1"/>
  <c r="B849" i="1" s="1"/>
  <c r="P557" i="1" l="1"/>
  <c r="C558" i="1"/>
  <c r="B496" i="1"/>
  <c r="Y496" i="1"/>
  <c r="B409" i="1"/>
  <c r="C1149" i="1"/>
  <c r="P1148" i="1"/>
  <c r="X1148" i="1" s="1"/>
  <c r="B1148" i="1" s="1"/>
  <c r="C527" i="1"/>
  <c r="P526" i="1"/>
  <c r="X526" i="1" s="1"/>
  <c r="B526" i="1" s="1"/>
  <c r="P1086" i="1"/>
  <c r="X1086" i="1" s="1"/>
  <c r="B1086" i="1" s="1"/>
  <c r="C1087" i="1"/>
  <c r="P998" i="1"/>
  <c r="X998" i="1" s="1"/>
  <c r="B998" i="1" s="1"/>
  <c r="C999" i="1"/>
  <c r="P938" i="1"/>
  <c r="X938" i="1" s="1"/>
  <c r="B938" i="1" s="1"/>
  <c r="C939" i="1"/>
  <c r="P1116" i="1"/>
  <c r="X1116" i="1" s="1"/>
  <c r="B1116" i="1" s="1"/>
  <c r="C1117" i="1"/>
  <c r="C910" i="1"/>
  <c r="P909" i="1"/>
  <c r="X909" i="1" s="1"/>
  <c r="B909" i="1" s="1"/>
  <c r="P1234" i="1"/>
  <c r="X1234" i="1" s="1"/>
  <c r="B1234" i="1" s="1"/>
  <c r="C1235" i="1"/>
  <c r="C1381" i="1"/>
  <c r="P1380" i="1"/>
  <c r="P1322" i="1"/>
  <c r="X1322" i="1" s="1"/>
  <c r="B1322" i="1" s="1"/>
  <c r="C1323" i="1"/>
  <c r="C822" i="1"/>
  <c r="P821" i="1"/>
  <c r="X821" i="1" s="1"/>
  <c r="B821" i="1" s="1"/>
  <c r="S557" i="1"/>
  <c r="X557" i="1"/>
  <c r="B557" i="1" s="1"/>
  <c r="AJ57" i="1"/>
  <c r="C734" i="1"/>
  <c r="P733" i="1"/>
  <c r="X733" i="1" s="1"/>
  <c r="B733" i="1" s="1"/>
  <c r="C1263" i="1"/>
  <c r="P1262" i="1"/>
  <c r="X1262" i="1" s="1"/>
  <c r="B1262" i="1" s="1"/>
  <c r="Y409" i="1"/>
  <c r="AG58" i="1"/>
  <c r="AH58" i="1"/>
  <c r="AE58" i="1" s="1"/>
  <c r="C1411" i="1"/>
  <c r="P879" i="1"/>
  <c r="X879" i="1" s="1"/>
  <c r="B879" i="1" s="1"/>
  <c r="C880" i="1"/>
  <c r="P850" i="1"/>
  <c r="X850" i="1" s="1"/>
  <c r="B850" i="1" s="1"/>
  <c r="C851" i="1"/>
  <c r="P970" i="1"/>
  <c r="X970" i="1" s="1"/>
  <c r="B970" i="1" s="1"/>
  <c r="C971" i="1"/>
  <c r="C795" i="1"/>
  <c r="P794" i="1"/>
  <c r="X794" i="1" s="1"/>
  <c r="B794" i="1" s="1"/>
  <c r="P1173" i="1"/>
  <c r="X1173" i="1" s="1"/>
  <c r="B1173" i="1" s="1"/>
  <c r="C1174" i="1"/>
  <c r="P1291" i="1"/>
  <c r="X1291" i="1" s="1"/>
  <c r="B1291" i="1" s="1"/>
  <c r="C1292" i="1"/>
  <c r="P674" i="1"/>
  <c r="X674" i="1" s="1"/>
  <c r="B674" i="1" s="1"/>
  <c r="C675" i="1"/>
  <c r="P615" i="1"/>
  <c r="X615" i="1" s="1"/>
  <c r="B615" i="1" s="1"/>
  <c r="C616" i="1"/>
  <c r="P1351" i="1"/>
  <c r="X1351" i="1" s="1"/>
  <c r="B1351" i="1" s="1"/>
  <c r="C1352" i="1"/>
  <c r="C707" i="1"/>
  <c r="P706" i="1"/>
  <c r="X706" i="1" s="1"/>
  <c r="B706" i="1" s="1"/>
  <c r="C646" i="1"/>
  <c r="P645" i="1"/>
  <c r="X645" i="1" s="1"/>
  <c r="B645" i="1" s="1"/>
  <c r="C1028" i="1"/>
  <c r="P1027" i="1"/>
  <c r="X1027" i="1" s="1"/>
  <c r="B1027" i="1" s="1"/>
  <c r="P1058" i="1"/>
  <c r="X1058" i="1" s="1"/>
  <c r="B1058" i="1" s="1"/>
  <c r="C1059" i="1"/>
  <c r="P763" i="1"/>
  <c r="X763" i="1" s="1"/>
  <c r="B763" i="1" s="1"/>
  <c r="C764" i="1"/>
  <c r="C1204" i="1"/>
  <c r="P1203" i="1"/>
  <c r="X1203" i="1" s="1"/>
  <c r="B1203" i="1" s="1"/>
  <c r="P558" i="1" l="1"/>
  <c r="X558" i="1" s="1"/>
  <c r="B558" i="1" s="1"/>
  <c r="C559" i="1"/>
  <c r="AJ58" i="1"/>
  <c r="Y557" i="1"/>
  <c r="C1205" i="1"/>
  <c r="P1204" i="1"/>
  <c r="X1204" i="1" s="1"/>
  <c r="B1204" i="1" s="1"/>
  <c r="P646" i="1"/>
  <c r="X646" i="1" s="1"/>
  <c r="B646" i="1" s="1"/>
  <c r="C647" i="1"/>
  <c r="P795" i="1"/>
  <c r="X795" i="1" s="1"/>
  <c r="B795" i="1" s="1"/>
  <c r="C796" i="1"/>
  <c r="AH59" i="1"/>
  <c r="AE59" i="1" s="1"/>
  <c r="AG59" i="1"/>
  <c r="C1441" i="1"/>
  <c r="C1236" i="1"/>
  <c r="P1235" i="1"/>
  <c r="X1235" i="1" s="1"/>
  <c r="B1235" i="1" s="1"/>
  <c r="P999" i="1"/>
  <c r="X999" i="1" s="1"/>
  <c r="B999" i="1" s="1"/>
  <c r="C1000" i="1"/>
  <c r="P971" i="1"/>
  <c r="X971" i="1" s="1"/>
  <c r="B971" i="1" s="1"/>
  <c r="C972" i="1"/>
  <c r="P1087" i="1"/>
  <c r="X1087" i="1" s="1"/>
  <c r="B1087" i="1" s="1"/>
  <c r="C1088" i="1"/>
  <c r="C1060" i="1"/>
  <c r="P1059" i="1"/>
  <c r="X1059" i="1" s="1"/>
  <c r="B1059" i="1" s="1"/>
  <c r="P1352" i="1"/>
  <c r="C1353" i="1"/>
  <c r="P1292" i="1"/>
  <c r="X1292" i="1" s="1"/>
  <c r="B1292" i="1" s="1"/>
  <c r="C1293" i="1"/>
  <c r="P851" i="1"/>
  <c r="X851" i="1" s="1"/>
  <c r="B851" i="1" s="1"/>
  <c r="C852" i="1"/>
  <c r="C823" i="1"/>
  <c r="P822" i="1"/>
  <c r="X822" i="1" s="1"/>
  <c r="B822" i="1" s="1"/>
  <c r="P910" i="1"/>
  <c r="X910" i="1" s="1"/>
  <c r="B910" i="1" s="1"/>
  <c r="C911" i="1"/>
  <c r="C1264" i="1"/>
  <c r="P1263" i="1"/>
  <c r="X1263" i="1" s="1"/>
  <c r="B1263" i="1" s="1"/>
  <c r="P1323" i="1"/>
  <c r="X1323" i="1" s="1"/>
  <c r="B1323" i="1" s="1"/>
  <c r="C1324" i="1"/>
  <c r="C1118" i="1"/>
  <c r="P1117" i="1"/>
  <c r="X1117" i="1" s="1"/>
  <c r="B1117" i="1" s="1"/>
  <c r="C617" i="1"/>
  <c r="P616" i="1"/>
  <c r="X616" i="1" s="1"/>
  <c r="B616" i="1" s="1"/>
  <c r="C1175" i="1"/>
  <c r="P1174" i="1"/>
  <c r="X1174" i="1" s="1"/>
  <c r="B1174" i="1" s="1"/>
  <c r="P880" i="1"/>
  <c r="X880" i="1" s="1"/>
  <c r="B880" i="1" s="1"/>
  <c r="C881" i="1"/>
  <c r="P527" i="1"/>
  <c r="C528" i="1"/>
  <c r="P528" i="1" s="1"/>
  <c r="C765" i="1"/>
  <c r="P764" i="1"/>
  <c r="X764" i="1" s="1"/>
  <c r="B764" i="1" s="1"/>
  <c r="P707" i="1"/>
  <c r="X707" i="1" s="1"/>
  <c r="B707" i="1" s="1"/>
  <c r="C708" i="1"/>
  <c r="C1029" i="1"/>
  <c r="P1028" i="1"/>
  <c r="X1028" i="1" s="1"/>
  <c r="B1028" i="1" s="1"/>
  <c r="P734" i="1"/>
  <c r="X734" i="1" s="1"/>
  <c r="B734" i="1" s="1"/>
  <c r="C735" i="1"/>
  <c r="S1380" i="1"/>
  <c r="X1380" i="1"/>
  <c r="B1380" i="1" s="1"/>
  <c r="C940" i="1"/>
  <c r="P939" i="1"/>
  <c r="X939" i="1" s="1"/>
  <c r="B939" i="1" s="1"/>
  <c r="C676" i="1"/>
  <c r="P675" i="1"/>
  <c r="X675" i="1" s="1"/>
  <c r="B675" i="1" s="1"/>
  <c r="P1411" i="1"/>
  <c r="X1411" i="1" s="1"/>
  <c r="B1411" i="1" s="1"/>
  <c r="C1412" i="1"/>
  <c r="C1382" i="1"/>
  <c r="P1381" i="1"/>
  <c r="C1150" i="1"/>
  <c r="P1149" i="1"/>
  <c r="X1149" i="1" s="1"/>
  <c r="B1149" i="1" s="1"/>
  <c r="C560" i="1" l="1"/>
  <c r="P559" i="1"/>
  <c r="X559" i="1" s="1"/>
  <c r="B559" i="1" s="1"/>
  <c r="P1175" i="1"/>
  <c r="X1175" i="1" s="1"/>
  <c r="B1175" i="1" s="1"/>
  <c r="C1176" i="1"/>
  <c r="C1265" i="1"/>
  <c r="P1264" i="1"/>
  <c r="X1264" i="1" s="1"/>
  <c r="B1264" i="1" s="1"/>
  <c r="AJ59" i="1"/>
  <c r="C912" i="1"/>
  <c r="P911" i="1"/>
  <c r="X911" i="1" s="1"/>
  <c r="B911" i="1" s="1"/>
  <c r="P1353" i="1"/>
  <c r="X1353" i="1" s="1"/>
  <c r="B1353" i="1" s="1"/>
  <c r="C1354" i="1"/>
  <c r="P972" i="1"/>
  <c r="X972" i="1" s="1"/>
  <c r="B972" i="1" s="1"/>
  <c r="C973" i="1"/>
  <c r="AG60" i="1"/>
  <c r="AH60" i="1"/>
  <c r="AE60" i="1" s="1"/>
  <c r="C1474" i="1"/>
  <c r="C1413" i="1"/>
  <c r="P1412" i="1"/>
  <c r="X1412" i="1" s="1"/>
  <c r="B1412" i="1" s="1"/>
  <c r="P765" i="1"/>
  <c r="X765" i="1" s="1"/>
  <c r="B765" i="1" s="1"/>
  <c r="C766" i="1"/>
  <c r="P617" i="1"/>
  <c r="X617" i="1" s="1"/>
  <c r="B617" i="1" s="1"/>
  <c r="C618" i="1"/>
  <c r="X1352" i="1"/>
  <c r="Y1352" i="1" s="1"/>
  <c r="C797" i="1"/>
  <c r="P796" i="1"/>
  <c r="X796" i="1" s="1"/>
  <c r="B796" i="1" s="1"/>
  <c r="S528" i="1"/>
  <c r="X528" i="1"/>
  <c r="C1001" i="1"/>
  <c r="P1000" i="1"/>
  <c r="X1000" i="1" s="1"/>
  <c r="B1000" i="1" s="1"/>
  <c r="C1383" i="1"/>
  <c r="P1382" i="1"/>
  <c r="X1382" i="1" s="1"/>
  <c r="B1382" i="1" s="1"/>
  <c r="S527" i="1"/>
  <c r="X527" i="1"/>
  <c r="B527" i="1" s="1"/>
  <c r="P1118" i="1"/>
  <c r="X1118" i="1" s="1"/>
  <c r="B1118" i="1" s="1"/>
  <c r="C1119" i="1"/>
  <c r="P823" i="1"/>
  <c r="X823" i="1" s="1"/>
  <c r="B823" i="1" s="1"/>
  <c r="C824" i="1"/>
  <c r="P1060" i="1"/>
  <c r="X1060" i="1" s="1"/>
  <c r="B1060" i="1" s="1"/>
  <c r="C1061" i="1"/>
  <c r="C648" i="1"/>
  <c r="P647" i="1"/>
  <c r="X647" i="1" s="1"/>
  <c r="B647" i="1" s="1"/>
  <c r="C736" i="1"/>
  <c r="P735" i="1"/>
  <c r="X735" i="1" s="1"/>
  <c r="B735" i="1" s="1"/>
  <c r="P676" i="1"/>
  <c r="X676" i="1" s="1"/>
  <c r="B676" i="1" s="1"/>
  <c r="C677" i="1"/>
  <c r="C882" i="1"/>
  <c r="P881" i="1"/>
  <c r="X881" i="1" s="1"/>
  <c r="B881" i="1" s="1"/>
  <c r="P1324" i="1"/>
  <c r="X1324" i="1" s="1"/>
  <c r="B1324" i="1" s="1"/>
  <c r="C1325" i="1"/>
  <c r="C853" i="1"/>
  <c r="P852" i="1"/>
  <c r="X852" i="1" s="1"/>
  <c r="B852" i="1" s="1"/>
  <c r="P1029" i="1"/>
  <c r="X1029" i="1" s="1"/>
  <c r="B1029" i="1" s="1"/>
  <c r="C1030" i="1"/>
  <c r="P1236" i="1"/>
  <c r="X1236" i="1" s="1"/>
  <c r="B1236" i="1" s="1"/>
  <c r="C1237" i="1"/>
  <c r="X1381" i="1"/>
  <c r="Y1381" i="1" s="1"/>
  <c r="C1151" i="1"/>
  <c r="P1150" i="1"/>
  <c r="X1150" i="1" s="1"/>
  <c r="B1150" i="1" s="1"/>
  <c r="P940" i="1"/>
  <c r="X940" i="1" s="1"/>
  <c r="B940" i="1" s="1"/>
  <c r="C941" i="1"/>
  <c r="C709" i="1"/>
  <c r="P708" i="1"/>
  <c r="X708" i="1" s="1"/>
  <c r="B708" i="1" s="1"/>
  <c r="C1294" i="1"/>
  <c r="P1293" i="1"/>
  <c r="X1293" i="1" s="1"/>
  <c r="B1293" i="1" s="1"/>
  <c r="C1089" i="1"/>
  <c r="P1088" i="1"/>
  <c r="X1088" i="1" s="1"/>
  <c r="B1088" i="1" s="1"/>
  <c r="P1441" i="1"/>
  <c r="X1441" i="1" s="1"/>
  <c r="B1441" i="1" s="1"/>
  <c r="C1442" i="1"/>
  <c r="P1205" i="1"/>
  <c r="X1205" i="1" s="1"/>
  <c r="B1205" i="1" s="1"/>
  <c r="C1206" i="1"/>
  <c r="B1352" i="1" l="1"/>
  <c r="AJ60" i="1"/>
  <c r="C561" i="1"/>
  <c r="P560" i="1"/>
  <c r="X560" i="1" s="1"/>
  <c r="B560" i="1" s="1"/>
  <c r="Y528" i="1"/>
  <c r="B528" i="1"/>
  <c r="B1381" i="1"/>
  <c r="P709" i="1"/>
  <c r="X709" i="1" s="1"/>
  <c r="B709" i="1" s="1"/>
  <c r="C710" i="1"/>
  <c r="P710" i="1" s="1"/>
  <c r="C649" i="1"/>
  <c r="P649" i="1" s="1"/>
  <c r="P648" i="1"/>
  <c r="X648" i="1" s="1"/>
  <c r="B648" i="1" s="1"/>
  <c r="C1031" i="1"/>
  <c r="P1030" i="1"/>
  <c r="X1030" i="1" s="1"/>
  <c r="B1030" i="1" s="1"/>
  <c r="C1062" i="1"/>
  <c r="P1061" i="1"/>
  <c r="X1061" i="1" s="1"/>
  <c r="B1061" i="1" s="1"/>
  <c r="C798" i="1"/>
  <c r="P797" i="1"/>
  <c r="X797" i="1" s="1"/>
  <c r="B797" i="1" s="1"/>
  <c r="P1413" i="1"/>
  <c r="X1413" i="1" s="1"/>
  <c r="B1413" i="1" s="1"/>
  <c r="C1414" i="1"/>
  <c r="P882" i="1"/>
  <c r="X882" i="1" s="1"/>
  <c r="B882" i="1" s="1"/>
  <c r="C883" i="1"/>
  <c r="P1383" i="1"/>
  <c r="X1383" i="1" s="1"/>
  <c r="B1383" i="1" s="1"/>
  <c r="C1384" i="1"/>
  <c r="P1474" i="1"/>
  <c r="X1474" i="1" s="1"/>
  <c r="B1474" i="1" s="1"/>
  <c r="C1475" i="1"/>
  <c r="C913" i="1"/>
  <c r="P912" i="1"/>
  <c r="X912" i="1" s="1"/>
  <c r="B912" i="1" s="1"/>
  <c r="P677" i="1"/>
  <c r="X677" i="1" s="1"/>
  <c r="B677" i="1" s="1"/>
  <c r="C678" i="1"/>
  <c r="C825" i="1"/>
  <c r="P824" i="1"/>
  <c r="X824" i="1" s="1"/>
  <c r="B824" i="1" s="1"/>
  <c r="AG61" i="1"/>
  <c r="AH61" i="1"/>
  <c r="AE61" i="1" s="1"/>
  <c r="C1503" i="1"/>
  <c r="C942" i="1"/>
  <c r="P941" i="1"/>
  <c r="X941" i="1" s="1"/>
  <c r="B941" i="1" s="1"/>
  <c r="C1002" i="1"/>
  <c r="P1001" i="1"/>
  <c r="X1001" i="1" s="1"/>
  <c r="B1001" i="1" s="1"/>
  <c r="C619" i="1"/>
  <c r="P619" i="1" s="1"/>
  <c r="P618" i="1"/>
  <c r="P1442" i="1"/>
  <c r="X1442" i="1" s="1"/>
  <c r="B1442" i="1" s="1"/>
  <c r="C1443" i="1"/>
  <c r="C1090" i="1"/>
  <c r="P1089" i="1"/>
  <c r="X1089" i="1" s="1"/>
  <c r="B1089" i="1" s="1"/>
  <c r="P1119" i="1"/>
  <c r="X1119" i="1" s="1"/>
  <c r="B1119" i="1" s="1"/>
  <c r="C1120" i="1"/>
  <c r="C974" i="1"/>
  <c r="P973" i="1"/>
  <c r="X973" i="1" s="1"/>
  <c r="B973" i="1" s="1"/>
  <c r="P1265" i="1"/>
  <c r="X1265" i="1" s="1"/>
  <c r="B1265" i="1" s="1"/>
  <c r="C1266" i="1"/>
  <c r="P1151" i="1"/>
  <c r="X1151" i="1" s="1"/>
  <c r="B1151" i="1" s="1"/>
  <c r="C1152" i="1"/>
  <c r="P1294" i="1"/>
  <c r="X1294" i="1" s="1"/>
  <c r="B1294" i="1" s="1"/>
  <c r="C1295" i="1"/>
  <c r="P853" i="1"/>
  <c r="X853" i="1" s="1"/>
  <c r="B853" i="1" s="1"/>
  <c r="C854" i="1"/>
  <c r="P736" i="1"/>
  <c r="X736" i="1" s="1"/>
  <c r="B736" i="1" s="1"/>
  <c r="C737" i="1"/>
  <c r="P766" i="1"/>
  <c r="X766" i="1" s="1"/>
  <c r="B766" i="1" s="1"/>
  <c r="C767" i="1"/>
  <c r="P1176" i="1"/>
  <c r="X1176" i="1" s="1"/>
  <c r="B1176" i="1" s="1"/>
  <c r="C1177" i="1"/>
  <c r="P1206" i="1"/>
  <c r="X1206" i="1" s="1"/>
  <c r="B1206" i="1" s="1"/>
  <c r="C1207" i="1"/>
  <c r="C1238" i="1"/>
  <c r="P1237" i="1"/>
  <c r="X1237" i="1" s="1"/>
  <c r="B1237" i="1" s="1"/>
  <c r="P1325" i="1"/>
  <c r="X1325" i="1" s="1"/>
  <c r="B1325" i="1" s="1"/>
  <c r="C1326" i="1"/>
  <c r="P1354" i="1"/>
  <c r="X1354" i="1" s="1"/>
  <c r="B1354" i="1" s="1"/>
  <c r="C1355" i="1"/>
  <c r="C562" i="1" l="1"/>
  <c r="P561" i="1"/>
  <c r="AJ61" i="1"/>
  <c r="C1003" i="1"/>
  <c r="P1002" i="1"/>
  <c r="X1002" i="1" s="1"/>
  <c r="B1002" i="1" s="1"/>
  <c r="P1384" i="1"/>
  <c r="X1384" i="1" s="1"/>
  <c r="B1384" i="1" s="1"/>
  <c r="C1385" i="1"/>
  <c r="P1326" i="1"/>
  <c r="X1326" i="1" s="1"/>
  <c r="B1326" i="1" s="1"/>
  <c r="C1327" i="1"/>
  <c r="P767" i="1"/>
  <c r="X767" i="1" s="1"/>
  <c r="B767" i="1" s="1"/>
  <c r="C768" i="1"/>
  <c r="C1153" i="1"/>
  <c r="P1152" i="1"/>
  <c r="X1152" i="1" s="1"/>
  <c r="B1152" i="1" s="1"/>
  <c r="C826" i="1"/>
  <c r="P825" i="1"/>
  <c r="X825" i="1" s="1"/>
  <c r="B825" i="1" s="1"/>
  <c r="P1062" i="1"/>
  <c r="X1062" i="1" s="1"/>
  <c r="B1062" i="1" s="1"/>
  <c r="C1063" i="1"/>
  <c r="P1090" i="1"/>
  <c r="X1090" i="1" s="1"/>
  <c r="B1090" i="1" s="1"/>
  <c r="C1091" i="1"/>
  <c r="C679" i="1"/>
  <c r="P678" i="1"/>
  <c r="X678" i="1" s="1"/>
  <c r="B678" i="1" s="1"/>
  <c r="C884" i="1"/>
  <c r="P883" i="1"/>
  <c r="X883" i="1" s="1"/>
  <c r="B883" i="1" s="1"/>
  <c r="P737" i="1"/>
  <c r="X737" i="1" s="1"/>
  <c r="B737" i="1" s="1"/>
  <c r="C738" i="1"/>
  <c r="P1266" i="1"/>
  <c r="X1266" i="1" s="1"/>
  <c r="B1266" i="1" s="1"/>
  <c r="C1267" i="1"/>
  <c r="P1443" i="1"/>
  <c r="X1443" i="1" s="1"/>
  <c r="B1443" i="1" s="1"/>
  <c r="C1444" i="1"/>
  <c r="P1031" i="1"/>
  <c r="X1031" i="1" s="1"/>
  <c r="B1031" i="1" s="1"/>
  <c r="C1032" i="1"/>
  <c r="P942" i="1"/>
  <c r="X942" i="1" s="1"/>
  <c r="B942" i="1" s="1"/>
  <c r="C943" i="1"/>
  <c r="C1415" i="1"/>
  <c r="P1414" i="1"/>
  <c r="X1414" i="1" s="1"/>
  <c r="B1414" i="1" s="1"/>
  <c r="C855" i="1"/>
  <c r="P854" i="1"/>
  <c r="X854" i="1" s="1"/>
  <c r="B854" i="1" s="1"/>
  <c r="X618" i="1"/>
  <c r="Y618" i="1" s="1"/>
  <c r="C1504" i="1"/>
  <c r="P1503" i="1"/>
  <c r="X1503" i="1" s="1"/>
  <c r="B1503" i="1" s="1"/>
  <c r="C914" i="1"/>
  <c r="P913" i="1"/>
  <c r="X913" i="1" s="1"/>
  <c r="B913" i="1" s="1"/>
  <c r="S649" i="1"/>
  <c r="X649" i="1"/>
  <c r="B649" i="1" s="1"/>
  <c r="P1238" i="1"/>
  <c r="X1238" i="1" s="1"/>
  <c r="B1238" i="1" s="1"/>
  <c r="C1239" i="1"/>
  <c r="P974" i="1"/>
  <c r="X974" i="1" s="1"/>
  <c r="B974" i="1" s="1"/>
  <c r="C975" i="1"/>
  <c r="S619" i="1"/>
  <c r="X619" i="1"/>
  <c r="B619" i="1" s="1"/>
  <c r="AH62" i="1"/>
  <c r="AE62" i="1" s="1"/>
  <c r="AG62" i="1"/>
  <c r="AJ62" i="1" s="1"/>
  <c r="C1532" i="1"/>
  <c r="C1476" i="1"/>
  <c r="P1475" i="1"/>
  <c r="X1475" i="1" s="1"/>
  <c r="B1475" i="1" s="1"/>
  <c r="S710" i="1"/>
  <c r="X710" i="1"/>
  <c r="P1207" i="1"/>
  <c r="X1207" i="1" s="1"/>
  <c r="B1207" i="1" s="1"/>
  <c r="C1208" i="1"/>
  <c r="C1356" i="1"/>
  <c r="P1355" i="1"/>
  <c r="X1355" i="1" s="1"/>
  <c r="B1355" i="1" s="1"/>
  <c r="P1177" i="1"/>
  <c r="X1177" i="1" s="1"/>
  <c r="B1177" i="1" s="1"/>
  <c r="C1178" i="1"/>
  <c r="C1296" i="1"/>
  <c r="P1295" i="1"/>
  <c r="X1295" i="1" s="1"/>
  <c r="B1295" i="1" s="1"/>
  <c r="C1121" i="1"/>
  <c r="P1120" i="1"/>
  <c r="X1120" i="1" s="1"/>
  <c r="B1120" i="1" s="1"/>
  <c r="C799" i="1"/>
  <c r="P798" i="1"/>
  <c r="X798" i="1" s="1"/>
  <c r="B798" i="1" s="1"/>
  <c r="X561" i="1" l="1"/>
  <c r="Y561" i="1" s="1"/>
  <c r="P562" i="1"/>
  <c r="X562" i="1" s="1"/>
  <c r="B562" i="1" s="1"/>
  <c r="C563" i="1"/>
  <c r="Y619" i="1"/>
  <c r="B618" i="1"/>
  <c r="C1297" i="1"/>
  <c r="P1296" i="1"/>
  <c r="X1296" i="1" s="1"/>
  <c r="B1296" i="1" s="1"/>
  <c r="Y710" i="1"/>
  <c r="P914" i="1"/>
  <c r="X914" i="1" s="1"/>
  <c r="B914" i="1" s="1"/>
  <c r="C915" i="1"/>
  <c r="P1415" i="1"/>
  <c r="X1415" i="1" s="1"/>
  <c r="B1415" i="1" s="1"/>
  <c r="C1416" i="1"/>
  <c r="P1091" i="1"/>
  <c r="X1091" i="1" s="1"/>
  <c r="B1091" i="1" s="1"/>
  <c r="C1092" i="1"/>
  <c r="P768" i="1"/>
  <c r="X768" i="1" s="1"/>
  <c r="B768" i="1" s="1"/>
  <c r="C769" i="1"/>
  <c r="C1179" i="1"/>
  <c r="P1178" i="1"/>
  <c r="X1178" i="1" s="1"/>
  <c r="B1178" i="1" s="1"/>
  <c r="C976" i="1"/>
  <c r="P975" i="1"/>
  <c r="X975" i="1" s="1"/>
  <c r="B975" i="1" s="1"/>
  <c r="C944" i="1"/>
  <c r="P943" i="1"/>
  <c r="X943" i="1" s="1"/>
  <c r="B943" i="1" s="1"/>
  <c r="C739" i="1"/>
  <c r="P738" i="1"/>
  <c r="X738" i="1" s="1"/>
  <c r="B738" i="1" s="1"/>
  <c r="P1504" i="1"/>
  <c r="X1504" i="1" s="1"/>
  <c r="B1504" i="1" s="1"/>
  <c r="C1505" i="1"/>
  <c r="C1064" i="1"/>
  <c r="P1063" i="1"/>
  <c r="X1063" i="1" s="1"/>
  <c r="B1063" i="1" s="1"/>
  <c r="P1327" i="1"/>
  <c r="X1327" i="1" s="1"/>
  <c r="B1327" i="1" s="1"/>
  <c r="C1328" i="1"/>
  <c r="C1477" i="1"/>
  <c r="P1476" i="1"/>
  <c r="X1476" i="1" s="1"/>
  <c r="B1476" i="1" s="1"/>
  <c r="P1239" i="1"/>
  <c r="X1239" i="1" s="1"/>
  <c r="B1239" i="1" s="1"/>
  <c r="C1240" i="1"/>
  <c r="P1032" i="1"/>
  <c r="X1032" i="1" s="1"/>
  <c r="B1032" i="1" s="1"/>
  <c r="C1033" i="1"/>
  <c r="P1532" i="1"/>
  <c r="X1532" i="1" s="1"/>
  <c r="B1532" i="1" s="1"/>
  <c r="C1533" i="1"/>
  <c r="P884" i="1"/>
  <c r="X884" i="1" s="1"/>
  <c r="B884" i="1" s="1"/>
  <c r="C885" i="1"/>
  <c r="C1386" i="1"/>
  <c r="P1385" i="1"/>
  <c r="X1385" i="1" s="1"/>
  <c r="B1385" i="1" s="1"/>
  <c r="C800" i="1"/>
  <c r="P799" i="1"/>
  <c r="X799" i="1" s="1"/>
  <c r="B799" i="1" s="1"/>
  <c r="C1209" i="1"/>
  <c r="P1208" i="1"/>
  <c r="X1208" i="1" s="1"/>
  <c r="B1208" i="1" s="1"/>
  <c r="P1444" i="1"/>
  <c r="X1444" i="1" s="1"/>
  <c r="B1444" i="1" s="1"/>
  <c r="C1445" i="1"/>
  <c r="C827" i="1"/>
  <c r="P826" i="1"/>
  <c r="X826" i="1" s="1"/>
  <c r="B826" i="1" s="1"/>
  <c r="P1356" i="1"/>
  <c r="X1356" i="1" s="1"/>
  <c r="B1356" i="1" s="1"/>
  <c r="C1357" i="1"/>
  <c r="C1122" i="1"/>
  <c r="P1121" i="1"/>
  <c r="X1121" i="1" s="1"/>
  <c r="B1121" i="1" s="1"/>
  <c r="AH63" i="1"/>
  <c r="AE63" i="1" s="1"/>
  <c r="AG63" i="1"/>
  <c r="C1565" i="1"/>
  <c r="Y649" i="1"/>
  <c r="P855" i="1"/>
  <c r="X855" i="1" s="1"/>
  <c r="B855" i="1" s="1"/>
  <c r="C856" i="1"/>
  <c r="P679" i="1"/>
  <c r="X679" i="1" s="1"/>
  <c r="B679" i="1" s="1"/>
  <c r="C680" i="1"/>
  <c r="B710" i="1"/>
  <c r="C1268" i="1"/>
  <c r="P1267" i="1"/>
  <c r="X1267" i="1" s="1"/>
  <c r="B1267" i="1" s="1"/>
  <c r="C1154" i="1"/>
  <c r="P1153" i="1"/>
  <c r="X1153" i="1" s="1"/>
  <c r="B1153" i="1" s="1"/>
  <c r="P1003" i="1"/>
  <c r="X1003" i="1" s="1"/>
  <c r="B1003" i="1" s="1"/>
  <c r="C1004" i="1"/>
  <c r="B561" i="1" l="1"/>
  <c r="P563" i="1"/>
  <c r="X563" i="1" s="1"/>
  <c r="B563" i="1" s="1"/>
  <c r="C564" i="1"/>
  <c r="AJ63" i="1"/>
  <c r="C1123" i="1"/>
  <c r="P1122" i="1"/>
  <c r="X1122" i="1" s="1"/>
  <c r="B1122" i="1" s="1"/>
  <c r="C1210" i="1"/>
  <c r="P1209" i="1"/>
  <c r="X1209" i="1" s="1"/>
  <c r="B1209" i="1" s="1"/>
  <c r="C945" i="1"/>
  <c r="P944" i="1"/>
  <c r="X944" i="1" s="1"/>
  <c r="B944" i="1" s="1"/>
  <c r="P1357" i="1"/>
  <c r="X1357" i="1" s="1"/>
  <c r="B1357" i="1" s="1"/>
  <c r="C1358" i="1"/>
  <c r="C1034" i="1"/>
  <c r="P1033" i="1"/>
  <c r="X1033" i="1" s="1"/>
  <c r="B1033" i="1" s="1"/>
  <c r="C1417" i="1"/>
  <c r="P1416" i="1"/>
  <c r="X1416" i="1" s="1"/>
  <c r="B1416" i="1" s="1"/>
  <c r="C801" i="1"/>
  <c r="P801" i="1" s="1"/>
  <c r="P800" i="1"/>
  <c r="X800" i="1" s="1"/>
  <c r="B800" i="1" s="1"/>
  <c r="P1064" i="1"/>
  <c r="X1064" i="1" s="1"/>
  <c r="B1064" i="1" s="1"/>
  <c r="C1065" i="1"/>
  <c r="C977" i="1"/>
  <c r="P976" i="1"/>
  <c r="X976" i="1" s="1"/>
  <c r="B976" i="1" s="1"/>
  <c r="P1004" i="1"/>
  <c r="X1004" i="1" s="1"/>
  <c r="B1004" i="1" s="1"/>
  <c r="C1005" i="1"/>
  <c r="P1154" i="1"/>
  <c r="X1154" i="1" s="1"/>
  <c r="B1154" i="1" s="1"/>
  <c r="C1155" i="1"/>
  <c r="P1240" i="1"/>
  <c r="X1240" i="1" s="1"/>
  <c r="B1240" i="1" s="1"/>
  <c r="C1241" i="1"/>
  <c r="C1506" i="1"/>
  <c r="P1505" i="1"/>
  <c r="X1505" i="1" s="1"/>
  <c r="B1505" i="1" s="1"/>
  <c r="C916" i="1"/>
  <c r="P915" i="1"/>
  <c r="X915" i="1" s="1"/>
  <c r="B915" i="1" s="1"/>
  <c r="C1566" i="1"/>
  <c r="P1565" i="1"/>
  <c r="X1565" i="1" s="1"/>
  <c r="B1565" i="1" s="1"/>
  <c r="P827" i="1"/>
  <c r="X827" i="1" s="1"/>
  <c r="B827" i="1" s="1"/>
  <c r="C828" i="1"/>
  <c r="C1387" i="1"/>
  <c r="P1386" i="1"/>
  <c r="X1386" i="1" s="1"/>
  <c r="B1386" i="1" s="1"/>
  <c r="C1180" i="1"/>
  <c r="P1179" i="1"/>
  <c r="X1179" i="1" s="1"/>
  <c r="B1179" i="1" s="1"/>
  <c r="C1269" i="1"/>
  <c r="P1268" i="1"/>
  <c r="X1268" i="1" s="1"/>
  <c r="B1268" i="1" s="1"/>
  <c r="P1445" i="1"/>
  <c r="X1445" i="1" s="1"/>
  <c r="B1445" i="1" s="1"/>
  <c r="C1446" i="1"/>
  <c r="P885" i="1"/>
  <c r="X885" i="1" s="1"/>
  <c r="B885" i="1" s="1"/>
  <c r="C886" i="1"/>
  <c r="C770" i="1"/>
  <c r="P769" i="1"/>
  <c r="X769" i="1" s="1"/>
  <c r="B769" i="1" s="1"/>
  <c r="AG64" i="1"/>
  <c r="AH64" i="1"/>
  <c r="AE64" i="1" s="1"/>
  <c r="C1593" i="1"/>
  <c r="C1478" i="1"/>
  <c r="P1477" i="1"/>
  <c r="X1477" i="1" s="1"/>
  <c r="B1477" i="1" s="1"/>
  <c r="P739" i="1"/>
  <c r="X739" i="1" s="1"/>
  <c r="B739" i="1" s="1"/>
  <c r="C740" i="1"/>
  <c r="C857" i="1"/>
  <c r="P856" i="1"/>
  <c r="X856" i="1" s="1"/>
  <c r="B856" i="1" s="1"/>
  <c r="P680" i="1"/>
  <c r="C681" i="1"/>
  <c r="C1534" i="1"/>
  <c r="P1533" i="1"/>
  <c r="X1533" i="1" s="1"/>
  <c r="B1533" i="1" s="1"/>
  <c r="C1329" i="1"/>
  <c r="P1328" i="1"/>
  <c r="X1328" i="1" s="1"/>
  <c r="B1328" i="1" s="1"/>
  <c r="P1092" i="1"/>
  <c r="X1092" i="1" s="1"/>
  <c r="B1092" i="1" s="1"/>
  <c r="C1093" i="1"/>
  <c r="C1298" i="1"/>
  <c r="P1297" i="1"/>
  <c r="X1297" i="1" s="1"/>
  <c r="B1297" i="1" s="1"/>
  <c r="P564" i="1" l="1"/>
  <c r="X564" i="1" s="1"/>
  <c r="B564" i="1" s="1"/>
  <c r="C565" i="1"/>
  <c r="P1593" i="1"/>
  <c r="X1593" i="1" s="1"/>
  <c r="B1593" i="1" s="1"/>
  <c r="C1594" i="1"/>
  <c r="P1534" i="1"/>
  <c r="C1535" i="1"/>
  <c r="C1479" i="1"/>
  <c r="P1478" i="1"/>
  <c r="X1478" i="1" s="1"/>
  <c r="B1478" i="1" s="1"/>
  <c r="C1447" i="1"/>
  <c r="P1446" i="1"/>
  <c r="X1446" i="1" s="1"/>
  <c r="B1446" i="1" s="1"/>
  <c r="C829" i="1"/>
  <c r="P828" i="1"/>
  <c r="X828" i="1" s="1"/>
  <c r="B828" i="1" s="1"/>
  <c r="C1242" i="1"/>
  <c r="P1241" i="1"/>
  <c r="X1241" i="1" s="1"/>
  <c r="B1241" i="1" s="1"/>
  <c r="P1065" i="1"/>
  <c r="X1065" i="1" s="1"/>
  <c r="B1065" i="1" s="1"/>
  <c r="C1066" i="1"/>
  <c r="P1358" i="1"/>
  <c r="X1358" i="1" s="1"/>
  <c r="B1358" i="1" s="1"/>
  <c r="C1359" i="1"/>
  <c r="S680" i="1"/>
  <c r="X680" i="1"/>
  <c r="Y680" i="1" s="1"/>
  <c r="P1155" i="1"/>
  <c r="X1155" i="1" s="1"/>
  <c r="B1155" i="1" s="1"/>
  <c r="C1156" i="1"/>
  <c r="C1094" i="1"/>
  <c r="P1093" i="1"/>
  <c r="X1093" i="1" s="1"/>
  <c r="B1093" i="1" s="1"/>
  <c r="AJ64" i="1"/>
  <c r="C1270" i="1"/>
  <c r="P1269" i="1"/>
  <c r="X1269" i="1" s="1"/>
  <c r="B1269" i="1" s="1"/>
  <c r="P1566" i="1"/>
  <c r="X1566" i="1" s="1"/>
  <c r="B1566" i="1" s="1"/>
  <c r="C1567" i="1"/>
  <c r="S801" i="1"/>
  <c r="X801" i="1"/>
  <c r="B801" i="1" s="1"/>
  <c r="C946" i="1"/>
  <c r="P945" i="1"/>
  <c r="X945" i="1" s="1"/>
  <c r="B945" i="1" s="1"/>
  <c r="C682" i="1"/>
  <c r="P682" i="1" s="1"/>
  <c r="P681" i="1"/>
  <c r="X681" i="1" s="1"/>
  <c r="B681" i="1" s="1"/>
  <c r="P1005" i="1"/>
  <c r="X1005" i="1" s="1"/>
  <c r="B1005" i="1" s="1"/>
  <c r="C1006" i="1"/>
  <c r="P1298" i="1"/>
  <c r="X1298" i="1" s="1"/>
  <c r="B1298" i="1" s="1"/>
  <c r="C1299" i="1"/>
  <c r="P857" i="1"/>
  <c r="X857" i="1" s="1"/>
  <c r="B857" i="1" s="1"/>
  <c r="C858" i="1"/>
  <c r="P740" i="1"/>
  <c r="C741" i="1"/>
  <c r="P741" i="1" s="1"/>
  <c r="P770" i="1"/>
  <c r="X770" i="1" s="1"/>
  <c r="B770" i="1" s="1"/>
  <c r="C771" i="1"/>
  <c r="P1180" i="1"/>
  <c r="X1180" i="1" s="1"/>
  <c r="B1180" i="1" s="1"/>
  <c r="C1181" i="1"/>
  <c r="C917" i="1"/>
  <c r="P916" i="1"/>
  <c r="X916" i="1" s="1"/>
  <c r="B916" i="1" s="1"/>
  <c r="P1417" i="1"/>
  <c r="X1417" i="1" s="1"/>
  <c r="B1417" i="1" s="1"/>
  <c r="C1418" i="1"/>
  <c r="C1211" i="1"/>
  <c r="P1210" i="1"/>
  <c r="X1210" i="1" s="1"/>
  <c r="B1210" i="1" s="1"/>
  <c r="P886" i="1"/>
  <c r="X886" i="1" s="1"/>
  <c r="B886" i="1" s="1"/>
  <c r="C887" i="1"/>
  <c r="AG65" i="1"/>
  <c r="AH65" i="1"/>
  <c r="AE65" i="1" s="1"/>
  <c r="C1624" i="1"/>
  <c r="C1330" i="1"/>
  <c r="P1329" i="1"/>
  <c r="X1329" i="1" s="1"/>
  <c r="B1329" i="1" s="1"/>
  <c r="C1388" i="1"/>
  <c r="P1387" i="1"/>
  <c r="X1387" i="1" s="1"/>
  <c r="B1387" i="1" s="1"/>
  <c r="C1507" i="1"/>
  <c r="P1506" i="1"/>
  <c r="X1506" i="1" s="1"/>
  <c r="B1506" i="1" s="1"/>
  <c r="C978" i="1"/>
  <c r="P977" i="1"/>
  <c r="X977" i="1" s="1"/>
  <c r="B977" i="1" s="1"/>
  <c r="P1034" i="1"/>
  <c r="X1034" i="1" s="1"/>
  <c r="B1034" i="1" s="1"/>
  <c r="C1035" i="1"/>
  <c r="C1124" i="1"/>
  <c r="P1123" i="1"/>
  <c r="X1123" i="1" s="1"/>
  <c r="B1123" i="1" s="1"/>
  <c r="C566" i="1" l="1"/>
  <c r="P565" i="1"/>
  <c r="X565" i="1" s="1"/>
  <c r="B565" i="1" s="1"/>
  <c r="Y801" i="1"/>
  <c r="AJ65" i="1"/>
  <c r="AH66" i="1"/>
  <c r="AE66" i="1" s="1"/>
  <c r="AG66" i="1"/>
  <c r="C1656" i="1"/>
  <c r="P1507" i="1"/>
  <c r="X1507" i="1" s="1"/>
  <c r="B1507" i="1" s="1"/>
  <c r="C1508" i="1"/>
  <c r="C918" i="1"/>
  <c r="P917" i="1"/>
  <c r="X917" i="1" s="1"/>
  <c r="B917" i="1" s="1"/>
  <c r="C947" i="1"/>
  <c r="P946" i="1"/>
  <c r="X946" i="1" s="1"/>
  <c r="B946" i="1" s="1"/>
  <c r="P1359" i="1"/>
  <c r="X1359" i="1" s="1"/>
  <c r="B1359" i="1" s="1"/>
  <c r="C1360" i="1"/>
  <c r="C888" i="1"/>
  <c r="P887" i="1"/>
  <c r="X887" i="1" s="1"/>
  <c r="B887" i="1" s="1"/>
  <c r="C1182" i="1"/>
  <c r="P1181" i="1"/>
  <c r="X1181" i="1" s="1"/>
  <c r="B1181" i="1" s="1"/>
  <c r="P1299" i="1"/>
  <c r="X1299" i="1" s="1"/>
  <c r="B1299" i="1" s="1"/>
  <c r="C1300" i="1"/>
  <c r="C1448" i="1"/>
  <c r="P1447" i="1"/>
  <c r="X1447" i="1" s="1"/>
  <c r="B1447" i="1" s="1"/>
  <c r="P1094" i="1"/>
  <c r="X1094" i="1" s="1"/>
  <c r="B1094" i="1" s="1"/>
  <c r="C1095" i="1"/>
  <c r="P1066" i="1"/>
  <c r="X1066" i="1" s="1"/>
  <c r="B1066" i="1" s="1"/>
  <c r="C1067" i="1"/>
  <c r="P1388" i="1"/>
  <c r="X1388" i="1" s="1"/>
  <c r="B1388" i="1" s="1"/>
  <c r="C1389" i="1"/>
  <c r="C772" i="1"/>
  <c r="P771" i="1"/>
  <c r="X771" i="1" s="1"/>
  <c r="B771" i="1" s="1"/>
  <c r="P1006" i="1"/>
  <c r="X1006" i="1" s="1"/>
  <c r="B1006" i="1" s="1"/>
  <c r="C1007" i="1"/>
  <c r="P1156" i="1"/>
  <c r="X1156" i="1" s="1"/>
  <c r="B1156" i="1" s="1"/>
  <c r="C1157" i="1"/>
  <c r="C1480" i="1"/>
  <c r="P1479" i="1"/>
  <c r="X1479" i="1" s="1"/>
  <c r="B1479" i="1" s="1"/>
  <c r="C1331" i="1"/>
  <c r="P1330" i="1"/>
  <c r="X1330" i="1" s="1"/>
  <c r="B1330" i="1" s="1"/>
  <c r="P1211" i="1"/>
  <c r="X1211" i="1" s="1"/>
  <c r="B1211" i="1" s="1"/>
  <c r="C1212" i="1"/>
  <c r="C1568" i="1"/>
  <c r="P1567" i="1"/>
  <c r="X1567" i="1" s="1"/>
  <c r="B1567" i="1" s="1"/>
  <c r="P1535" i="1"/>
  <c r="X1535" i="1" s="1"/>
  <c r="B1535" i="1" s="1"/>
  <c r="C1536" i="1"/>
  <c r="C1625" i="1"/>
  <c r="P1624" i="1"/>
  <c r="X1624" i="1" s="1"/>
  <c r="B1624" i="1" s="1"/>
  <c r="C1419" i="1"/>
  <c r="P1418" i="1"/>
  <c r="X1418" i="1" s="1"/>
  <c r="B1418" i="1" s="1"/>
  <c r="S741" i="1"/>
  <c r="X741" i="1"/>
  <c r="B680" i="1"/>
  <c r="C1243" i="1"/>
  <c r="P1242" i="1"/>
  <c r="X1242" i="1" s="1"/>
  <c r="B1242" i="1" s="1"/>
  <c r="S1534" i="1"/>
  <c r="X1534" i="1"/>
  <c r="B1534" i="1" s="1"/>
  <c r="C1036" i="1"/>
  <c r="P1035" i="1"/>
  <c r="X1035" i="1" s="1"/>
  <c r="B1035" i="1" s="1"/>
  <c r="C979" i="1"/>
  <c r="P978" i="1"/>
  <c r="X978" i="1" s="1"/>
  <c r="B978" i="1" s="1"/>
  <c r="X740" i="1"/>
  <c r="Y740" i="1" s="1"/>
  <c r="X682" i="1"/>
  <c r="B682" i="1" s="1"/>
  <c r="S682" i="1"/>
  <c r="P1594" i="1"/>
  <c r="C1595" i="1"/>
  <c r="P1124" i="1"/>
  <c r="X1124" i="1" s="1"/>
  <c r="B1124" i="1" s="1"/>
  <c r="C1125" i="1"/>
  <c r="P858" i="1"/>
  <c r="X858" i="1" s="1"/>
  <c r="B858" i="1" s="1"/>
  <c r="C859" i="1"/>
  <c r="P1270" i="1"/>
  <c r="X1270" i="1" s="1"/>
  <c r="B1270" i="1" s="1"/>
  <c r="C1271" i="1"/>
  <c r="C830" i="1"/>
  <c r="P829" i="1"/>
  <c r="X829" i="1" s="1"/>
  <c r="B829" i="1" s="1"/>
  <c r="AJ66" i="1" l="1"/>
  <c r="C567" i="1"/>
  <c r="P566" i="1"/>
  <c r="X566" i="1" s="1"/>
  <c r="B566" i="1" s="1"/>
  <c r="Y741" i="1"/>
  <c r="Y682" i="1"/>
  <c r="P1595" i="1"/>
  <c r="X1595" i="1" s="1"/>
  <c r="B1595" i="1" s="1"/>
  <c r="C1596" i="1"/>
  <c r="B741" i="1"/>
  <c r="P1480" i="1"/>
  <c r="X1480" i="1" s="1"/>
  <c r="B1480" i="1" s="1"/>
  <c r="C1481" i="1"/>
  <c r="P947" i="1"/>
  <c r="X947" i="1" s="1"/>
  <c r="B947" i="1" s="1"/>
  <c r="C948" i="1"/>
  <c r="P1036" i="1"/>
  <c r="X1036" i="1" s="1"/>
  <c r="B1036" i="1" s="1"/>
  <c r="C1037" i="1"/>
  <c r="C1158" i="1"/>
  <c r="P1157" i="1"/>
  <c r="X1157" i="1" s="1"/>
  <c r="B1157" i="1" s="1"/>
  <c r="C1068" i="1"/>
  <c r="P1067" i="1"/>
  <c r="X1067" i="1" s="1"/>
  <c r="B1067" i="1" s="1"/>
  <c r="C831" i="1"/>
  <c r="P831" i="1" s="1"/>
  <c r="P830" i="1"/>
  <c r="X830" i="1" s="1"/>
  <c r="B830" i="1" s="1"/>
  <c r="P1568" i="1"/>
  <c r="X1568" i="1" s="1"/>
  <c r="B1568" i="1" s="1"/>
  <c r="C1569" i="1"/>
  <c r="C1183" i="1"/>
  <c r="P1182" i="1"/>
  <c r="X1182" i="1" s="1"/>
  <c r="B1182" i="1" s="1"/>
  <c r="C919" i="1"/>
  <c r="P918" i="1"/>
  <c r="X918" i="1" s="1"/>
  <c r="B918" i="1" s="1"/>
  <c r="C1213" i="1"/>
  <c r="P1212" i="1"/>
  <c r="X1212" i="1" s="1"/>
  <c r="B1212" i="1" s="1"/>
  <c r="C1008" i="1"/>
  <c r="P1007" i="1"/>
  <c r="X1007" i="1" s="1"/>
  <c r="B1007" i="1" s="1"/>
  <c r="C1096" i="1"/>
  <c r="P1095" i="1"/>
  <c r="X1095" i="1" s="1"/>
  <c r="B1095" i="1" s="1"/>
  <c r="P1508" i="1"/>
  <c r="X1508" i="1" s="1"/>
  <c r="B1508" i="1" s="1"/>
  <c r="C1509" i="1"/>
  <c r="C1272" i="1"/>
  <c r="P1271" i="1"/>
  <c r="X1271" i="1" s="1"/>
  <c r="B1271" i="1" s="1"/>
  <c r="P859" i="1"/>
  <c r="X859" i="1" s="1"/>
  <c r="B859" i="1" s="1"/>
  <c r="C860" i="1"/>
  <c r="B740" i="1"/>
  <c r="P1419" i="1"/>
  <c r="X1419" i="1" s="1"/>
  <c r="B1419" i="1" s="1"/>
  <c r="C1420" i="1"/>
  <c r="P888" i="1"/>
  <c r="X888" i="1" s="1"/>
  <c r="B888" i="1" s="1"/>
  <c r="C889" i="1"/>
  <c r="P1360" i="1"/>
  <c r="X1360" i="1" s="1"/>
  <c r="B1360" i="1" s="1"/>
  <c r="C1361" i="1"/>
  <c r="P1656" i="1"/>
  <c r="X1656" i="1" s="1"/>
  <c r="B1656" i="1" s="1"/>
  <c r="C1657" i="1"/>
  <c r="C1126" i="1"/>
  <c r="P1125" i="1"/>
  <c r="X1125" i="1" s="1"/>
  <c r="B1125" i="1" s="1"/>
  <c r="P1243" i="1"/>
  <c r="X1243" i="1" s="1"/>
  <c r="B1243" i="1" s="1"/>
  <c r="C1244" i="1"/>
  <c r="P1625" i="1"/>
  <c r="C1626" i="1"/>
  <c r="P1331" i="1"/>
  <c r="X1331" i="1" s="1"/>
  <c r="B1331" i="1" s="1"/>
  <c r="C1332" i="1"/>
  <c r="C773" i="1"/>
  <c r="P773" i="1" s="1"/>
  <c r="P772" i="1"/>
  <c r="X772" i="1" s="1"/>
  <c r="B772" i="1" s="1"/>
  <c r="P1448" i="1"/>
  <c r="X1448" i="1" s="1"/>
  <c r="B1448" i="1" s="1"/>
  <c r="C1449" i="1"/>
  <c r="X1594" i="1"/>
  <c r="Y1594" i="1" s="1"/>
  <c r="P979" i="1"/>
  <c r="X979" i="1" s="1"/>
  <c r="B979" i="1" s="1"/>
  <c r="C980" i="1"/>
  <c r="C1537" i="1"/>
  <c r="P1536" i="1"/>
  <c r="X1536" i="1" s="1"/>
  <c r="B1536" i="1" s="1"/>
  <c r="P1389" i="1"/>
  <c r="X1389" i="1" s="1"/>
  <c r="B1389" i="1" s="1"/>
  <c r="C1390" i="1"/>
  <c r="P1300" i="1"/>
  <c r="X1300" i="1" s="1"/>
  <c r="B1300" i="1" s="1"/>
  <c r="C1301" i="1"/>
  <c r="AG67" i="1"/>
  <c r="AH67" i="1"/>
  <c r="AE67" i="1" s="1"/>
  <c r="C1685" i="1"/>
  <c r="AJ67" i="1" l="1"/>
  <c r="P567" i="1"/>
  <c r="X567" i="1" s="1"/>
  <c r="B567" i="1" s="1"/>
  <c r="C568" i="1"/>
  <c r="P1301" i="1"/>
  <c r="X1301" i="1" s="1"/>
  <c r="B1301" i="1" s="1"/>
  <c r="C1302" i="1"/>
  <c r="B1594" i="1"/>
  <c r="P1626" i="1"/>
  <c r="X1626" i="1" s="1"/>
  <c r="B1626" i="1" s="1"/>
  <c r="C1627" i="1"/>
  <c r="P1361" i="1"/>
  <c r="X1361" i="1" s="1"/>
  <c r="B1361" i="1" s="1"/>
  <c r="C1362" i="1"/>
  <c r="C1009" i="1"/>
  <c r="P1008" i="1"/>
  <c r="X1008" i="1" s="1"/>
  <c r="B1008" i="1" s="1"/>
  <c r="S1625" i="1"/>
  <c r="X1625" i="1"/>
  <c r="Y1625" i="1" s="1"/>
  <c r="P948" i="1"/>
  <c r="X948" i="1" s="1"/>
  <c r="B948" i="1" s="1"/>
  <c r="C949" i="1"/>
  <c r="P1390" i="1"/>
  <c r="X1390" i="1" s="1"/>
  <c r="B1390" i="1" s="1"/>
  <c r="C1391" i="1"/>
  <c r="P1449" i="1"/>
  <c r="X1449" i="1" s="1"/>
  <c r="B1449" i="1" s="1"/>
  <c r="C1450" i="1"/>
  <c r="P1244" i="1"/>
  <c r="X1244" i="1" s="1"/>
  <c r="B1244" i="1" s="1"/>
  <c r="C1245" i="1"/>
  <c r="C890" i="1"/>
  <c r="P889" i="1"/>
  <c r="X889" i="1" s="1"/>
  <c r="B889" i="1" s="1"/>
  <c r="P1272" i="1"/>
  <c r="X1272" i="1" s="1"/>
  <c r="B1272" i="1" s="1"/>
  <c r="C1273" i="1"/>
  <c r="P1213" i="1"/>
  <c r="X1213" i="1" s="1"/>
  <c r="B1213" i="1" s="1"/>
  <c r="C1214" i="1"/>
  <c r="X831" i="1"/>
  <c r="B831" i="1" s="1"/>
  <c r="S831" i="1"/>
  <c r="P1509" i="1"/>
  <c r="X1509" i="1" s="1"/>
  <c r="B1509" i="1" s="1"/>
  <c r="C1510" i="1"/>
  <c r="C1482" i="1"/>
  <c r="P1481" i="1"/>
  <c r="X1481" i="1" s="1"/>
  <c r="B1481" i="1" s="1"/>
  <c r="C1421" i="1"/>
  <c r="P1420" i="1"/>
  <c r="X1420" i="1" s="1"/>
  <c r="B1420" i="1" s="1"/>
  <c r="P919" i="1"/>
  <c r="X919" i="1" s="1"/>
  <c r="B919" i="1" s="1"/>
  <c r="C920" i="1"/>
  <c r="P1068" i="1"/>
  <c r="X1068" i="1" s="1"/>
  <c r="B1068" i="1" s="1"/>
  <c r="C1069" i="1"/>
  <c r="P1685" i="1"/>
  <c r="C1686" i="1"/>
  <c r="X773" i="1"/>
  <c r="B773" i="1" s="1"/>
  <c r="S773" i="1"/>
  <c r="C1127" i="1"/>
  <c r="P1126" i="1"/>
  <c r="X1126" i="1" s="1"/>
  <c r="B1126" i="1" s="1"/>
  <c r="AG68" i="1"/>
  <c r="AH68" i="1"/>
  <c r="AE68" i="1" s="1"/>
  <c r="C1716" i="1"/>
  <c r="P1537" i="1"/>
  <c r="X1537" i="1" s="1"/>
  <c r="B1537" i="1" s="1"/>
  <c r="C1538" i="1"/>
  <c r="C981" i="1"/>
  <c r="P980" i="1"/>
  <c r="X980" i="1" s="1"/>
  <c r="B980" i="1" s="1"/>
  <c r="P1332" i="1"/>
  <c r="X1332" i="1" s="1"/>
  <c r="B1332" i="1" s="1"/>
  <c r="C1333" i="1"/>
  <c r="C1658" i="1"/>
  <c r="P1657" i="1"/>
  <c r="X1657" i="1" s="1"/>
  <c r="B1657" i="1" s="1"/>
  <c r="P1096" i="1"/>
  <c r="X1096" i="1" s="1"/>
  <c r="B1096" i="1" s="1"/>
  <c r="C1097" i="1"/>
  <c r="P1183" i="1"/>
  <c r="X1183" i="1" s="1"/>
  <c r="B1183" i="1" s="1"/>
  <c r="C1184" i="1"/>
  <c r="C1159" i="1"/>
  <c r="P1158" i="1"/>
  <c r="X1158" i="1" s="1"/>
  <c r="B1158" i="1" s="1"/>
  <c r="C1597" i="1"/>
  <c r="P1596" i="1"/>
  <c r="X1596" i="1" s="1"/>
  <c r="B1596" i="1" s="1"/>
  <c r="C861" i="1"/>
  <c r="P861" i="1" s="1"/>
  <c r="P860" i="1"/>
  <c r="X860" i="1" s="1"/>
  <c r="B860" i="1" s="1"/>
  <c r="P1569" i="1"/>
  <c r="X1569" i="1" s="1"/>
  <c r="B1569" i="1" s="1"/>
  <c r="C1570" i="1"/>
  <c r="P1037" i="1"/>
  <c r="X1037" i="1" s="1"/>
  <c r="B1037" i="1" s="1"/>
  <c r="C1038" i="1"/>
  <c r="C569" i="1" l="1"/>
  <c r="P568" i="1"/>
  <c r="X568" i="1" s="1"/>
  <c r="B568" i="1" s="1"/>
  <c r="AJ68" i="1"/>
  <c r="Y831" i="1"/>
  <c r="X861" i="1"/>
  <c r="B861" i="1" s="1"/>
  <c r="S861" i="1"/>
  <c r="P1686" i="1"/>
  <c r="X1686" i="1" s="1"/>
  <c r="B1686" i="1" s="1"/>
  <c r="C1687" i="1"/>
  <c r="C1274" i="1"/>
  <c r="P1273" i="1"/>
  <c r="X1273" i="1" s="1"/>
  <c r="B1273" i="1" s="1"/>
  <c r="C1392" i="1"/>
  <c r="P1391" i="1"/>
  <c r="X1391" i="1" s="1"/>
  <c r="B1391" i="1" s="1"/>
  <c r="C1010" i="1"/>
  <c r="P1009" i="1"/>
  <c r="X1009" i="1" s="1"/>
  <c r="B1009" i="1" s="1"/>
  <c r="P1716" i="1"/>
  <c r="C1717" i="1"/>
  <c r="X1685" i="1"/>
  <c r="Y1685" i="1" s="1"/>
  <c r="C1483" i="1"/>
  <c r="P1482" i="1"/>
  <c r="X1482" i="1" s="1"/>
  <c r="B1482" i="1" s="1"/>
  <c r="C1363" i="1"/>
  <c r="P1362" i="1"/>
  <c r="X1362" i="1" s="1"/>
  <c r="B1362" i="1" s="1"/>
  <c r="P1597" i="1"/>
  <c r="X1597" i="1" s="1"/>
  <c r="B1597" i="1" s="1"/>
  <c r="C1598" i="1"/>
  <c r="P1658" i="1"/>
  <c r="X1658" i="1" s="1"/>
  <c r="B1658" i="1" s="1"/>
  <c r="C1659" i="1"/>
  <c r="AH69" i="1"/>
  <c r="AE69" i="1" s="1"/>
  <c r="AG69" i="1"/>
  <c r="C1747" i="1"/>
  <c r="C1070" i="1"/>
  <c r="P1069" i="1"/>
  <c r="X1069" i="1" s="1"/>
  <c r="B1069" i="1" s="1"/>
  <c r="P1510" i="1"/>
  <c r="X1510" i="1" s="1"/>
  <c r="B1510" i="1" s="1"/>
  <c r="C1511" i="1"/>
  <c r="C950" i="1"/>
  <c r="P949" i="1"/>
  <c r="X949" i="1" s="1"/>
  <c r="B949" i="1" s="1"/>
  <c r="P1333" i="1"/>
  <c r="X1333" i="1" s="1"/>
  <c r="B1333" i="1" s="1"/>
  <c r="C1334" i="1"/>
  <c r="P890" i="1"/>
  <c r="X890" i="1" s="1"/>
  <c r="B890" i="1" s="1"/>
  <c r="C891" i="1"/>
  <c r="P1627" i="1"/>
  <c r="X1627" i="1" s="1"/>
  <c r="B1627" i="1" s="1"/>
  <c r="C1628" i="1"/>
  <c r="P1159" i="1"/>
  <c r="X1159" i="1" s="1"/>
  <c r="B1159" i="1" s="1"/>
  <c r="C1160" i="1"/>
  <c r="P920" i="1"/>
  <c r="X920" i="1" s="1"/>
  <c r="B920" i="1" s="1"/>
  <c r="C921" i="1"/>
  <c r="P1245" i="1"/>
  <c r="X1245" i="1" s="1"/>
  <c r="B1245" i="1" s="1"/>
  <c r="C1246" i="1"/>
  <c r="C1571" i="1"/>
  <c r="P1570" i="1"/>
  <c r="X1570" i="1" s="1"/>
  <c r="B1570" i="1" s="1"/>
  <c r="P1184" i="1"/>
  <c r="X1184" i="1" s="1"/>
  <c r="B1184" i="1" s="1"/>
  <c r="C1185" i="1"/>
  <c r="P1127" i="1"/>
  <c r="X1127" i="1" s="1"/>
  <c r="B1127" i="1" s="1"/>
  <c r="C1128" i="1"/>
  <c r="B1625" i="1"/>
  <c r="C982" i="1"/>
  <c r="P981" i="1"/>
  <c r="X981" i="1" s="1"/>
  <c r="B981" i="1" s="1"/>
  <c r="Y773" i="1"/>
  <c r="C1215" i="1"/>
  <c r="P1214" i="1"/>
  <c r="X1214" i="1" s="1"/>
  <c r="B1214" i="1" s="1"/>
  <c r="P1450" i="1"/>
  <c r="X1450" i="1" s="1"/>
  <c r="B1450" i="1" s="1"/>
  <c r="C1451" i="1"/>
  <c r="P1302" i="1"/>
  <c r="X1302" i="1" s="1"/>
  <c r="B1302" i="1" s="1"/>
  <c r="C1303" i="1"/>
  <c r="P1038" i="1"/>
  <c r="X1038" i="1" s="1"/>
  <c r="B1038" i="1" s="1"/>
  <c r="C1039" i="1"/>
  <c r="C1098" i="1"/>
  <c r="P1097" i="1"/>
  <c r="X1097" i="1" s="1"/>
  <c r="B1097" i="1" s="1"/>
  <c r="C1539" i="1"/>
  <c r="P1538" i="1"/>
  <c r="X1538" i="1" s="1"/>
  <c r="B1538" i="1" s="1"/>
  <c r="C1422" i="1"/>
  <c r="P1421" i="1"/>
  <c r="X1421" i="1" s="1"/>
  <c r="B1421" i="1" s="1"/>
  <c r="P569" i="1" l="1"/>
  <c r="X569" i="1" s="1"/>
  <c r="B569" i="1" s="1"/>
  <c r="C570" i="1"/>
  <c r="AJ69" i="1"/>
  <c r="Y861" i="1"/>
  <c r="B1685" i="1"/>
  <c r="P1185" i="1"/>
  <c r="X1185" i="1" s="1"/>
  <c r="B1185" i="1" s="1"/>
  <c r="C1186" i="1"/>
  <c r="P1160" i="1"/>
  <c r="X1160" i="1" s="1"/>
  <c r="B1160" i="1" s="1"/>
  <c r="C1161" i="1"/>
  <c r="AH70" i="1"/>
  <c r="AE70" i="1" s="1"/>
  <c r="AG70" i="1"/>
  <c r="AJ70" i="1" s="1"/>
  <c r="C1777" i="1"/>
  <c r="C1484" i="1"/>
  <c r="P1483" i="1"/>
  <c r="X1483" i="1" s="1"/>
  <c r="B1483" i="1" s="1"/>
  <c r="C1393" i="1"/>
  <c r="P1392" i="1"/>
  <c r="X1392" i="1" s="1"/>
  <c r="B1392" i="1" s="1"/>
  <c r="P1098" i="1"/>
  <c r="X1098" i="1" s="1"/>
  <c r="B1098" i="1" s="1"/>
  <c r="C1099" i="1"/>
  <c r="C1216" i="1"/>
  <c r="P1215" i="1"/>
  <c r="X1215" i="1" s="1"/>
  <c r="B1215" i="1" s="1"/>
  <c r="P950" i="1"/>
  <c r="X950" i="1" s="1"/>
  <c r="B950" i="1" s="1"/>
  <c r="C951" i="1"/>
  <c r="C1660" i="1"/>
  <c r="P1659" i="1"/>
  <c r="X1659" i="1" s="1"/>
  <c r="B1659" i="1" s="1"/>
  <c r="P1039" i="1"/>
  <c r="X1039" i="1" s="1"/>
  <c r="B1039" i="1" s="1"/>
  <c r="C1040" i="1"/>
  <c r="C1629" i="1"/>
  <c r="P1628" i="1"/>
  <c r="X1628" i="1" s="1"/>
  <c r="B1628" i="1" s="1"/>
  <c r="P1511" i="1"/>
  <c r="X1511" i="1" s="1"/>
  <c r="B1511" i="1" s="1"/>
  <c r="C1512" i="1"/>
  <c r="C1275" i="1"/>
  <c r="P1274" i="1"/>
  <c r="X1274" i="1" s="1"/>
  <c r="B1274" i="1" s="1"/>
  <c r="C1572" i="1"/>
  <c r="P1571" i="1"/>
  <c r="X1571" i="1" s="1"/>
  <c r="B1571" i="1" s="1"/>
  <c r="P1598" i="1"/>
  <c r="X1598" i="1" s="1"/>
  <c r="B1598" i="1" s="1"/>
  <c r="C1599" i="1"/>
  <c r="C1718" i="1"/>
  <c r="P1717" i="1"/>
  <c r="X1717" i="1" s="1"/>
  <c r="B1717" i="1" s="1"/>
  <c r="C1688" i="1"/>
  <c r="P1687" i="1"/>
  <c r="X1687" i="1" s="1"/>
  <c r="B1687" i="1" s="1"/>
  <c r="P1539" i="1"/>
  <c r="X1539" i="1" s="1"/>
  <c r="B1539" i="1" s="1"/>
  <c r="C1540" i="1"/>
  <c r="P1303" i="1"/>
  <c r="X1303" i="1" s="1"/>
  <c r="B1303" i="1" s="1"/>
  <c r="C1304" i="1"/>
  <c r="P982" i="1"/>
  <c r="X982" i="1" s="1"/>
  <c r="B982" i="1" s="1"/>
  <c r="C983" i="1"/>
  <c r="C1247" i="1"/>
  <c r="P1246" i="1"/>
  <c r="X1246" i="1" s="1"/>
  <c r="B1246" i="1" s="1"/>
  <c r="P891" i="1"/>
  <c r="X891" i="1" s="1"/>
  <c r="B891" i="1" s="1"/>
  <c r="C892" i="1"/>
  <c r="P892" i="1" s="1"/>
  <c r="S1716" i="1"/>
  <c r="X1716" i="1"/>
  <c r="Y1716" i="1" s="1"/>
  <c r="P1422" i="1"/>
  <c r="X1422" i="1" s="1"/>
  <c r="B1422" i="1" s="1"/>
  <c r="C1423" i="1"/>
  <c r="C1071" i="1"/>
  <c r="P1070" i="1"/>
  <c r="X1070" i="1" s="1"/>
  <c r="B1070" i="1" s="1"/>
  <c r="P1451" i="1"/>
  <c r="X1451" i="1" s="1"/>
  <c r="B1451" i="1" s="1"/>
  <c r="C1452" i="1"/>
  <c r="C1129" i="1"/>
  <c r="P1128" i="1"/>
  <c r="X1128" i="1" s="1"/>
  <c r="B1128" i="1" s="1"/>
  <c r="P921" i="1"/>
  <c r="X921" i="1" s="1"/>
  <c r="B921" i="1" s="1"/>
  <c r="C922" i="1"/>
  <c r="P922" i="1" s="1"/>
  <c r="C1335" i="1"/>
  <c r="P1334" i="1"/>
  <c r="X1334" i="1" s="1"/>
  <c r="B1334" i="1" s="1"/>
  <c r="C1748" i="1"/>
  <c r="P1747" i="1"/>
  <c r="C1364" i="1"/>
  <c r="P1363" i="1"/>
  <c r="X1363" i="1" s="1"/>
  <c r="B1363" i="1" s="1"/>
  <c r="C1011" i="1"/>
  <c r="P1010" i="1"/>
  <c r="X1010" i="1" s="1"/>
  <c r="B1010" i="1" s="1"/>
  <c r="P570" i="1" l="1"/>
  <c r="X570" i="1" s="1"/>
  <c r="B570" i="1" s="1"/>
  <c r="C571" i="1"/>
  <c r="B1716" i="1"/>
  <c r="P1718" i="1"/>
  <c r="X1718" i="1" s="1"/>
  <c r="B1718" i="1" s="1"/>
  <c r="C1719" i="1"/>
  <c r="P1484" i="1"/>
  <c r="X1484" i="1" s="1"/>
  <c r="B1484" i="1" s="1"/>
  <c r="C1485" i="1"/>
  <c r="C1305" i="1"/>
  <c r="P1304" i="1"/>
  <c r="X1304" i="1" s="1"/>
  <c r="B1304" i="1" s="1"/>
  <c r="C1600" i="1"/>
  <c r="P1599" i="1"/>
  <c r="X1599" i="1" s="1"/>
  <c r="B1599" i="1" s="1"/>
  <c r="P1777" i="1"/>
  <c r="X1777" i="1" s="1"/>
  <c r="B1777" i="1" s="1"/>
  <c r="C1778" i="1"/>
  <c r="C1453" i="1"/>
  <c r="P1452" i="1"/>
  <c r="X1452" i="1" s="1"/>
  <c r="B1452" i="1" s="1"/>
  <c r="P1629" i="1"/>
  <c r="X1629" i="1" s="1"/>
  <c r="B1629" i="1" s="1"/>
  <c r="C1630" i="1"/>
  <c r="P1216" i="1"/>
  <c r="X1216" i="1" s="1"/>
  <c r="B1216" i="1" s="1"/>
  <c r="C1217" i="1"/>
  <c r="P1748" i="1"/>
  <c r="X1748" i="1" s="1"/>
  <c r="B1748" i="1" s="1"/>
  <c r="C1749" i="1"/>
  <c r="S892" i="1"/>
  <c r="X892" i="1"/>
  <c r="B892" i="1" s="1"/>
  <c r="P1540" i="1"/>
  <c r="X1540" i="1" s="1"/>
  <c r="B1540" i="1" s="1"/>
  <c r="C1541" i="1"/>
  <c r="C1041" i="1"/>
  <c r="P1040" i="1"/>
  <c r="X1040" i="1" s="1"/>
  <c r="B1040" i="1" s="1"/>
  <c r="C1100" i="1"/>
  <c r="P1099" i="1"/>
  <c r="X1099" i="1" s="1"/>
  <c r="B1099" i="1" s="1"/>
  <c r="AH71" i="1"/>
  <c r="AE71" i="1" s="1"/>
  <c r="AG71" i="1"/>
  <c r="AJ71" i="1" s="1"/>
  <c r="C1807" i="1"/>
  <c r="C1573" i="1"/>
  <c r="P1572" i="1"/>
  <c r="X1572" i="1" s="1"/>
  <c r="B1572" i="1" s="1"/>
  <c r="P1161" i="1"/>
  <c r="X1161" i="1" s="1"/>
  <c r="B1161" i="1" s="1"/>
  <c r="C1162" i="1"/>
  <c r="P1129" i="1"/>
  <c r="X1129" i="1" s="1"/>
  <c r="B1129" i="1" s="1"/>
  <c r="C1130" i="1"/>
  <c r="C1072" i="1"/>
  <c r="P1071" i="1"/>
  <c r="X1071" i="1" s="1"/>
  <c r="B1071" i="1" s="1"/>
  <c r="P1364" i="1"/>
  <c r="X1364" i="1" s="1"/>
  <c r="B1364" i="1" s="1"/>
  <c r="C1365" i="1"/>
  <c r="S922" i="1"/>
  <c r="X922" i="1"/>
  <c r="B922" i="1" s="1"/>
  <c r="P1423" i="1"/>
  <c r="X1423" i="1" s="1"/>
  <c r="B1423" i="1" s="1"/>
  <c r="C1424" i="1"/>
  <c r="P1247" i="1"/>
  <c r="X1247" i="1" s="1"/>
  <c r="B1247" i="1" s="1"/>
  <c r="C1248" i="1"/>
  <c r="C1689" i="1"/>
  <c r="P1688" i="1"/>
  <c r="X1688" i="1" s="1"/>
  <c r="B1688" i="1" s="1"/>
  <c r="P1275" i="1"/>
  <c r="X1275" i="1" s="1"/>
  <c r="B1275" i="1" s="1"/>
  <c r="C1276" i="1"/>
  <c r="P1660" i="1"/>
  <c r="X1660" i="1" s="1"/>
  <c r="B1660" i="1" s="1"/>
  <c r="C1661" i="1"/>
  <c r="C1394" i="1"/>
  <c r="P1393" i="1"/>
  <c r="X1393" i="1" s="1"/>
  <c r="B1393" i="1" s="1"/>
  <c r="P1186" i="1"/>
  <c r="X1186" i="1" s="1"/>
  <c r="B1186" i="1" s="1"/>
  <c r="C1187" i="1"/>
  <c r="X1747" i="1"/>
  <c r="Y1747" i="1" s="1"/>
  <c r="C1336" i="1"/>
  <c r="P1335" i="1"/>
  <c r="X1335" i="1" s="1"/>
  <c r="B1335" i="1" s="1"/>
  <c r="P1011" i="1"/>
  <c r="X1011" i="1" s="1"/>
  <c r="B1011" i="1" s="1"/>
  <c r="C1012" i="1"/>
  <c r="C984" i="1"/>
  <c r="P984" i="1" s="1"/>
  <c r="P983" i="1"/>
  <c r="P1512" i="1"/>
  <c r="X1512" i="1" s="1"/>
  <c r="B1512" i="1" s="1"/>
  <c r="C1513" i="1"/>
  <c r="P951" i="1"/>
  <c r="X951" i="1" s="1"/>
  <c r="B951" i="1" s="1"/>
  <c r="C952" i="1"/>
  <c r="C572" i="1" l="1"/>
  <c r="P571" i="1"/>
  <c r="X571" i="1" s="1"/>
  <c r="B571" i="1" s="1"/>
  <c r="Y922" i="1"/>
  <c r="Y892" i="1"/>
  <c r="S983" i="1"/>
  <c r="X983" i="1"/>
  <c r="B983" i="1" s="1"/>
  <c r="C1188" i="1"/>
  <c r="P1187" i="1"/>
  <c r="X1187" i="1" s="1"/>
  <c r="B1187" i="1" s="1"/>
  <c r="P1365" i="1"/>
  <c r="X1365" i="1" s="1"/>
  <c r="B1365" i="1" s="1"/>
  <c r="C1366" i="1"/>
  <c r="P1041" i="1"/>
  <c r="X1041" i="1" s="1"/>
  <c r="B1041" i="1" s="1"/>
  <c r="C1042" i="1"/>
  <c r="P1600" i="1"/>
  <c r="X1600" i="1" s="1"/>
  <c r="B1600" i="1" s="1"/>
  <c r="C1601" i="1"/>
  <c r="P1689" i="1"/>
  <c r="X1689" i="1" s="1"/>
  <c r="B1689" i="1" s="1"/>
  <c r="C1690" i="1"/>
  <c r="C1574" i="1"/>
  <c r="P1573" i="1"/>
  <c r="X1573" i="1" s="1"/>
  <c r="B1573" i="1" s="1"/>
  <c r="C1542" i="1"/>
  <c r="P1541" i="1"/>
  <c r="X1541" i="1" s="1"/>
  <c r="B1541" i="1" s="1"/>
  <c r="P1630" i="1"/>
  <c r="X1630" i="1" s="1"/>
  <c r="B1630" i="1" s="1"/>
  <c r="C1631" i="1"/>
  <c r="P1807" i="1"/>
  <c r="C1808" i="1"/>
  <c r="C1306" i="1"/>
  <c r="P1305" i="1"/>
  <c r="X1305" i="1" s="1"/>
  <c r="B1305" i="1" s="1"/>
  <c r="C1395" i="1"/>
  <c r="P1394" i="1"/>
  <c r="X1394" i="1" s="1"/>
  <c r="B1394" i="1" s="1"/>
  <c r="C1073" i="1"/>
  <c r="P1072" i="1"/>
  <c r="X1072" i="1" s="1"/>
  <c r="B1072" i="1" s="1"/>
  <c r="C1486" i="1"/>
  <c r="P1485" i="1"/>
  <c r="X1485" i="1" s="1"/>
  <c r="B1485" i="1" s="1"/>
  <c r="C1013" i="1"/>
  <c r="P1012" i="1"/>
  <c r="X1012" i="1" s="1"/>
  <c r="B1012" i="1" s="1"/>
  <c r="C953" i="1"/>
  <c r="P952" i="1"/>
  <c r="X952" i="1" s="1"/>
  <c r="B952" i="1" s="1"/>
  <c r="C1662" i="1"/>
  <c r="P1661" i="1"/>
  <c r="X1661" i="1" s="1"/>
  <c r="B1661" i="1" s="1"/>
  <c r="C1425" i="1"/>
  <c r="P1424" i="1"/>
  <c r="X1424" i="1" s="1"/>
  <c r="B1424" i="1" s="1"/>
  <c r="C1131" i="1"/>
  <c r="P1130" i="1"/>
  <c r="X1130" i="1" s="1"/>
  <c r="B1130" i="1" s="1"/>
  <c r="AG72" i="1"/>
  <c r="AH72" i="1"/>
  <c r="AE72" i="1" s="1"/>
  <c r="C1838" i="1"/>
  <c r="P1453" i="1"/>
  <c r="X1453" i="1" s="1"/>
  <c r="B1453" i="1" s="1"/>
  <c r="C1454" i="1"/>
  <c r="C1249" i="1"/>
  <c r="P1248" i="1"/>
  <c r="X1248" i="1" s="1"/>
  <c r="B1248" i="1" s="1"/>
  <c r="P1336" i="1"/>
  <c r="X1336" i="1" s="1"/>
  <c r="B1336" i="1" s="1"/>
  <c r="C1337" i="1"/>
  <c r="P1749" i="1"/>
  <c r="X1749" i="1" s="1"/>
  <c r="B1749" i="1" s="1"/>
  <c r="C1750" i="1"/>
  <c r="P1778" i="1"/>
  <c r="X1778" i="1" s="1"/>
  <c r="B1778" i="1" s="1"/>
  <c r="C1779" i="1"/>
  <c r="P1719" i="1"/>
  <c r="X1719" i="1" s="1"/>
  <c r="B1719" i="1" s="1"/>
  <c r="C1720" i="1"/>
  <c r="X984" i="1"/>
  <c r="B984" i="1" s="1"/>
  <c r="S984" i="1"/>
  <c r="C1514" i="1"/>
  <c r="P1513" i="1"/>
  <c r="X1513" i="1" s="1"/>
  <c r="B1513" i="1" s="1"/>
  <c r="B1747" i="1"/>
  <c r="P1276" i="1"/>
  <c r="X1276" i="1" s="1"/>
  <c r="B1276" i="1" s="1"/>
  <c r="C1277" i="1"/>
  <c r="P1162" i="1"/>
  <c r="X1162" i="1" s="1"/>
  <c r="B1162" i="1" s="1"/>
  <c r="C1163" i="1"/>
  <c r="C1101" i="1"/>
  <c r="P1100" i="1"/>
  <c r="X1100" i="1" s="1"/>
  <c r="B1100" i="1" s="1"/>
  <c r="C1218" i="1"/>
  <c r="P1217" i="1"/>
  <c r="X1217" i="1" s="1"/>
  <c r="B1217" i="1" s="1"/>
  <c r="P572" i="1" l="1"/>
  <c r="X572" i="1" s="1"/>
  <c r="B572" i="1" s="1"/>
  <c r="C573" i="1"/>
  <c r="AJ72" i="1"/>
  <c r="Y984" i="1"/>
  <c r="C1515" i="1"/>
  <c r="P1514" i="1"/>
  <c r="X1514" i="1" s="1"/>
  <c r="B1514" i="1" s="1"/>
  <c r="AH73" i="1"/>
  <c r="AE73" i="1" s="1"/>
  <c r="AG73" i="1"/>
  <c r="AJ73" i="1" s="1"/>
  <c r="C1869" i="1"/>
  <c r="C1043" i="1"/>
  <c r="P1042" i="1"/>
  <c r="X1042" i="1" s="1"/>
  <c r="B1042" i="1" s="1"/>
  <c r="P1337" i="1"/>
  <c r="X1337" i="1" s="1"/>
  <c r="B1337" i="1" s="1"/>
  <c r="C1338" i="1"/>
  <c r="P953" i="1"/>
  <c r="C954" i="1"/>
  <c r="C1396" i="1"/>
  <c r="P1395" i="1"/>
  <c r="X1395" i="1" s="1"/>
  <c r="B1395" i="1" s="1"/>
  <c r="C1543" i="1"/>
  <c r="P1542" i="1"/>
  <c r="X1542" i="1" s="1"/>
  <c r="B1542" i="1" s="1"/>
  <c r="P1366" i="1"/>
  <c r="X1366" i="1" s="1"/>
  <c r="B1366" i="1" s="1"/>
  <c r="C1367" i="1"/>
  <c r="P1720" i="1"/>
  <c r="X1720" i="1" s="1"/>
  <c r="B1720" i="1" s="1"/>
  <c r="C1721" i="1"/>
  <c r="P1131" i="1"/>
  <c r="X1131" i="1" s="1"/>
  <c r="B1131" i="1" s="1"/>
  <c r="C1132" i="1"/>
  <c r="P1013" i="1"/>
  <c r="X1013" i="1" s="1"/>
  <c r="B1013" i="1" s="1"/>
  <c r="C1014" i="1"/>
  <c r="P1014" i="1" s="1"/>
  <c r="C1307" i="1"/>
  <c r="P1306" i="1"/>
  <c r="X1306" i="1" s="1"/>
  <c r="B1306" i="1" s="1"/>
  <c r="P1574" i="1"/>
  <c r="X1574" i="1" s="1"/>
  <c r="B1574" i="1" s="1"/>
  <c r="C1575" i="1"/>
  <c r="C1102" i="1"/>
  <c r="P1101" i="1"/>
  <c r="X1101" i="1" s="1"/>
  <c r="B1101" i="1" s="1"/>
  <c r="C1250" i="1"/>
  <c r="P1249" i="1"/>
  <c r="X1249" i="1" s="1"/>
  <c r="B1249" i="1" s="1"/>
  <c r="P1808" i="1"/>
  <c r="C1809" i="1"/>
  <c r="C1691" i="1"/>
  <c r="P1690" i="1"/>
  <c r="X1690" i="1" s="1"/>
  <c r="B1690" i="1" s="1"/>
  <c r="C1278" i="1"/>
  <c r="P1277" i="1"/>
  <c r="X1277" i="1" s="1"/>
  <c r="B1277" i="1" s="1"/>
  <c r="P1779" i="1"/>
  <c r="X1779" i="1" s="1"/>
  <c r="B1779" i="1" s="1"/>
  <c r="C1780" i="1"/>
  <c r="P1454" i="1"/>
  <c r="X1454" i="1" s="1"/>
  <c r="B1454" i="1" s="1"/>
  <c r="C1455" i="1"/>
  <c r="C1426" i="1"/>
  <c r="P1425" i="1"/>
  <c r="X1425" i="1" s="1"/>
  <c r="B1425" i="1" s="1"/>
  <c r="C1487" i="1"/>
  <c r="P1486" i="1"/>
  <c r="X1486" i="1" s="1"/>
  <c r="B1486" i="1" s="1"/>
  <c r="S1807" i="1"/>
  <c r="X1807" i="1"/>
  <c r="Y1807" i="1" s="1"/>
  <c r="C1189" i="1"/>
  <c r="P1188" i="1"/>
  <c r="X1188" i="1" s="1"/>
  <c r="B1188" i="1" s="1"/>
  <c r="C1164" i="1"/>
  <c r="P1163" i="1"/>
  <c r="X1163" i="1" s="1"/>
  <c r="B1163" i="1" s="1"/>
  <c r="P1631" i="1"/>
  <c r="X1631" i="1" s="1"/>
  <c r="B1631" i="1" s="1"/>
  <c r="C1632" i="1"/>
  <c r="C1602" i="1"/>
  <c r="P1601" i="1"/>
  <c r="X1601" i="1" s="1"/>
  <c r="B1601" i="1" s="1"/>
  <c r="P1218" i="1"/>
  <c r="X1218" i="1" s="1"/>
  <c r="B1218" i="1" s="1"/>
  <c r="C1219" i="1"/>
  <c r="P1750" i="1"/>
  <c r="X1750" i="1" s="1"/>
  <c r="B1750" i="1" s="1"/>
  <c r="C1751" i="1"/>
  <c r="P1838" i="1"/>
  <c r="X1838" i="1" s="1"/>
  <c r="B1838" i="1" s="1"/>
  <c r="C1839" i="1"/>
  <c r="P1662" i="1"/>
  <c r="X1662" i="1" s="1"/>
  <c r="B1662" i="1" s="1"/>
  <c r="C1663" i="1"/>
  <c r="P1073" i="1"/>
  <c r="X1073" i="1" s="1"/>
  <c r="B1073" i="1" s="1"/>
  <c r="C1074" i="1"/>
  <c r="C574" i="1" l="1"/>
  <c r="P573" i="1"/>
  <c r="X573" i="1" s="1"/>
  <c r="B573" i="1" s="1"/>
  <c r="P1663" i="1"/>
  <c r="X1663" i="1" s="1"/>
  <c r="B1663" i="1" s="1"/>
  <c r="C1664" i="1"/>
  <c r="B1807" i="1"/>
  <c r="X1808" i="1"/>
  <c r="Y1808" i="1" s="1"/>
  <c r="P1307" i="1"/>
  <c r="X1307" i="1" s="1"/>
  <c r="B1307" i="1" s="1"/>
  <c r="C1308" i="1"/>
  <c r="P1780" i="1"/>
  <c r="X1780" i="1" s="1"/>
  <c r="B1780" i="1" s="1"/>
  <c r="C1781" i="1"/>
  <c r="X1014" i="1"/>
  <c r="B1014" i="1" s="1"/>
  <c r="S1014" i="1"/>
  <c r="C1840" i="1"/>
  <c r="P1839" i="1"/>
  <c r="X1839" i="1" s="1"/>
  <c r="B1839" i="1" s="1"/>
  <c r="P1632" i="1"/>
  <c r="X1632" i="1" s="1"/>
  <c r="B1632" i="1" s="1"/>
  <c r="C1633" i="1"/>
  <c r="P1250" i="1"/>
  <c r="X1250" i="1" s="1"/>
  <c r="B1250" i="1" s="1"/>
  <c r="C1251" i="1"/>
  <c r="C1544" i="1"/>
  <c r="P1543" i="1"/>
  <c r="X1543" i="1" s="1"/>
  <c r="B1543" i="1" s="1"/>
  <c r="C1044" i="1"/>
  <c r="P1043" i="1"/>
  <c r="X1043" i="1" s="1"/>
  <c r="B1043" i="1" s="1"/>
  <c r="P1132" i="1"/>
  <c r="X1132" i="1" s="1"/>
  <c r="B1132" i="1" s="1"/>
  <c r="C1133" i="1"/>
  <c r="C1870" i="1"/>
  <c r="P1869" i="1"/>
  <c r="X1869" i="1" s="1"/>
  <c r="B1869" i="1" s="1"/>
  <c r="P1602" i="1"/>
  <c r="X1602" i="1" s="1"/>
  <c r="B1602" i="1" s="1"/>
  <c r="C1603" i="1"/>
  <c r="P1751" i="1"/>
  <c r="X1751" i="1" s="1"/>
  <c r="B1751" i="1" s="1"/>
  <c r="C1752" i="1"/>
  <c r="P1487" i="1"/>
  <c r="X1487" i="1" s="1"/>
  <c r="B1487" i="1" s="1"/>
  <c r="C1488" i="1"/>
  <c r="P1278" i="1"/>
  <c r="X1278" i="1" s="1"/>
  <c r="B1278" i="1" s="1"/>
  <c r="C1279" i="1"/>
  <c r="P1102" i="1"/>
  <c r="X1102" i="1" s="1"/>
  <c r="B1102" i="1" s="1"/>
  <c r="C1103" i="1"/>
  <c r="P1396" i="1"/>
  <c r="X1396" i="1" s="1"/>
  <c r="B1396" i="1" s="1"/>
  <c r="C1397" i="1"/>
  <c r="P1164" i="1"/>
  <c r="X1164" i="1" s="1"/>
  <c r="B1164" i="1" s="1"/>
  <c r="C1165" i="1"/>
  <c r="P1165" i="1" s="1"/>
  <c r="C1576" i="1"/>
  <c r="P1575" i="1"/>
  <c r="X1575" i="1" s="1"/>
  <c r="B1575" i="1" s="1"/>
  <c r="P1721" i="1"/>
  <c r="X1721" i="1" s="1"/>
  <c r="B1721" i="1" s="1"/>
  <c r="C1722" i="1"/>
  <c r="C955" i="1"/>
  <c r="P955" i="1" s="1"/>
  <c r="P954" i="1"/>
  <c r="AG74" i="1"/>
  <c r="AH74" i="1"/>
  <c r="AE74" i="1" s="1"/>
  <c r="C1897" i="1"/>
  <c r="C1075" i="1"/>
  <c r="P1075" i="1" s="1"/>
  <c r="P1074" i="1"/>
  <c r="X1074" i="1" s="1"/>
  <c r="B1074" i="1" s="1"/>
  <c r="P1219" i="1"/>
  <c r="X1219" i="1" s="1"/>
  <c r="B1219" i="1" s="1"/>
  <c r="C1220" i="1"/>
  <c r="P1426" i="1"/>
  <c r="X1426" i="1" s="1"/>
  <c r="B1426" i="1" s="1"/>
  <c r="C1427" i="1"/>
  <c r="P1691" i="1"/>
  <c r="X1691" i="1" s="1"/>
  <c r="B1691" i="1" s="1"/>
  <c r="C1692" i="1"/>
  <c r="S953" i="1"/>
  <c r="X953" i="1"/>
  <c r="B953" i="1" s="1"/>
  <c r="C1190" i="1"/>
  <c r="P1189" i="1"/>
  <c r="X1189" i="1" s="1"/>
  <c r="B1189" i="1" s="1"/>
  <c r="P1455" i="1"/>
  <c r="X1455" i="1" s="1"/>
  <c r="B1455" i="1" s="1"/>
  <c r="C1456" i="1"/>
  <c r="C1810" i="1"/>
  <c r="P1809" i="1"/>
  <c r="X1809" i="1" s="1"/>
  <c r="B1809" i="1" s="1"/>
  <c r="C1368" i="1"/>
  <c r="P1367" i="1"/>
  <c r="X1367" i="1" s="1"/>
  <c r="B1367" i="1" s="1"/>
  <c r="C1339" i="1"/>
  <c r="P1338" i="1"/>
  <c r="X1338" i="1" s="1"/>
  <c r="B1338" i="1" s="1"/>
  <c r="P1515" i="1"/>
  <c r="X1515" i="1" s="1"/>
  <c r="B1515" i="1" s="1"/>
  <c r="C1516" i="1"/>
  <c r="P574" i="1" l="1"/>
  <c r="X574" i="1" s="1"/>
  <c r="B574" i="1" s="1"/>
  <c r="C575" i="1"/>
  <c r="Y1014" i="1"/>
  <c r="AJ74" i="1"/>
  <c r="B1808" i="1"/>
  <c r="P1897" i="1"/>
  <c r="X1897" i="1" s="1"/>
  <c r="B1897" i="1" s="1"/>
  <c r="C1898" i="1"/>
  <c r="P1576" i="1"/>
  <c r="X1576" i="1" s="1"/>
  <c r="B1576" i="1" s="1"/>
  <c r="C1577" i="1"/>
  <c r="P1870" i="1"/>
  <c r="X1870" i="1" s="1"/>
  <c r="B1870" i="1" s="1"/>
  <c r="C1871" i="1"/>
  <c r="P1810" i="1"/>
  <c r="X1810" i="1" s="1"/>
  <c r="B1810" i="1" s="1"/>
  <c r="C1811" i="1"/>
  <c r="AH75" i="1"/>
  <c r="AE75" i="1" s="1"/>
  <c r="C1958" i="1" s="1"/>
  <c r="AG75" i="1"/>
  <c r="C1930" i="1"/>
  <c r="X1165" i="1"/>
  <c r="B1165" i="1" s="1"/>
  <c r="S1165" i="1"/>
  <c r="C1489" i="1"/>
  <c r="P1488" i="1"/>
  <c r="X1488" i="1" s="1"/>
  <c r="B1488" i="1" s="1"/>
  <c r="C1134" i="1"/>
  <c r="P1133" i="1"/>
  <c r="X1133" i="1" s="1"/>
  <c r="B1133" i="1" s="1"/>
  <c r="P1633" i="1"/>
  <c r="X1633" i="1" s="1"/>
  <c r="B1633" i="1" s="1"/>
  <c r="C1634" i="1"/>
  <c r="P1308" i="1"/>
  <c r="X1308" i="1" s="1"/>
  <c r="B1308" i="1" s="1"/>
  <c r="C1309" i="1"/>
  <c r="C1517" i="1"/>
  <c r="P1516" i="1"/>
  <c r="X1516" i="1" s="1"/>
  <c r="B1516" i="1" s="1"/>
  <c r="X954" i="1"/>
  <c r="Y954" i="1" s="1"/>
  <c r="C1398" i="1"/>
  <c r="P1397" i="1"/>
  <c r="X1397" i="1" s="1"/>
  <c r="B1397" i="1" s="1"/>
  <c r="P1752" i="1"/>
  <c r="X1752" i="1" s="1"/>
  <c r="B1752" i="1" s="1"/>
  <c r="C1753" i="1"/>
  <c r="P1456" i="1"/>
  <c r="X1456" i="1" s="1"/>
  <c r="B1456" i="1" s="1"/>
  <c r="C1457" i="1"/>
  <c r="C1221" i="1"/>
  <c r="P1220" i="1"/>
  <c r="X1220" i="1" s="1"/>
  <c r="B1220" i="1" s="1"/>
  <c r="X955" i="1"/>
  <c r="B955" i="1" s="1"/>
  <c r="S955" i="1"/>
  <c r="C1045" i="1"/>
  <c r="P1044" i="1"/>
  <c r="P1840" i="1"/>
  <c r="X1840" i="1" s="1"/>
  <c r="B1840" i="1" s="1"/>
  <c r="C1841" i="1"/>
  <c r="P1339" i="1"/>
  <c r="X1339" i="1" s="1"/>
  <c r="B1339" i="1" s="1"/>
  <c r="C1340" i="1"/>
  <c r="C1191" i="1"/>
  <c r="P1190" i="1"/>
  <c r="X1190" i="1" s="1"/>
  <c r="B1190" i="1" s="1"/>
  <c r="C1723" i="1"/>
  <c r="P1722" i="1"/>
  <c r="X1722" i="1" s="1"/>
  <c r="B1722" i="1" s="1"/>
  <c r="P1103" i="1"/>
  <c r="X1103" i="1" s="1"/>
  <c r="B1103" i="1" s="1"/>
  <c r="C1104" i="1"/>
  <c r="P1603" i="1"/>
  <c r="X1603" i="1" s="1"/>
  <c r="B1603" i="1" s="1"/>
  <c r="C1604" i="1"/>
  <c r="C1428" i="1"/>
  <c r="P1427" i="1"/>
  <c r="X1427" i="1" s="1"/>
  <c r="B1427" i="1" s="1"/>
  <c r="C1545" i="1"/>
  <c r="P1544" i="1"/>
  <c r="X1544" i="1" s="1"/>
  <c r="B1544" i="1" s="1"/>
  <c r="C1665" i="1"/>
  <c r="P1664" i="1"/>
  <c r="X1664" i="1" s="1"/>
  <c r="B1664" i="1" s="1"/>
  <c r="P1692" i="1"/>
  <c r="X1692" i="1" s="1"/>
  <c r="B1692" i="1" s="1"/>
  <c r="C1693" i="1"/>
  <c r="P1368" i="1"/>
  <c r="X1368" i="1" s="1"/>
  <c r="B1368" i="1" s="1"/>
  <c r="C1369" i="1"/>
  <c r="S1075" i="1"/>
  <c r="X1075" i="1"/>
  <c r="B1075" i="1" s="1"/>
  <c r="C1280" i="1"/>
  <c r="P1279" i="1"/>
  <c r="X1279" i="1" s="1"/>
  <c r="B1279" i="1" s="1"/>
  <c r="P1251" i="1"/>
  <c r="X1251" i="1" s="1"/>
  <c r="B1251" i="1" s="1"/>
  <c r="C1252" i="1"/>
  <c r="C1782" i="1"/>
  <c r="P1781" i="1"/>
  <c r="X1781" i="1" s="1"/>
  <c r="B1781" i="1" s="1"/>
  <c r="C576" i="1" l="1"/>
  <c r="P575" i="1"/>
  <c r="X575" i="1" s="1"/>
  <c r="B575" i="1" s="1"/>
  <c r="AJ75" i="1"/>
  <c r="Y1165" i="1"/>
  <c r="Y955" i="1"/>
  <c r="B954" i="1"/>
  <c r="C1222" i="1"/>
  <c r="P1221" i="1"/>
  <c r="X1221" i="1" s="1"/>
  <c r="B1221" i="1" s="1"/>
  <c r="P1134" i="1"/>
  <c r="X1134" i="1" s="1"/>
  <c r="B1134" i="1" s="1"/>
  <c r="C1135" i="1"/>
  <c r="C1812" i="1"/>
  <c r="P1811" i="1"/>
  <c r="X1811" i="1" s="1"/>
  <c r="B1811" i="1" s="1"/>
  <c r="P1104" i="1"/>
  <c r="X1104" i="1" s="1"/>
  <c r="B1104" i="1" s="1"/>
  <c r="C1105" i="1"/>
  <c r="C1842" i="1"/>
  <c r="P1841" i="1"/>
  <c r="X1841" i="1" s="1"/>
  <c r="B1841" i="1" s="1"/>
  <c r="C1458" i="1"/>
  <c r="P1457" i="1"/>
  <c r="X1457" i="1" s="1"/>
  <c r="B1457" i="1" s="1"/>
  <c r="P1665" i="1"/>
  <c r="X1665" i="1" s="1"/>
  <c r="B1665" i="1" s="1"/>
  <c r="C1666" i="1"/>
  <c r="P1517" i="1"/>
  <c r="X1517" i="1" s="1"/>
  <c r="B1517" i="1" s="1"/>
  <c r="C1518" i="1"/>
  <c r="P1489" i="1"/>
  <c r="X1489" i="1" s="1"/>
  <c r="B1489" i="1" s="1"/>
  <c r="C1490" i="1"/>
  <c r="C1872" i="1"/>
  <c r="P1871" i="1"/>
  <c r="X1871" i="1" s="1"/>
  <c r="B1871" i="1" s="1"/>
  <c r="X1044" i="1"/>
  <c r="Y1044" i="1" s="1"/>
  <c r="P1753" i="1"/>
  <c r="X1753" i="1" s="1"/>
  <c r="B1753" i="1" s="1"/>
  <c r="C1754" i="1"/>
  <c r="P1309" i="1"/>
  <c r="X1309" i="1" s="1"/>
  <c r="B1309" i="1" s="1"/>
  <c r="C1310" i="1"/>
  <c r="C1281" i="1"/>
  <c r="P1280" i="1"/>
  <c r="X1280" i="1" s="1"/>
  <c r="B1280" i="1" s="1"/>
  <c r="Y1075" i="1"/>
  <c r="C1546" i="1"/>
  <c r="P1545" i="1"/>
  <c r="X1545" i="1" s="1"/>
  <c r="B1545" i="1" s="1"/>
  <c r="C1724" i="1"/>
  <c r="P1723" i="1"/>
  <c r="X1723" i="1" s="1"/>
  <c r="B1723" i="1" s="1"/>
  <c r="P1045" i="1"/>
  <c r="X1045" i="1" s="1"/>
  <c r="B1045" i="1" s="1"/>
  <c r="C1046" i="1"/>
  <c r="P1046" i="1" s="1"/>
  <c r="C1578" i="1"/>
  <c r="P1577" i="1"/>
  <c r="X1577" i="1" s="1"/>
  <c r="B1577" i="1" s="1"/>
  <c r="P1634" i="1"/>
  <c r="X1634" i="1" s="1"/>
  <c r="B1634" i="1" s="1"/>
  <c r="C1635" i="1"/>
  <c r="C1931" i="1"/>
  <c r="P1930" i="1"/>
  <c r="X1930" i="1" s="1"/>
  <c r="B1930" i="1" s="1"/>
  <c r="P1369" i="1"/>
  <c r="X1369" i="1" s="1"/>
  <c r="B1369" i="1" s="1"/>
  <c r="C1370" i="1"/>
  <c r="P1782" i="1"/>
  <c r="X1782" i="1" s="1"/>
  <c r="B1782" i="1" s="1"/>
  <c r="C1783" i="1"/>
  <c r="P1428" i="1"/>
  <c r="X1428" i="1" s="1"/>
  <c r="B1428" i="1" s="1"/>
  <c r="C1429" i="1"/>
  <c r="C1192" i="1"/>
  <c r="P1191" i="1"/>
  <c r="X1191" i="1" s="1"/>
  <c r="B1191" i="1" s="1"/>
  <c r="C1399" i="1"/>
  <c r="P1398" i="1"/>
  <c r="X1398" i="1" s="1"/>
  <c r="B1398" i="1" s="1"/>
  <c r="P1898" i="1"/>
  <c r="C1899" i="1"/>
  <c r="P1252" i="1"/>
  <c r="X1252" i="1" s="1"/>
  <c r="B1252" i="1" s="1"/>
  <c r="C1253" i="1"/>
  <c r="C1694" i="1"/>
  <c r="P1693" i="1"/>
  <c r="X1693" i="1" s="1"/>
  <c r="B1693" i="1" s="1"/>
  <c r="P1604" i="1"/>
  <c r="X1604" i="1" s="1"/>
  <c r="B1604" i="1" s="1"/>
  <c r="C1605" i="1"/>
  <c r="C1341" i="1"/>
  <c r="P1340" i="1"/>
  <c r="X1340" i="1" s="1"/>
  <c r="B1340" i="1" s="1"/>
  <c r="C1959" i="1"/>
  <c r="P1958" i="1"/>
  <c r="X1958" i="1" s="1"/>
  <c r="B1958" i="1" s="1"/>
  <c r="C577" i="1" l="1"/>
  <c r="P576" i="1"/>
  <c r="X576" i="1" s="1"/>
  <c r="B576" i="1" s="1"/>
  <c r="B1044" i="1"/>
  <c r="P1341" i="1"/>
  <c r="X1341" i="1" s="1"/>
  <c r="B1341" i="1" s="1"/>
  <c r="C1342" i="1"/>
  <c r="C1695" i="1"/>
  <c r="P1694" i="1"/>
  <c r="X1694" i="1" s="1"/>
  <c r="B1694" i="1" s="1"/>
  <c r="C1193" i="1"/>
  <c r="P1192" i="1"/>
  <c r="X1192" i="1" s="1"/>
  <c r="B1192" i="1" s="1"/>
  <c r="C1932" i="1"/>
  <c r="P1931" i="1"/>
  <c r="X1931" i="1" s="1"/>
  <c r="B1931" i="1" s="1"/>
  <c r="P1724" i="1"/>
  <c r="X1724" i="1" s="1"/>
  <c r="B1724" i="1" s="1"/>
  <c r="C1725" i="1"/>
  <c r="C1755" i="1"/>
  <c r="P1754" i="1"/>
  <c r="X1754" i="1" s="1"/>
  <c r="B1754" i="1" s="1"/>
  <c r="P1518" i="1"/>
  <c r="X1518" i="1" s="1"/>
  <c r="B1518" i="1" s="1"/>
  <c r="C1519" i="1"/>
  <c r="C1106" i="1"/>
  <c r="P1106" i="1" s="1"/>
  <c r="P1105" i="1"/>
  <c r="X1105" i="1" s="1"/>
  <c r="B1105" i="1" s="1"/>
  <c r="P1253" i="1"/>
  <c r="X1253" i="1" s="1"/>
  <c r="B1253" i="1" s="1"/>
  <c r="C1254" i="1"/>
  <c r="C1636" i="1"/>
  <c r="P1635" i="1"/>
  <c r="X1635" i="1" s="1"/>
  <c r="B1635" i="1" s="1"/>
  <c r="P1546" i="1"/>
  <c r="X1546" i="1" s="1"/>
  <c r="B1546" i="1" s="1"/>
  <c r="C1547" i="1"/>
  <c r="P1666" i="1"/>
  <c r="X1666" i="1" s="1"/>
  <c r="B1666" i="1" s="1"/>
  <c r="C1667" i="1"/>
  <c r="C1900" i="1"/>
  <c r="P1899" i="1"/>
  <c r="X1899" i="1" s="1"/>
  <c r="B1899" i="1" s="1"/>
  <c r="P1783" i="1"/>
  <c r="X1783" i="1" s="1"/>
  <c r="B1783" i="1" s="1"/>
  <c r="C1784" i="1"/>
  <c r="C1813" i="1"/>
  <c r="P1812" i="1"/>
  <c r="X1812" i="1" s="1"/>
  <c r="B1812" i="1" s="1"/>
  <c r="S1898" i="1"/>
  <c r="X1898" i="1"/>
  <c r="B1898" i="1" s="1"/>
  <c r="P1578" i="1"/>
  <c r="X1578" i="1" s="1"/>
  <c r="B1578" i="1" s="1"/>
  <c r="C1579" i="1"/>
  <c r="C1136" i="1"/>
  <c r="P1135" i="1"/>
  <c r="X1135" i="1" s="1"/>
  <c r="B1135" i="1" s="1"/>
  <c r="C1960" i="1"/>
  <c r="P1959" i="1"/>
  <c r="X1959" i="1" s="1"/>
  <c r="B1959" i="1" s="1"/>
  <c r="C1606" i="1"/>
  <c r="P1605" i="1"/>
  <c r="X1605" i="1" s="1"/>
  <c r="B1605" i="1" s="1"/>
  <c r="C1371" i="1"/>
  <c r="P1370" i="1"/>
  <c r="X1370" i="1" s="1"/>
  <c r="B1370" i="1" s="1"/>
  <c r="X1046" i="1"/>
  <c r="B1046" i="1" s="1"/>
  <c r="S1046" i="1"/>
  <c r="P1281" i="1"/>
  <c r="X1281" i="1" s="1"/>
  <c r="B1281" i="1" s="1"/>
  <c r="C1282" i="1"/>
  <c r="P1872" i="1"/>
  <c r="X1872" i="1" s="1"/>
  <c r="B1872" i="1" s="1"/>
  <c r="C1873" i="1"/>
  <c r="P1458" i="1"/>
  <c r="X1458" i="1" s="1"/>
  <c r="B1458" i="1" s="1"/>
  <c r="C1459" i="1"/>
  <c r="C1430" i="1"/>
  <c r="P1429" i="1"/>
  <c r="X1429" i="1" s="1"/>
  <c r="B1429" i="1" s="1"/>
  <c r="P1399" i="1"/>
  <c r="X1399" i="1" s="1"/>
  <c r="B1399" i="1" s="1"/>
  <c r="C1400" i="1"/>
  <c r="P1310" i="1"/>
  <c r="X1310" i="1" s="1"/>
  <c r="B1310" i="1" s="1"/>
  <c r="C1311" i="1"/>
  <c r="C1491" i="1"/>
  <c r="P1490" i="1"/>
  <c r="X1490" i="1" s="1"/>
  <c r="B1490" i="1" s="1"/>
  <c r="C1843" i="1"/>
  <c r="P1842" i="1"/>
  <c r="X1842" i="1" s="1"/>
  <c r="B1842" i="1" s="1"/>
  <c r="C1223" i="1"/>
  <c r="P1222" i="1"/>
  <c r="X1222" i="1" s="1"/>
  <c r="B1222" i="1" s="1"/>
  <c r="C578" i="1" l="1"/>
  <c r="P577" i="1"/>
  <c r="X577" i="1" s="1"/>
  <c r="B577" i="1" s="1"/>
  <c r="Y1046" i="1"/>
  <c r="P1606" i="1"/>
  <c r="X1606" i="1" s="1"/>
  <c r="B1606" i="1" s="1"/>
  <c r="C1607" i="1"/>
  <c r="C1668" i="1"/>
  <c r="P1667" i="1"/>
  <c r="X1667" i="1" s="1"/>
  <c r="B1667" i="1" s="1"/>
  <c r="P1400" i="1"/>
  <c r="X1400" i="1" s="1"/>
  <c r="B1400" i="1" s="1"/>
  <c r="C1401" i="1"/>
  <c r="P1282" i="1"/>
  <c r="X1282" i="1" s="1"/>
  <c r="B1282" i="1" s="1"/>
  <c r="C1283" i="1"/>
  <c r="S1106" i="1"/>
  <c r="X1106" i="1"/>
  <c r="B1106" i="1" s="1"/>
  <c r="C1933" i="1"/>
  <c r="P1932" i="1"/>
  <c r="X1932" i="1" s="1"/>
  <c r="B1932" i="1" s="1"/>
  <c r="P1960" i="1"/>
  <c r="X1960" i="1" s="1"/>
  <c r="B1960" i="1" s="1"/>
  <c r="C1961" i="1"/>
  <c r="P1547" i="1"/>
  <c r="X1547" i="1" s="1"/>
  <c r="B1547" i="1" s="1"/>
  <c r="C1548" i="1"/>
  <c r="P1519" i="1"/>
  <c r="X1519" i="1" s="1"/>
  <c r="B1519" i="1" s="1"/>
  <c r="C1520" i="1"/>
  <c r="C1814" i="1"/>
  <c r="P1813" i="1"/>
  <c r="X1813" i="1" s="1"/>
  <c r="B1813" i="1" s="1"/>
  <c r="P1193" i="1"/>
  <c r="X1193" i="1" s="1"/>
  <c r="B1193" i="1" s="1"/>
  <c r="C1194" i="1"/>
  <c r="C1844" i="1"/>
  <c r="P1843" i="1"/>
  <c r="X1843" i="1" s="1"/>
  <c r="B1843" i="1" s="1"/>
  <c r="P1430" i="1"/>
  <c r="X1430" i="1" s="1"/>
  <c r="B1430" i="1" s="1"/>
  <c r="C1431" i="1"/>
  <c r="C1137" i="1"/>
  <c r="P1136" i="1"/>
  <c r="X1136" i="1" s="1"/>
  <c r="B1136" i="1" s="1"/>
  <c r="P1784" i="1"/>
  <c r="X1784" i="1" s="1"/>
  <c r="B1784" i="1" s="1"/>
  <c r="C1785" i="1"/>
  <c r="P1223" i="1"/>
  <c r="X1223" i="1" s="1"/>
  <c r="B1223" i="1" s="1"/>
  <c r="C1224" i="1"/>
  <c r="C1460" i="1"/>
  <c r="P1459" i="1"/>
  <c r="X1459" i="1" s="1"/>
  <c r="B1459" i="1" s="1"/>
  <c r="C1580" i="1"/>
  <c r="P1579" i="1"/>
  <c r="X1579" i="1" s="1"/>
  <c r="B1579" i="1" s="1"/>
  <c r="P1636" i="1"/>
  <c r="X1636" i="1" s="1"/>
  <c r="B1636" i="1" s="1"/>
  <c r="C1637" i="1"/>
  <c r="P1755" i="1"/>
  <c r="X1755" i="1" s="1"/>
  <c r="B1755" i="1" s="1"/>
  <c r="C1756" i="1"/>
  <c r="C1696" i="1"/>
  <c r="P1695" i="1"/>
  <c r="X1695" i="1" s="1"/>
  <c r="B1695" i="1" s="1"/>
  <c r="P1491" i="1"/>
  <c r="X1491" i="1" s="1"/>
  <c r="B1491" i="1" s="1"/>
  <c r="C1492" i="1"/>
  <c r="P1371" i="1"/>
  <c r="X1371" i="1" s="1"/>
  <c r="B1371" i="1" s="1"/>
  <c r="C1372" i="1"/>
  <c r="C1255" i="1"/>
  <c r="P1254" i="1"/>
  <c r="X1254" i="1" s="1"/>
  <c r="B1254" i="1" s="1"/>
  <c r="C1726" i="1"/>
  <c r="P1725" i="1"/>
  <c r="X1725" i="1" s="1"/>
  <c r="B1725" i="1" s="1"/>
  <c r="P1342" i="1"/>
  <c r="X1342" i="1" s="1"/>
  <c r="B1342" i="1" s="1"/>
  <c r="C1343" i="1"/>
  <c r="C1312" i="1"/>
  <c r="P1311" i="1"/>
  <c r="X1311" i="1" s="1"/>
  <c r="B1311" i="1" s="1"/>
  <c r="P1873" i="1"/>
  <c r="X1873" i="1" s="1"/>
  <c r="B1873" i="1" s="1"/>
  <c r="C1874" i="1"/>
  <c r="P1900" i="1"/>
  <c r="X1900" i="1" s="1"/>
  <c r="B1900" i="1" s="1"/>
  <c r="C1901" i="1"/>
  <c r="C579" i="1" l="1"/>
  <c r="P578" i="1"/>
  <c r="X578" i="1" s="1"/>
  <c r="B578" i="1" s="1"/>
  <c r="C1757" i="1"/>
  <c r="P1756" i="1"/>
  <c r="X1756" i="1" s="1"/>
  <c r="B1756" i="1" s="1"/>
  <c r="C1225" i="1"/>
  <c r="P1224" i="1"/>
  <c r="X1224" i="1" s="1"/>
  <c r="B1224" i="1" s="1"/>
  <c r="C1549" i="1"/>
  <c r="P1548" i="1"/>
  <c r="X1548" i="1" s="1"/>
  <c r="B1548" i="1" s="1"/>
  <c r="C1284" i="1"/>
  <c r="P1283" i="1"/>
  <c r="X1283" i="1" s="1"/>
  <c r="B1283" i="1" s="1"/>
  <c r="P1844" i="1"/>
  <c r="X1844" i="1" s="1"/>
  <c r="B1844" i="1" s="1"/>
  <c r="C1845" i="1"/>
  <c r="C1256" i="1"/>
  <c r="P1255" i="1"/>
  <c r="X1255" i="1" s="1"/>
  <c r="B1255" i="1" s="1"/>
  <c r="P1372" i="1"/>
  <c r="X1372" i="1" s="1"/>
  <c r="B1372" i="1" s="1"/>
  <c r="C1373" i="1"/>
  <c r="C1638" i="1"/>
  <c r="P1637" i="1"/>
  <c r="X1637" i="1" s="1"/>
  <c r="B1637" i="1" s="1"/>
  <c r="P1785" i="1"/>
  <c r="X1785" i="1" s="1"/>
  <c r="B1785" i="1" s="1"/>
  <c r="C1786" i="1"/>
  <c r="C1195" i="1"/>
  <c r="P1194" i="1"/>
  <c r="X1194" i="1" s="1"/>
  <c r="B1194" i="1" s="1"/>
  <c r="P1961" i="1"/>
  <c r="C1962" i="1"/>
  <c r="C1402" i="1"/>
  <c r="P1401" i="1"/>
  <c r="X1401" i="1" s="1"/>
  <c r="B1401" i="1" s="1"/>
  <c r="P1874" i="1"/>
  <c r="X1874" i="1" s="1"/>
  <c r="B1874" i="1" s="1"/>
  <c r="C1875" i="1"/>
  <c r="C1493" i="1"/>
  <c r="P1492" i="1"/>
  <c r="X1492" i="1" s="1"/>
  <c r="B1492" i="1" s="1"/>
  <c r="C1581" i="1"/>
  <c r="P1580" i="1"/>
  <c r="X1580" i="1" s="1"/>
  <c r="B1580" i="1" s="1"/>
  <c r="P1137" i="1"/>
  <c r="X1137" i="1" s="1"/>
  <c r="B1137" i="1" s="1"/>
  <c r="C1138" i="1"/>
  <c r="C1815" i="1"/>
  <c r="P1814" i="1"/>
  <c r="X1814" i="1" s="1"/>
  <c r="B1814" i="1" s="1"/>
  <c r="P1933" i="1"/>
  <c r="X1933" i="1" s="1"/>
  <c r="B1933" i="1" s="1"/>
  <c r="C1934" i="1"/>
  <c r="C1669" i="1"/>
  <c r="P1668" i="1"/>
  <c r="X1668" i="1" s="1"/>
  <c r="B1668" i="1" s="1"/>
  <c r="C1313" i="1"/>
  <c r="P1312" i="1"/>
  <c r="X1312" i="1" s="1"/>
  <c r="B1312" i="1" s="1"/>
  <c r="C1902" i="1"/>
  <c r="P1901" i="1"/>
  <c r="X1901" i="1" s="1"/>
  <c r="B1901" i="1" s="1"/>
  <c r="P1431" i="1"/>
  <c r="X1431" i="1" s="1"/>
  <c r="B1431" i="1" s="1"/>
  <c r="C1432" i="1"/>
  <c r="P1520" i="1"/>
  <c r="X1520" i="1" s="1"/>
  <c r="B1520" i="1" s="1"/>
  <c r="C1521" i="1"/>
  <c r="C1608" i="1"/>
  <c r="P1607" i="1"/>
  <c r="X1607" i="1" s="1"/>
  <c r="B1607" i="1" s="1"/>
  <c r="P1343" i="1"/>
  <c r="X1343" i="1" s="1"/>
  <c r="B1343" i="1" s="1"/>
  <c r="C1344" i="1"/>
  <c r="C1727" i="1"/>
  <c r="P1726" i="1"/>
  <c r="X1726" i="1" s="1"/>
  <c r="B1726" i="1" s="1"/>
  <c r="P1696" i="1"/>
  <c r="X1696" i="1" s="1"/>
  <c r="B1696" i="1" s="1"/>
  <c r="C1697" i="1"/>
  <c r="P1460" i="1"/>
  <c r="X1460" i="1" s="1"/>
  <c r="B1460" i="1" s="1"/>
  <c r="C1461" i="1"/>
  <c r="Y1106" i="1"/>
  <c r="C580" i="1" l="1"/>
  <c r="P579" i="1"/>
  <c r="X579" i="1" s="1"/>
  <c r="B579" i="1" s="1"/>
  <c r="C1139" i="1"/>
  <c r="P1139" i="1" s="1"/>
  <c r="P1138" i="1"/>
  <c r="X1138" i="1" s="1"/>
  <c r="B1138" i="1" s="1"/>
  <c r="C1609" i="1"/>
  <c r="P1608" i="1"/>
  <c r="X1608" i="1" s="1"/>
  <c r="B1608" i="1" s="1"/>
  <c r="C1314" i="1"/>
  <c r="P1313" i="1"/>
  <c r="X1313" i="1" s="1"/>
  <c r="B1313" i="1" s="1"/>
  <c r="P1402" i="1"/>
  <c r="X1402" i="1" s="1"/>
  <c r="B1402" i="1" s="1"/>
  <c r="C1403" i="1"/>
  <c r="C1639" i="1"/>
  <c r="P1638" i="1"/>
  <c r="X1638" i="1" s="1"/>
  <c r="B1638" i="1" s="1"/>
  <c r="P1284" i="1"/>
  <c r="X1284" i="1" s="1"/>
  <c r="B1284" i="1" s="1"/>
  <c r="C1285" i="1"/>
  <c r="C1963" i="1"/>
  <c r="P1962" i="1"/>
  <c r="X1962" i="1" s="1"/>
  <c r="B1962" i="1" s="1"/>
  <c r="P1373" i="1"/>
  <c r="X1373" i="1" s="1"/>
  <c r="B1373" i="1" s="1"/>
  <c r="C1374" i="1"/>
  <c r="C1670" i="1"/>
  <c r="P1669" i="1"/>
  <c r="X1669" i="1" s="1"/>
  <c r="B1669" i="1" s="1"/>
  <c r="P1581" i="1"/>
  <c r="X1581" i="1" s="1"/>
  <c r="B1581" i="1" s="1"/>
  <c r="C1582" i="1"/>
  <c r="X1961" i="1"/>
  <c r="Y1961" i="1" s="1"/>
  <c r="P1549" i="1"/>
  <c r="X1549" i="1" s="1"/>
  <c r="B1549" i="1" s="1"/>
  <c r="C1550" i="1"/>
  <c r="P1697" i="1"/>
  <c r="X1697" i="1" s="1"/>
  <c r="B1697" i="1" s="1"/>
  <c r="C1698" i="1"/>
  <c r="C1935" i="1"/>
  <c r="P1934" i="1"/>
  <c r="X1934" i="1" s="1"/>
  <c r="B1934" i="1" s="1"/>
  <c r="C1728" i="1"/>
  <c r="P1727" i="1"/>
  <c r="X1727" i="1" s="1"/>
  <c r="B1727" i="1" s="1"/>
  <c r="P1493" i="1"/>
  <c r="X1493" i="1" s="1"/>
  <c r="B1493" i="1" s="1"/>
  <c r="C1494" i="1"/>
  <c r="C1196" i="1"/>
  <c r="P1196" i="1" s="1"/>
  <c r="P1195" i="1"/>
  <c r="X1195" i="1" s="1"/>
  <c r="B1195" i="1" s="1"/>
  <c r="P1256" i="1"/>
  <c r="X1256" i="1" s="1"/>
  <c r="B1256" i="1" s="1"/>
  <c r="C1257" i="1"/>
  <c r="P1257" i="1" s="1"/>
  <c r="P1225" i="1"/>
  <c r="X1225" i="1" s="1"/>
  <c r="B1225" i="1" s="1"/>
  <c r="C1226" i="1"/>
  <c r="P1432" i="1"/>
  <c r="X1432" i="1" s="1"/>
  <c r="B1432" i="1" s="1"/>
  <c r="C1433" i="1"/>
  <c r="C1345" i="1"/>
  <c r="P1344" i="1"/>
  <c r="X1344" i="1" s="1"/>
  <c r="B1344" i="1" s="1"/>
  <c r="C1876" i="1"/>
  <c r="P1875" i="1"/>
  <c r="X1875" i="1" s="1"/>
  <c r="B1875" i="1" s="1"/>
  <c r="P1786" i="1"/>
  <c r="X1786" i="1" s="1"/>
  <c r="B1786" i="1" s="1"/>
  <c r="C1787" i="1"/>
  <c r="P1845" i="1"/>
  <c r="X1845" i="1" s="1"/>
  <c r="B1845" i="1" s="1"/>
  <c r="C1846" i="1"/>
  <c r="C1462" i="1"/>
  <c r="P1461" i="1"/>
  <c r="X1461" i="1" s="1"/>
  <c r="B1461" i="1" s="1"/>
  <c r="P1521" i="1"/>
  <c r="X1521" i="1" s="1"/>
  <c r="B1521" i="1" s="1"/>
  <c r="C1522" i="1"/>
  <c r="C1903" i="1"/>
  <c r="P1902" i="1"/>
  <c r="X1902" i="1" s="1"/>
  <c r="B1902" i="1" s="1"/>
  <c r="C1816" i="1"/>
  <c r="P1815" i="1"/>
  <c r="X1815" i="1" s="1"/>
  <c r="B1815" i="1" s="1"/>
  <c r="P1757" i="1"/>
  <c r="X1757" i="1" s="1"/>
  <c r="B1757" i="1" s="1"/>
  <c r="C1758" i="1"/>
  <c r="P580" i="1" l="1"/>
  <c r="X580" i="1" s="1"/>
  <c r="B580" i="1" s="1"/>
  <c r="C581" i="1"/>
  <c r="B1961" i="1"/>
  <c r="P1846" i="1"/>
  <c r="X1846" i="1" s="1"/>
  <c r="B1846" i="1" s="1"/>
  <c r="C1847" i="1"/>
  <c r="P1433" i="1"/>
  <c r="X1433" i="1" s="1"/>
  <c r="B1433" i="1" s="1"/>
  <c r="C1434" i="1"/>
  <c r="C1495" i="1"/>
  <c r="P1494" i="1"/>
  <c r="X1494" i="1" s="1"/>
  <c r="B1494" i="1" s="1"/>
  <c r="C1551" i="1"/>
  <c r="P1550" i="1"/>
  <c r="X1550" i="1" s="1"/>
  <c r="B1550" i="1" s="1"/>
  <c r="C1375" i="1"/>
  <c r="P1374" i="1"/>
  <c r="X1374" i="1" s="1"/>
  <c r="B1374" i="1" s="1"/>
  <c r="P1403" i="1"/>
  <c r="X1403" i="1" s="1"/>
  <c r="B1403" i="1" s="1"/>
  <c r="C1404" i="1"/>
  <c r="P1787" i="1"/>
  <c r="X1787" i="1" s="1"/>
  <c r="B1787" i="1" s="1"/>
  <c r="C1788" i="1"/>
  <c r="P1226" i="1"/>
  <c r="X1226" i="1" s="1"/>
  <c r="B1226" i="1" s="1"/>
  <c r="C1227" i="1"/>
  <c r="P1903" i="1"/>
  <c r="X1903" i="1" s="1"/>
  <c r="B1903" i="1" s="1"/>
  <c r="C1904" i="1"/>
  <c r="P1728" i="1"/>
  <c r="X1728" i="1" s="1"/>
  <c r="B1728" i="1" s="1"/>
  <c r="C1729" i="1"/>
  <c r="P1963" i="1"/>
  <c r="X1963" i="1" s="1"/>
  <c r="B1963" i="1" s="1"/>
  <c r="C1964" i="1"/>
  <c r="C1315" i="1"/>
  <c r="P1314" i="1"/>
  <c r="X1314" i="1" s="1"/>
  <c r="B1314" i="1" s="1"/>
  <c r="C1523" i="1"/>
  <c r="P1522" i="1"/>
  <c r="X1522" i="1" s="1"/>
  <c r="B1522" i="1" s="1"/>
  <c r="S1257" i="1"/>
  <c r="X1257" i="1"/>
  <c r="B1257" i="1" s="1"/>
  <c r="P1582" i="1"/>
  <c r="X1582" i="1" s="1"/>
  <c r="B1582" i="1" s="1"/>
  <c r="C1583" i="1"/>
  <c r="P1285" i="1"/>
  <c r="X1285" i="1" s="1"/>
  <c r="B1285" i="1" s="1"/>
  <c r="C1286" i="1"/>
  <c r="C1877" i="1"/>
  <c r="P1876" i="1"/>
  <c r="X1876" i="1" s="1"/>
  <c r="B1876" i="1" s="1"/>
  <c r="P1935" i="1"/>
  <c r="X1935" i="1" s="1"/>
  <c r="B1935" i="1" s="1"/>
  <c r="C1936" i="1"/>
  <c r="C1610" i="1"/>
  <c r="P1609" i="1"/>
  <c r="X1609" i="1" s="1"/>
  <c r="B1609" i="1" s="1"/>
  <c r="P1816" i="1"/>
  <c r="X1816" i="1" s="1"/>
  <c r="B1816" i="1" s="1"/>
  <c r="C1817" i="1"/>
  <c r="C1699" i="1"/>
  <c r="P1698" i="1"/>
  <c r="X1698" i="1" s="1"/>
  <c r="B1698" i="1" s="1"/>
  <c r="C1759" i="1"/>
  <c r="P1758" i="1"/>
  <c r="X1758" i="1" s="1"/>
  <c r="B1758" i="1" s="1"/>
  <c r="C1463" i="1"/>
  <c r="P1462" i="1"/>
  <c r="X1462" i="1" s="1"/>
  <c r="B1462" i="1" s="1"/>
  <c r="P1345" i="1"/>
  <c r="X1345" i="1" s="1"/>
  <c r="B1345" i="1" s="1"/>
  <c r="C1346" i="1"/>
  <c r="S1196" i="1"/>
  <c r="X1196" i="1"/>
  <c r="B1196" i="1" s="1"/>
  <c r="P1670" i="1"/>
  <c r="X1670" i="1" s="1"/>
  <c r="B1670" i="1" s="1"/>
  <c r="C1671" i="1"/>
  <c r="P1639" i="1"/>
  <c r="X1639" i="1" s="1"/>
  <c r="B1639" i="1" s="1"/>
  <c r="C1640" i="1"/>
  <c r="S1139" i="1"/>
  <c r="X1139" i="1"/>
  <c r="B1139" i="1" s="1"/>
  <c r="C582" i="1" l="1"/>
  <c r="P581" i="1"/>
  <c r="X581" i="1" s="1"/>
  <c r="B581" i="1" s="1"/>
  <c r="Y1257" i="1"/>
  <c r="C1347" i="1"/>
  <c r="P1346" i="1"/>
  <c r="X1346" i="1" s="1"/>
  <c r="B1346" i="1" s="1"/>
  <c r="C1818" i="1"/>
  <c r="P1817" i="1"/>
  <c r="X1817" i="1" s="1"/>
  <c r="B1817" i="1" s="1"/>
  <c r="C1287" i="1"/>
  <c r="P1287" i="1" s="1"/>
  <c r="P1286" i="1"/>
  <c r="X1286" i="1" s="1"/>
  <c r="B1286" i="1" s="1"/>
  <c r="C1228" i="1"/>
  <c r="P1228" i="1" s="1"/>
  <c r="P1227" i="1"/>
  <c r="X1227" i="1" s="1"/>
  <c r="B1227" i="1" s="1"/>
  <c r="P1315" i="1"/>
  <c r="X1315" i="1" s="1"/>
  <c r="B1315" i="1" s="1"/>
  <c r="C1316" i="1"/>
  <c r="C1552" i="1"/>
  <c r="P1551" i="1"/>
  <c r="X1551" i="1" s="1"/>
  <c r="B1551" i="1" s="1"/>
  <c r="P1583" i="1"/>
  <c r="X1583" i="1" s="1"/>
  <c r="B1583" i="1" s="1"/>
  <c r="C1584" i="1"/>
  <c r="P1964" i="1"/>
  <c r="X1964" i="1" s="1"/>
  <c r="B1964" i="1" s="1"/>
  <c r="C1965" i="1"/>
  <c r="P1788" i="1"/>
  <c r="X1788" i="1" s="1"/>
  <c r="B1788" i="1" s="1"/>
  <c r="C1789" i="1"/>
  <c r="P1463" i="1"/>
  <c r="X1463" i="1" s="1"/>
  <c r="B1463" i="1" s="1"/>
  <c r="C1464" i="1"/>
  <c r="C1611" i="1"/>
  <c r="P1610" i="1"/>
  <c r="X1610" i="1" s="1"/>
  <c r="B1610" i="1" s="1"/>
  <c r="C1496" i="1"/>
  <c r="P1495" i="1"/>
  <c r="X1495" i="1" s="1"/>
  <c r="B1495" i="1" s="1"/>
  <c r="Y1139" i="1"/>
  <c r="P1671" i="1"/>
  <c r="X1671" i="1" s="1"/>
  <c r="B1671" i="1" s="1"/>
  <c r="C1672" i="1"/>
  <c r="P1936" i="1"/>
  <c r="X1936" i="1" s="1"/>
  <c r="B1936" i="1" s="1"/>
  <c r="C1937" i="1"/>
  <c r="C1730" i="1"/>
  <c r="P1729" i="1"/>
  <c r="X1729" i="1" s="1"/>
  <c r="B1729" i="1" s="1"/>
  <c r="P1404" i="1"/>
  <c r="X1404" i="1" s="1"/>
  <c r="B1404" i="1" s="1"/>
  <c r="C1405" i="1"/>
  <c r="P1434" i="1"/>
  <c r="X1434" i="1" s="1"/>
  <c r="B1434" i="1" s="1"/>
  <c r="C1435" i="1"/>
  <c r="C1905" i="1"/>
  <c r="P1904" i="1"/>
  <c r="X1904" i="1" s="1"/>
  <c r="B1904" i="1" s="1"/>
  <c r="P1847" i="1"/>
  <c r="X1847" i="1" s="1"/>
  <c r="B1847" i="1" s="1"/>
  <c r="C1848" i="1"/>
  <c r="P1640" i="1"/>
  <c r="X1640" i="1" s="1"/>
  <c r="B1640" i="1" s="1"/>
  <c r="C1641" i="1"/>
  <c r="C1760" i="1"/>
  <c r="P1759" i="1"/>
  <c r="X1759" i="1" s="1"/>
  <c r="B1759" i="1" s="1"/>
  <c r="Y1196" i="1"/>
  <c r="C1700" i="1"/>
  <c r="P1699" i="1"/>
  <c r="X1699" i="1" s="1"/>
  <c r="B1699" i="1" s="1"/>
  <c r="C1878" i="1"/>
  <c r="P1877" i="1"/>
  <c r="X1877" i="1" s="1"/>
  <c r="B1877" i="1" s="1"/>
  <c r="P1523" i="1"/>
  <c r="X1523" i="1" s="1"/>
  <c r="B1523" i="1" s="1"/>
  <c r="C1524" i="1"/>
  <c r="C1376" i="1"/>
  <c r="P1375" i="1"/>
  <c r="X1375" i="1" s="1"/>
  <c r="B1375" i="1" s="1"/>
  <c r="C583" i="1" l="1"/>
  <c r="P582" i="1"/>
  <c r="X582" i="1" s="1"/>
  <c r="B582" i="1" s="1"/>
  <c r="C1966" i="1"/>
  <c r="P1965" i="1"/>
  <c r="X1965" i="1" s="1"/>
  <c r="B1965" i="1" s="1"/>
  <c r="P1848" i="1"/>
  <c r="X1848" i="1" s="1"/>
  <c r="B1848" i="1" s="1"/>
  <c r="C1849" i="1"/>
  <c r="C1497" i="1"/>
  <c r="P1496" i="1"/>
  <c r="X1496" i="1" s="1"/>
  <c r="B1496" i="1" s="1"/>
  <c r="X1228" i="1"/>
  <c r="S1228" i="1"/>
  <c r="C1731" i="1"/>
  <c r="P1730" i="1"/>
  <c r="X1730" i="1" s="1"/>
  <c r="B1730" i="1" s="1"/>
  <c r="C1585" i="1"/>
  <c r="P1584" i="1"/>
  <c r="X1584" i="1" s="1"/>
  <c r="B1584" i="1" s="1"/>
  <c r="C1938" i="1"/>
  <c r="P1937" i="1"/>
  <c r="X1937" i="1" s="1"/>
  <c r="B1937" i="1" s="1"/>
  <c r="C1612" i="1"/>
  <c r="P1611" i="1"/>
  <c r="X1611" i="1" s="1"/>
  <c r="B1611" i="1" s="1"/>
  <c r="X1287" i="1"/>
  <c r="B1287" i="1" s="1"/>
  <c r="S1287" i="1"/>
  <c r="C1879" i="1"/>
  <c r="P1878" i="1"/>
  <c r="X1878" i="1" s="1"/>
  <c r="B1878" i="1" s="1"/>
  <c r="C1906" i="1"/>
  <c r="P1905" i="1"/>
  <c r="X1905" i="1" s="1"/>
  <c r="B1905" i="1" s="1"/>
  <c r="P1464" i="1"/>
  <c r="X1464" i="1" s="1"/>
  <c r="B1464" i="1" s="1"/>
  <c r="C1465" i="1"/>
  <c r="P1376" i="1"/>
  <c r="X1376" i="1" s="1"/>
  <c r="B1376" i="1" s="1"/>
  <c r="C1377" i="1"/>
  <c r="C1436" i="1"/>
  <c r="P1435" i="1"/>
  <c r="X1435" i="1" s="1"/>
  <c r="B1435" i="1" s="1"/>
  <c r="C1673" i="1"/>
  <c r="P1672" i="1"/>
  <c r="X1672" i="1" s="1"/>
  <c r="B1672" i="1" s="1"/>
  <c r="P1552" i="1"/>
  <c r="X1552" i="1" s="1"/>
  <c r="B1552" i="1" s="1"/>
  <c r="C1553" i="1"/>
  <c r="C1819" i="1"/>
  <c r="P1818" i="1"/>
  <c r="X1818" i="1" s="1"/>
  <c r="B1818" i="1" s="1"/>
  <c r="P1524" i="1"/>
  <c r="X1524" i="1" s="1"/>
  <c r="B1524" i="1" s="1"/>
  <c r="C1525" i="1"/>
  <c r="P1760" i="1"/>
  <c r="X1760" i="1" s="1"/>
  <c r="B1760" i="1" s="1"/>
  <c r="C1761" i="1"/>
  <c r="P1789" i="1"/>
  <c r="X1789" i="1" s="1"/>
  <c r="B1789" i="1" s="1"/>
  <c r="C1790" i="1"/>
  <c r="P1316" i="1"/>
  <c r="X1316" i="1" s="1"/>
  <c r="B1316" i="1" s="1"/>
  <c r="C1317" i="1"/>
  <c r="P1700" i="1"/>
  <c r="X1700" i="1" s="1"/>
  <c r="B1700" i="1" s="1"/>
  <c r="C1701" i="1"/>
  <c r="C1642" i="1"/>
  <c r="P1641" i="1"/>
  <c r="X1641" i="1" s="1"/>
  <c r="B1641" i="1" s="1"/>
  <c r="P1405" i="1"/>
  <c r="X1405" i="1" s="1"/>
  <c r="B1405" i="1" s="1"/>
  <c r="C1406" i="1"/>
  <c r="P1347" i="1"/>
  <c r="X1347" i="1" s="1"/>
  <c r="B1347" i="1" s="1"/>
  <c r="C1348" i="1"/>
  <c r="P583" i="1" l="1"/>
  <c r="X583" i="1" s="1"/>
  <c r="B583" i="1" s="1"/>
  <c r="C584" i="1"/>
  <c r="Y1287" i="1"/>
  <c r="Y1228" i="1"/>
  <c r="C1613" i="1"/>
  <c r="P1612" i="1"/>
  <c r="X1612" i="1" s="1"/>
  <c r="B1612" i="1" s="1"/>
  <c r="C1674" i="1"/>
  <c r="P1673" i="1"/>
  <c r="X1673" i="1" s="1"/>
  <c r="B1673" i="1" s="1"/>
  <c r="P1906" i="1"/>
  <c r="X1906" i="1" s="1"/>
  <c r="B1906" i="1" s="1"/>
  <c r="C1907" i="1"/>
  <c r="P1938" i="1"/>
  <c r="X1938" i="1" s="1"/>
  <c r="B1938" i="1" s="1"/>
  <c r="C1939" i="1"/>
  <c r="P1497" i="1"/>
  <c r="X1497" i="1" s="1"/>
  <c r="B1497" i="1" s="1"/>
  <c r="C1498" i="1"/>
  <c r="P1436" i="1"/>
  <c r="X1436" i="1" s="1"/>
  <c r="B1436" i="1" s="1"/>
  <c r="C1437" i="1"/>
  <c r="C1880" i="1"/>
  <c r="P1879" i="1"/>
  <c r="X1879" i="1" s="1"/>
  <c r="B1879" i="1" s="1"/>
  <c r="C1586" i="1"/>
  <c r="P1585" i="1"/>
  <c r="X1585" i="1" s="1"/>
  <c r="B1585" i="1" s="1"/>
  <c r="P1849" i="1"/>
  <c r="X1849" i="1" s="1"/>
  <c r="B1849" i="1" s="1"/>
  <c r="C1850" i="1"/>
  <c r="P1642" i="1"/>
  <c r="X1642" i="1" s="1"/>
  <c r="B1642" i="1" s="1"/>
  <c r="C1643" i="1"/>
  <c r="P1348" i="1"/>
  <c r="C1349" i="1"/>
  <c r="P1349" i="1" s="1"/>
  <c r="C1378" i="1"/>
  <c r="P1377" i="1"/>
  <c r="X1377" i="1" s="1"/>
  <c r="B1377" i="1" s="1"/>
  <c r="C1762" i="1"/>
  <c r="P1761" i="1"/>
  <c r="X1761" i="1" s="1"/>
  <c r="B1761" i="1" s="1"/>
  <c r="C1702" i="1"/>
  <c r="P1701" i="1"/>
  <c r="X1701" i="1" s="1"/>
  <c r="B1701" i="1" s="1"/>
  <c r="P1317" i="1"/>
  <c r="X1317" i="1" s="1"/>
  <c r="B1317" i="1" s="1"/>
  <c r="C1318" i="1"/>
  <c r="C1820" i="1"/>
  <c r="P1819" i="1"/>
  <c r="X1819" i="1" s="1"/>
  <c r="B1819" i="1" s="1"/>
  <c r="C1732" i="1"/>
  <c r="P1731" i="1"/>
  <c r="X1731" i="1" s="1"/>
  <c r="B1731" i="1" s="1"/>
  <c r="P1525" i="1"/>
  <c r="X1525" i="1" s="1"/>
  <c r="B1525" i="1" s="1"/>
  <c r="C1526" i="1"/>
  <c r="P1406" i="1"/>
  <c r="X1406" i="1" s="1"/>
  <c r="B1406" i="1" s="1"/>
  <c r="C1407" i="1"/>
  <c r="C1791" i="1"/>
  <c r="P1790" i="1"/>
  <c r="X1790" i="1" s="1"/>
  <c r="B1790" i="1" s="1"/>
  <c r="P1553" i="1"/>
  <c r="X1553" i="1" s="1"/>
  <c r="B1553" i="1" s="1"/>
  <c r="C1554" i="1"/>
  <c r="C1466" i="1"/>
  <c r="P1465" i="1"/>
  <c r="X1465" i="1" s="1"/>
  <c r="B1465" i="1" s="1"/>
  <c r="B1228" i="1"/>
  <c r="C1967" i="1"/>
  <c r="P1966" i="1"/>
  <c r="X1966" i="1" s="1"/>
  <c r="B1966" i="1" s="1"/>
  <c r="P584" i="1" l="1"/>
  <c r="X584" i="1" s="1"/>
  <c r="B584" i="1" s="1"/>
  <c r="C585" i="1"/>
  <c r="P1939" i="1"/>
  <c r="X1939" i="1" s="1"/>
  <c r="B1939" i="1" s="1"/>
  <c r="C1940" i="1"/>
  <c r="C1821" i="1"/>
  <c r="P1820" i="1"/>
  <c r="X1820" i="1" s="1"/>
  <c r="B1820" i="1" s="1"/>
  <c r="P1378" i="1"/>
  <c r="X1378" i="1" s="1"/>
  <c r="B1378" i="1" s="1"/>
  <c r="C1379" i="1"/>
  <c r="P1379" i="1" s="1"/>
  <c r="P1586" i="1"/>
  <c r="X1586" i="1" s="1"/>
  <c r="B1586" i="1" s="1"/>
  <c r="C1587" i="1"/>
  <c r="C1319" i="1"/>
  <c r="P1319" i="1" s="1"/>
  <c r="P1318" i="1"/>
  <c r="X1318" i="1" s="1"/>
  <c r="B1318" i="1" s="1"/>
  <c r="X1349" i="1"/>
  <c r="B1349" i="1" s="1"/>
  <c r="S1349" i="1"/>
  <c r="C1908" i="1"/>
  <c r="P1907" i="1"/>
  <c r="X1907" i="1" s="1"/>
  <c r="B1907" i="1" s="1"/>
  <c r="S1348" i="1"/>
  <c r="X1348" i="1"/>
  <c r="B1348" i="1" s="1"/>
  <c r="C1881" i="1"/>
  <c r="P1880" i="1"/>
  <c r="X1880" i="1" s="1"/>
  <c r="B1880" i="1" s="1"/>
  <c r="P1526" i="1"/>
  <c r="X1526" i="1" s="1"/>
  <c r="B1526" i="1" s="1"/>
  <c r="C1527" i="1"/>
  <c r="C1644" i="1"/>
  <c r="P1643" i="1"/>
  <c r="X1643" i="1" s="1"/>
  <c r="B1643" i="1" s="1"/>
  <c r="C1438" i="1"/>
  <c r="P1437" i="1"/>
  <c r="X1437" i="1" s="1"/>
  <c r="B1437" i="1" s="1"/>
  <c r="C1792" i="1"/>
  <c r="P1791" i="1"/>
  <c r="X1791" i="1" s="1"/>
  <c r="B1791" i="1" s="1"/>
  <c r="P1466" i="1"/>
  <c r="X1466" i="1" s="1"/>
  <c r="B1466" i="1" s="1"/>
  <c r="C1467" i="1"/>
  <c r="P1702" i="1"/>
  <c r="X1702" i="1" s="1"/>
  <c r="B1702" i="1" s="1"/>
  <c r="C1703" i="1"/>
  <c r="C1675" i="1"/>
  <c r="P1674" i="1"/>
  <c r="X1674" i="1" s="1"/>
  <c r="B1674" i="1" s="1"/>
  <c r="P1407" i="1"/>
  <c r="X1407" i="1" s="1"/>
  <c r="B1407" i="1" s="1"/>
  <c r="C1408" i="1"/>
  <c r="P1554" i="1"/>
  <c r="X1554" i="1" s="1"/>
  <c r="B1554" i="1" s="1"/>
  <c r="C1555" i="1"/>
  <c r="P1850" i="1"/>
  <c r="X1850" i="1" s="1"/>
  <c r="B1850" i="1" s="1"/>
  <c r="C1851" i="1"/>
  <c r="C1499" i="1"/>
  <c r="P1498" i="1"/>
  <c r="X1498" i="1" s="1"/>
  <c r="B1498" i="1" s="1"/>
  <c r="P1967" i="1"/>
  <c r="X1967" i="1" s="1"/>
  <c r="B1967" i="1" s="1"/>
  <c r="C1968" i="1"/>
  <c r="C1733" i="1"/>
  <c r="P1732" i="1"/>
  <c r="X1732" i="1" s="1"/>
  <c r="B1732" i="1" s="1"/>
  <c r="P1762" i="1"/>
  <c r="X1762" i="1" s="1"/>
  <c r="B1762" i="1" s="1"/>
  <c r="C1763" i="1"/>
  <c r="P1613" i="1"/>
  <c r="X1613" i="1" s="1"/>
  <c r="B1613" i="1" s="1"/>
  <c r="C1614" i="1"/>
  <c r="P585" i="1" l="1"/>
  <c r="X585" i="1" s="1"/>
  <c r="B585" i="1" s="1"/>
  <c r="C586" i="1"/>
  <c r="Y1349" i="1"/>
  <c r="P1587" i="1"/>
  <c r="X1587" i="1" s="1"/>
  <c r="B1587" i="1" s="1"/>
  <c r="C1588" i="1"/>
  <c r="C1500" i="1"/>
  <c r="P1499" i="1"/>
  <c r="X1499" i="1" s="1"/>
  <c r="B1499" i="1" s="1"/>
  <c r="P1675" i="1"/>
  <c r="X1675" i="1" s="1"/>
  <c r="B1675" i="1" s="1"/>
  <c r="C1676" i="1"/>
  <c r="C1439" i="1"/>
  <c r="P1438" i="1"/>
  <c r="X1438" i="1" s="1"/>
  <c r="B1438" i="1" s="1"/>
  <c r="P1851" i="1"/>
  <c r="X1851" i="1" s="1"/>
  <c r="B1851" i="1" s="1"/>
  <c r="C1852" i="1"/>
  <c r="X1379" i="1"/>
  <c r="B1379" i="1" s="1"/>
  <c r="S1379" i="1"/>
  <c r="C1645" i="1"/>
  <c r="P1644" i="1"/>
  <c r="X1644" i="1" s="1"/>
  <c r="B1644" i="1" s="1"/>
  <c r="C1909" i="1"/>
  <c r="P1908" i="1"/>
  <c r="X1908" i="1" s="1"/>
  <c r="B1908" i="1" s="1"/>
  <c r="C1556" i="1"/>
  <c r="P1555" i="1"/>
  <c r="X1555" i="1" s="1"/>
  <c r="B1555" i="1" s="1"/>
  <c r="C1468" i="1"/>
  <c r="P1467" i="1"/>
  <c r="X1467" i="1" s="1"/>
  <c r="B1467" i="1" s="1"/>
  <c r="C1528" i="1"/>
  <c r="P1527" i="1"/>
  <c r="X1527" i="1" s="1"/>
  <c r="B1527" i="1" s="1"/>
  <c r="P1614" i="1"/>
  <c r="X1614" i="1" s="1"/>
  <c r="B1614" i="1" s="1"/>
  <c r="C1615" i="1"/>
  <c r="P1763" i="1"/>
  <c r="X1763" i="1" s="1"/>
  <c r="B1763" i="1" s="1"/>
  <c r="C1764" i="1"/>
  <c r="C1734" i="1"/>
  <c r="P1733" i="1"/>
  <c r="X1733" i="1" s="1"/>
  <c r="B1733" i="1" s="1"/>
  <c r="P1821" i="1"/>
  <c r="X1821" i="1" s="1"/>
  <c r="B1821" i="1" s="1"/>
  <c r="C1822" i="1"/>
  <c r="P1703" i="1"/>
  <c r="X1703" i="1" s="1"/>
  <c r="B1703" i="1" s="1"/>
  <c r="C1704" i="1"/>
  <c r="C1969" i="1"/>
  <c r="P1968" i="1"/>
  <c r="X1968" i="1" s="1"/>
  <c r="B1968" i="1" s="1"/>
  <c r="P1408" i="1"/>
  <c r="X1408" i="1" s="1"/>
  <c r="B1408" i="1" s="1"/>
  <c r="C1409" i="1"/>
  <c r="C1941" i="1"/>
  <c r="P1940" i="1"/>
  <c r="X1940" i="1" s="1"/>
  <c r="B1940" i="1" s="1"/>
  <c r="P1792" i="1"/>
  <c r="X1792" i="1" s="1"/>
  <c r="B1792" i="1" s="1"/>
  <c r="C1793" i="1"/>
  <c r="C1882" i="1"/>
  <c r="P1881" i="1"/>
  <c r="X1881" i="1" s="1"/>
  <c r="B1881" i="1" s="1"/>
  <c r="S1319" i="1"/>
  <c r="X1319" i="1"/>
  <c r="B1319" i="1" s="1"/>
  <c r="P586" i="1" l="1"/>
  <c r="X586" i="1" s="1"/>
  <c r="B586" i="1" s="1"/>
  <c r="C587" i="1"/>
  <c r="Y1379" i="1"/>
  <c r="C1794" i="1"/>
  <c r="P1793" i="1"/>
  <c r="X1793" i="1" s="1"/>
  <c r="B1793" i="1" s="1"/>
  <c r="C1705" i="1"/>
  <c r="P1704" i="1"/>
  <c r="X1704" i="1" s="1"/>
  <c r="B1704" i="1" s="1"/>
  <c r="C1616" i="1"/>
  <c r="P1615" i="1"/>
  <c r="X1615" i="1" s="1"/>
  <c r="B1615" i="1" s="1"/>
  <c r="P1909" i="1"/>
  <c r="X1909" i="1" s="1"/>
  <c r="B1909" i="1" s="1"/>
  <c r="C1910" i="1"/>
  <c r="C1440" i="1"/>
  <c r="P1440" i="1" s="1"/>
  <c r="P1439" i="1"/>
  <c r="X1439" i="1" s="1"/>
  <c r="B1439" i="1" s="1"/>
  <c r="C1823" i="1"/>
  <c r="P1822" i="1"/>
  <c r="X1822" i="1" s="1"/>
  <c r="B1822" i="1" s="1"/>
  <c r="P1676" i="1"/>
  <c r="X1676" i="1" s="1"/>
  <c r="B1676" i="1" s="1"/>
  <c r="C1677" i="1"/>
  <c r="C1942" i="1"/>
  <c r="P1941" i="1"/>
  <c r="X1941" i="1" s="1"/>
  <c r="B1941" i="1" s="1"/>
  <c r="P1528" i="1"/>
  <c r="X1528" i="1" s="1"/>
  <c r="B1528" i="1" s="1"/>
  <c r="C1529" i="1"/>
  <c r="C1646" i="1"/>
  <c r="P1645" i="1"/>
  <c r="X1645" i="1" s="1"/>
  <c r="B1645" i="1" s="1"/>
  <c r="Y1319" i="1"/>
  <c r="P1734" i="1"/>
  <c r="X1734" i="1" s="1"/>
  <c r="B1734" i="1" s="1"/>
  <c r="C1735" i="1"/>
  <c r="P1468" i="1"/>
  <c r="X1468" i="1" s="1"/>
  <c r="B1468" i="1" s="1"/>
  <c r="C1469" i="1"/>
  <c r="P1500" i="1"/>
  <c r="X1500" i="1" s="1"/>
  <c r="B1500" i="1" s="1"/>
  <c r="C1501" i="1"/>
  <c r="P1764" i="1"/>
  <c r="X1764" i="1" s="1"/>
  <c r="B1764" i="1" s="1"/>
  <c r="C1765" i="1"/>
  <c r="P1852" i="1"/>
  <c r="X1852" i="1" s="1"/>
  <c r="B1852" i="1" s="1"/>
  <c r="C1853" i="1"/>
  <c r="C1589" i="1"/>
  <c r="P1588" i="1"/>
  <c r="X1588" i="1" s="1"/>
  <c r="B1588" i="1" s="1"/>
  <c r="C1410" i="1"/>
  <c r="P1410" i="1" s="1"/>
  <c r="P1409" i="1"/>
  <c r="X1409" i="1" s="1"/>
  <c r="B1409" i="1" s="1"/>
  <c r="C1883" i="1"/>
  <c r="P1882" i="1"/>
  <c r="X1882" i="1" s="1"/>
  <c r="B1882" i="1" s="1"/>
  <c r="P1969" i="1"/>
  <c r="X1969" i="1" s="1"/>
  <c r="B1969" i="1" s="1"/>
  <c r="C1970" i="1"/>
  <c r="P1556" i="1"/>
  <c r="X1556" i="1" s="1"/>
  <c r="B1556" i="1" s="1"/>
  <c r="C1557" i="1"/>
  <c r="C588" i="1" l="1"/>
  <c r="P588" i="1" s="1"/>
  <c r="P587" i="1"/>
  <c r="X587" i="1" s="1"/>
  <c r="B587" i="1" s="1"/>
  <c r="P1589" i="1"/>
  <c r="X1589" i="1" s="1"/>
  <c r="B1589" i="1" s="1"/>
  <c r="C1590" i="1"/>
  <c r="C1911" i="1"/>
  <c r="P1910" i="1"/>
  <c r="X1910" i="1" s="1"/>
  <c r="B1910" i="1" s="1"/>
  <c r="P1735" i="1"/>
  <c r="X1735" i="1" s="1"/>
  <c r="B1735" i="1" s="1"/>
  <c r="C1736" i="1"/>
  <c r="C1943" i="1"/>
  <c r="P1942" i="1"/>
  <c r="X1942" i="1" s="1"/>
  <c r="B1942" i="1" s="1"/>
  <c r="P1677" i="1"/>
  <c r="X1677" i="1" s="1"/>
  <c r="B1677" i="1" s="1"/>
  <c r="C1678" i="1"/>
  <c r="P1765" i="1"/>
  <c r="X1765" i="1" s="1"/>
  <c r="B1765" i="1" s="1"/>
  <c r="C1766" i="1"/>
  <c r="P1616" i="1"/>
  <c r="X1616" i="1" s="1"/>
  <c r="B1616" i="1" s="1"/>
  <c r="C1617" i="1"/>
  <c r="C1854" i="1"/>
  <c r="P1853" i="1"/>
  <c r="X1853" i="1" s="1"/>
  <c r="B1853" i="1" s="1"/>
  <c r="C1884" i="1"/>
  <c r="P1883" i="1"/>
  <c r="X1883" i="1" s="1"/>
  <c r="B1883" i="1" s="1"/>
  <c r="C1971" i="1"/>
  <c r="P1970" i="1"/>
  <c r="X1970" i="1" s="1"/>
  <c r="B1970" i="1" s="1"/>
  <c r="P1501" i="1"/>
  <c r="C1502" i="1"/>
  <c r="P1502" i="1" s="1"/>
  <c r="P1646" i="1"/>
  <c r="X1646" i="1" s="1"/>
  <c r="B1646" i="1" s="1"/>
  <c r="C1647" i="1"/>
  <c r="P1823" i="1"/>
  <c r="X1823" i="1" s="1"/>
  <c r="B1823" i="1" s="1"/>
  <c r="C1824" i="1"/>
  <c r="C1706" i="1"/>
  <c r="P1705" i="1"/>
  <c r="X1705" i="1" s="1"/>
  <c r="B1705" i="1" s="1"/>
  <c r="S1410" i="1"/>
  <c r="X1410" i="1"/>
  <c r="B1410" i="1" s="1"/>
  <c r="C1530" i="1"/>
  <c r="P1529" i="1"/>
  <c r="X1529" i="1" s="1"/>
  <c r="B1529" i="1" s="1"/>
  <c r="P1557" i="1"/>
  <c r="X1557" i="1" s="1"/>
  <c r="B1557" i="1" s="1"/>
  <c r="C1558" i="1"/>
  <c r="P1469" i="1"/>
  <c r="X1469" i="1" s="1"/>
  <c r="B1469" i="1" s="1"/>
  <c r="C1470" i="1"/>
  <c r="S1440" i="1"/>
  <c r="X1440" i="1"/>
  <c r="B1440" i="1" s="1"/>
  <c r="C1795" i="1"/>
  <c r="P1794" i="1"/>
  <c r="X1794" i="1" s="1"/>
  <c r="B1794" i="1" s="1"/>
  <c r="S588" i="1" l="1"/>
  <c r="X588" i="1"/>
  <c r="B588" i="1" s="1"/>
  <c r="C1648" i="1"/>
  <c r="P1647" i="1"/>
  <c r="X1647" i="1" s="1"/>
  <c r="B1647" i="1" s="1"/>
  <c r="C1855" i="1"/>
  <c r="P1854" i="1"/>
  <c r="X1854" i="1" s="1"/>
  <c r="B1854" i="1" s="1"/>
  <c r="P1943" i="1"/>
  <c r="X1943" i="1" s="1"/>
  <c r="B1943" i="1" s="1"/>
  <c r="C1944" i="1"/>
  <c r="S1502" i="1"/>
  <c r="X1502" i="1"/>
  <c r="C1618" i="1"/>
  <c r="P1617" i="1"/>
  <c r="X1617" i="1" s="1"/>
  <c r="B1617" i="1" s="1"/>
  <c r="C1737" i="1"/>
  <c r="P1736" i="1"/>
  <c r="X1736" i="1" s="1"/>
  <c r="B1736" i="1" s="1"/>
  <c r="Y1410" i="1"/>
  <c r="S1501" i="1"/>
  <c r="X1501" i="1"/>
  <c r="B1501" i="1" s="1"/>
  <c r="C1796" i="1"/>
  <c r="P1795" i="1"/>
  <c r="X1795" i="1" s="1"/>
  <c r="B1795" i="1" s="1"/>
  <c r="C1767" i="1"/>
  <c r="P1766" i="1"/>
  <c r="X1766" i="1" s="1"/>
  <c r="B1766" i="1" s="1"/>
  <c r="Y1440" i="1"/>
  <c r="P1706" i="1"/>
  <c r="X1706" i="1" s="1"/>
  <c r="B1706" i="1" s="1"/>
  <c r="C1707" i="1"/>
  <c r="P1971" i="1"/>
  <c r="X1971" i="1" s="1"/>
  <c r="B1971" i="1" s="1"/>
  <c r="C1972" i="1"/>
  <c r="C1912" i="1"/>
  <c r="P1911" i="1"/>
  <c r="X1911" i="1" s="1"/>
  <c r="B1911" i="1" s="1"/>
  <c r="P1530" i="1"/>
  <c r="X1530" i="1" s="1"/>
  <c r="B1530" i="1" s="1"/>
  <c r="C1531" i="1"/>
  <c r="P1531" i="1" s="1"/>
  <c r="C1471" i="1"/>
  <c r="P1470" i="1"/>
  <c r="X1470" i="1" s="1"/>
  <c r="B1470" i="1" s="1"/>
  <c r="C1559" i="1"/>
  <c r="P1558" i="1"/>
  <c r="X1558" i="1" s="1"/>
  <c r="B1558" i="1" s="1"/>
  <c r="C1825" i="1"/>
  <c r="P1824" i="1"/>
  <c r="X1824" i="1" s="1"/>
  <c r="B1824" i="1" s="1"/>
  <c r="P1678" i="1"/>
  <c r="X1678" i="1" s="1"/>
  <c r="B1678" i="1" s="1"/>
  <c r="C1679" i="1"/>
  <c r="P1590" i="1"/>
  <c r="X1590" i="1" s="1"/>
  <c r="B1590" i="1" s="1"/>
  <c r="C1591" i="1"/>
  <c r="C1885" i="1"/>
  <c r="P1884" i="1"/>
  <c r="X1884" i="1" s="1"/>
  <c r="B1884" i="1" s="1"/>
  <c r="Y588" i="1" l="1"/>
  <c r="P1559" i="1"/>
  <c r="X1559" i="1" s="1"/>
  <c r="B1559" i="1" s="1"/>
  <c r="C1560" i="1"/>
  <c r="Y1502" i="1"/>
  <c r="P1707" i="1"/>
  <c r="X1707" i="1" s="1"/>
  <c r="B1707" i="1" s="1"/>
  <c r="C1708" i="1"/>
  <c r="P1471" i="1"/>
  <c r="C1472" i="1"/>
  <c r="P1944" i="1"/>
  <c r="X1944" i="1" s="1"/>
  <c r="B1944" i="1" s="1"/>
  <c r="C1945" i="1"/>
  <c r="P1679" i="1"/>
  <c r="X1679" i="1" s="1"/>
  <c r="B1679" i="1" s="1"/>
  <c r="C1680" i="1"/>
  <c r="C1592" i="1"/>
  <c r="P1592" i="1" s="1"/>
  <c r="P1591" i="1"/>
  <c r="X1591" i="1" s="1"/>
  <c r="B1591" i="1" s="1"/>
  <c r="C1738" i="1"/>
  <c r="P1737" i="1"/>
  <c r="X1737" i="1" s="1"/>
  <c r="B1737" i="1" s="1"/>
  <c r="P1767" i="1"/>
  <c r="X1767" i="1" s="1"/>
  <c r="B1767" i="1" s="1"/>
  <c r="C1768" i="1"/>
  <c r="C1856" i="1"/>
  <c r="P1855" i="1"/>
  <c r="X1855" i="1" s="1"/>
  <c r="B1855" i="1" s="1"/>
  <c r="X1531" i="1"/>
  <c r="B1531" i="1" s="1"/>
  <c r="S1531" i="1"/>
  <c r="P1825" i="1"/>
  <c r="X1825" i="1" s="1"/>
  <c r="B1825" i="1" s="1"/>
  <c r="C1826" i="1"/>
  <c r="P1912" i="1"/>
  <c r="X1912" i="1" s="1"/>
  <c r="B1912" i="1" s="1"/>
  <c r="C1913" i="1"/>
  <c r="C1619" i="1"/>
  <c r="P1618" i="1"/>
  <c r="X1618" i="1" s="1"/>
  <c r="B1618" i="1" s="1"/>
  <c r="P1885" i="1"/>
  <c r="X1885" i="1" s="1"/>
  <c r="B1885" i="1" s="1"/>
  <c r="C1886" i="1"/>
  <c r="P1972" i="1"/>
  <c r="X1972" i="1" s="1"/>
  <c r="B1972" i="1" s="1"/>
  <c r="C1973" i="1"/>
  <c r="P1796" i="1"/>
  <c r="X1796" i="1" s="1"/>
  <c r="B1796" i="1" s="1"/>
  <c r="C1797" i="1"/>
  <c r="B1502" i="1"/>
  <c r="C1649" i="1"/>
  <c r="P1648" i="1"/>
  <c r="X1648" i="1" s="1"/>
  <c r="B1648" i="1" s="1"/>
  <c r="Y1531" i="1" l="1"/>
  <c r="P1472" i="1"/>
  <c r="X1472" i="1" s="1"/>
  <c r="B1472" i="1" s="1"/>
  <c r="C1473" i="1"/>
  <c r="P1473" i="1" s="1"/>
  <c r="P1738" i="1"/>
  <c r="X1738" i="1" s="1"/>
  <c r="B1738" i="1" s="1"/>
  <c r="C1739" i="1"/>
  <c r="S1471" i="1"/>
  <c r="X1471" i="1"/>
  <c r="B1471" i="1" s="1"/>
  <c r="P1708" i="1"/>
  <c r="X1708" i="1" s="1"/>
  <c r="B1708" i="1" s="1"/>
  <c r="C1709" i="1"/>
  <c r="C1827" i="1"/>
  <c r="P1826" i="1"/>
  <c r="X1826" i="1" s="1"/>
  <c r="B1826" i="1" s="1"/>
  <c r="S1592" i="1"/>
  <c r="X1592" i="1"/>
  <c r="B1592" i="1" s="1"/>
  <c r="C1681" i="1"/>
  <c r="P1680" i="1"/>
  <c r="X1680" i="1" s="1"/>
  <c r="B1680" i="1" s="1"/>
  <c r="C1974" i="1"/>
  <c r="P1973" i="1"/>
  <c r="X1973" i="1" s="1"/>
  <c r="B1973" i="1" s="1"/>
  <c r="P1886" i="1"/>
  <c r="X1886" i="1" s="1"/>
  <c r="B1886" i="1" s="1"/>
  <c r="C1887" i="1"/>
  <c r="P1649" i="1"/>
  <c r="X1649" i="1" s="1"/>
  <c r="B1649" i="1" s="1"/>
  <c r="C1650" i="1"/>
  <c r="C1620" i="1"/>
  <c r="P1619" i="1"/>
  <c r="X1619" i="1" s="1"/>
  <c r="B1619" i="1" s="1"/>
  <c r="C1857" i="1"/>
  <c r="P1856" i="1"/>
  <c r="X1856" i="1" s="1"/>
  <c r="B1856" i="1" s="1"/>
  <c r="C1561" i="1"/>
  <c r="P1560" i="1"/>
  <c r="X1560" i="1" s="1"/>
  <c r="B1560" i="1" s="1"/>
  <c r="C1798" i="1"/>
  <c r="P1797" i="1"/>
  <c r="X1797" i="1" s="1"/>
  <c r="B1797" i="1" s="1"/>
  <c r="P1913" i="1"/>
  <c r="X1913" i="1" s="1"/>
  <c r="B1913" i="1" s="1"/>
  <c r="C1914" i="1"/>
  <c r="C1769" i="1"/>
  <c r="P1768" i="1"/>
  <c r="X1768" i="1" s="1"/>
  <c r="B1768" i="1" s="1"/>
  <c r="P1945" i="1"/>
  <c r="X1945" i="1" s="1"/>
  <c r="B1945" i="1" s="1"/>
  <c r="C1946" i="1"/>
  <c r="C1710" i="1" l="1"/>
  <c r="P1709" i="1"/>
  <c r="X1709" i="1" s="1"/>
  <c r="B1709" i="1" s="1"/>
  <c r="C1770" i="1"/>
  <c r="P1769" i="1"/>
  <c r="X1769" i="1" s="1"/>
  <c r="B1769" i="1" s="1"/>
  <c r="P1974" i="1"/>
  <c r="X1974" i="1" s="1"/>
  <c r="B1974" i="1" s="1"/>
  <c r="C1975" i="1"/>
  <c r="C1915" i="1"/>
  <c r="P1914" i="1"/>
  <c r="X1914" i="1" s="1"/>
  <c r="B1914" i="1" s="1"/>
  <c r="C1621" i="1"/>
  <c r="P1620" i="1"/>
  <c r="X1620" i="1" s="1"/>
  <c r="B1620" i="1" s="1"/>
  <c r="C1682" i="1"/>
  <c r="P1681" i="1"/>
  <c r="X1681" i="1" s="1"/>
  <c r="B1681" i="1" s="1"/>
  <c r="P1650" i="1"/>
  <c r="X1650" i="1" s="1"/>
  <c r="B1650" i="1" s="1"/>
  <c r="C1651" i="1"/>
  <c r="C1740" i="1"/>
  <c r="P1739" i="1"/>
  <c r="X1739" i="1" s="1"/>
  <c r="B1739" i="1" s="1"/>
  <c r="C1799" i="1"/>
  <c r="P1798" i="1"/>
  <c r="X1798" i="1" s="1"/>
  <c r="B1798" i="1" s="1"/>
  <c r="Y1592" i="1"/>
  <c r="P1857" i="1"/>
  <c r="X1857" i="1" s="1"/>
  <c r="B1857" i="1" s="1"/>
  <c r="C1858" i="1"/>
  <c r="C1947" i="1"/>
  <c r="P1946" i="1"/>
  <c r="X1946" i="1" s="1"/>
  <c r="B1946" i="1" s="1"/>
  <c r="C1888" i="1"/>
  <c r="P1887" i="1"/>
  <c r="X1887" i="1" s="1"/>
  <c r="B1887" i="1" s="1"/>
  <c r="S1473" i="1"/>
  <c r="X1473" i="1"/>
  <c r="B1473" i="1" s="1"/>
  <c r="C1562" i="1"/>
  <c r="P1561" i="1"/>
  <c r="X1561" i="1" s="1"/>
  <c r="B1561" i="1" s="1"/>
  <c r="P1827" i="1"/>
  <c r="X1827" i="1" s="1"/>
  <c r="B1827" i="1" s="1"/>
  <c r="C1828" i="1"/>
  <c r="Y1473" i="1" l="1"/>
  <c r="C1741" i="1"/>
  <c r="P1740" i="1"/>
  <c r="X1740" i="1" s="1"/>
  <c r="B1740" i="1" s="1"/>
  <c r="C1916" i="1"/>
  <c r="P1915" i="1"/>
  <c r="X1915" i="1" s="1"/>
  <c r="B1915" i="1" s="1"/>
  <c r="C1948" i="1"/>
  <c r="P1947" i="1"/>
  <c r="X1947" i="1" s="1"/>
  <c r="B1947" i="1" s="1"/>
  <c r="P1651" i="1"/>
  <c r="X1651" i="1" s="1"/>
  <c r="B1651" i="1" s="1"/>
  <c r="C1652" i="1"/>
  <c r="P1975" i="1"/>
  <c r="X1975" i="1" s="1"/>
  <c r="B1975" i="1" s="1"/>
  <c r="C1976" i="1"/>
  <c r="P1858" i="1"/>
  <c r="X1858" i="1" s="1"/>
  <c r="B1858" i="1" s="1"/>
  <c r="C1859" i="1"/>
  <c r="P1828" i="1"/>
  <c r="X1828" i="1" s="1"/>
  <c r="B1828" i="1" s="1"/>
  <c r="C1829" i="1"/>
  <c r="P1888" i="1"/>
  <c r="X1888" i="1" s="1"/>
  <c r="B1888" i="1" s="1"/>
  <c r="C1889" i="1"/>
  <c r="P1682" i="1"/>
  <c r="X1682" i="1" s="1"/>
  <c r="B1682" i="1" s="1"/>
  <c r="C1683" i="1"/>
  <c r="C1771" i="1"/>
  <c r="P1770" i="1"/>
  <c r="X1770" i="1" s="1"/>
  <c r="B1770" i="1" s="1"/>
  <c r="C1563" i="1"/>
  <c r="P1562" i="1"/>
  <c r="X1562" i="1" s="1"/>
  <c r="B1562" i="1" s="1"/>
  <c r="C1800" i="1"/>
  <c r="P1799" i="1"/>
  <c r="X1799" i="1" s="1"/>
  <c r="B1799" i="1" s="1"/>
  <c r="P1621" i="1"/>
  <c r="X1621" i="1" s="1"/>
  <c r="B1621" i="1" s="1"/>
  <c r="C1622" i="1"/>
  <c r="C1711" i="1"/>
  <c r="P1710" i="1"/>
  <c r="X1710" i="1" s="1"/>
  <c r="B1710" i="1" s="1"/>
  <c r="P1889" i="1" l="1"/>
  <c r="X1889" i="1" s="1"/>
  <c r="B1889" i="1" s="1"/>
  <c r="C1890" i="1"/>
  <c r="C1653" i="1"/>
  <c r="P1652" i="1"/>
  <c r="X1652" i="1" s="1"/>
  <c r="B1652" i="1" s="1"/>
  <c r="P1829" i="1"/>
  <c r="X1829" i="1" s="1"/>
  <c r="B1829" i="1" s="1"/>
  <c r="C1830" i="1"/>
  <c r="C1949" i="1"/>
  <c r="P1948" i="1"/>
  <c r="X1948" i="1" s="1"/>
  <c r="B1948" i="1" s="1"/>
  <c r="C1860" i="1"/>
  <c r="P1859" i="1"/>
  <c r="X1859" i="1" s="1"/>
  <c r="B1859" i="1" s="1"/>
  <c r="P1711" i="1"/>
  <c r="X1711" i="1" s="1"/>
  <c r="B1711" i="1" s="1"/>
  <c r="C1712" i="1"/>
  <c r="C1772" i="1"/>
  <c r="P1771" i="1"/>
  <c r="X1771" i="1" s="1"/>
  <c r="B1771" i="1" s="1"/>
  <c r="P1916" i="1"/>
  <c r="X1916" i="1" s="1"/>
  <c r="B1916" i="1" s="1"/>
  <c r="C1917" i="1"/>
  <c r="P1622" i="1"/>
  <c r="X1622" i="1" s="1"/>
  <c r="B1622" i="1" s="1"/>
  <c r="C1623" i="1"/>
  <c r="P1623" i="1" s="1"/>
  <c r="P1683" i="1"/>
  <c r="X1683" i="1" s="1"/>
  <c r="B1683" i="1" s="1"/>
  <c r="C1684" i="1"/>
  <c r="P1684" i="1" s="1"/>
  <c r="P1976" i="1"/>
  <c r="X1976" i="1" s="1"/>
  <c r="B1976" i="1" s="1"/>
  <c r="C1977" i="1"/>
  <c r="C1801" i="1"/>
  <c r="P1800" i="1"/>
  <c r="X1800" i="1" s="1"/>
  <c r="B1800" i="1" s="1"/>
  <c r="C1564" i="1"/>
  <c r="P1564" i="1" s="1"/>
  <c r="P1563" i="1"/>
  <c r="C1742" i="1"/>
  <c r="P1741" i="1"/>
  <c r="X1741" i="1" s="1"/>
  <c r="B1741" i="1" s="1"/>
  <c r="C1918" i="1" l="1"/>
  <c r="P1917" i="1"/>
  <c r="X1917" i="1" s="1"/>
  <c r="B1917" i="1" s="1"/>
  <c r="P1949" i="1"/>
  <c r="X1949" i="1" s="1"/>
  <c r="B1949" i="1" s="1"/>
  <c r="C1950" i="1"/>
  <c r="C1831" i="1"/>
  <c r="P1830" i="1"/>
  <c r="X1830" i="1" s="1"/>
  <c r="B1830" i="1" s="1"/>
  <c r="P1772" i="1"/>
  <c r="X1772" i="1" s="1"/>
  <c r="B1772" i="1" s="1"/>
  <c r="C1773" i="1"/>
  <c r="S1684" i="1"/>
  <c r="X1684" i="1"/>
  <c r="B1684" i="1" s="1"/>
  <c r="C1713" i="1"/>
  <c r="P1712" i="1"/>
  <c r="X1712" i="1" s="1"/>
  <c r="B1712" i="1" s="1"/>
  <c r="C1743" i="1"/>
  <c r="P1742" i="1"/>
  <c r="X1742" i="1" s="1"/>
  <c r="B1742" i="1" s="1"/>
  <c r="C1654" i="1"/>
  <c r="P1653" i="1"/>
  <c r="X1653" i="1" s="1"/>
  <c r="B1653" i="1" s="1"/>
  <c r="X1563" i="1"/>
  <c r="Y1563" i="1" s="1"/>
  <c r="S1623" i="1"/>
  <c r="X1623" i="1"/>
  <c r="B1623" i="1" s="1"/>
  <c r="C1891" i="1"/>
  <c r="P1890" i="1"/>
  <c r="X1890" i="1" s="1"/>
  <c r="B1890" i="1" s="1"/>
  <c r="C1802" i="1"/>
  <c r="P1801" i="1"/>
  <c r="X1801" i="1" s="1"/>
  <c r="B1801" i="1" s="1"/>
  <c r="C1978" i="1"/>
  <c r="P1977" i="1"/>
  <c r="X1977" i="1" s="1"/>
  <c r="B1977" i="1" s="1"/>
  <c r="S1564" i="1"/>
  <c r="X1564" i="1"/>
  <c r="B1564" i="1" s="1"/>
  <c r="C1861" i="1"/>
  <c r="P1860" i="1"/>
  <c r="X1860" i="1" s="1"/>
  <c r="B1860" i="1" s="1"/>
  <c r="B1563" i="1" l="1"/>
  <c r="P1773" i="1"/>
  <c r="X1773" i="1" s="1"/>
  <c r="B1773" i="1" s="1"/>
  <c r="C1774" i="1"/>
  <c r="P1891" i="1"/>
  <c r="X1891" i="1" s="1"/>
  <c r="B1891" i="1" s="1"/>
  <c r="C1892" i="1"/>
  <c r="C1744" i="1"/>
  <c r="P1743" i="1"/>
  <c r="X1743" i="1" s="1"/>
  <c r="B1743" i="1" s="1"/>
  <c r="C1832" i="1"/>
  <c r="P1831" i="1"/>
  <c r="X1831" i="1" s="1"/>
  <c r="B1831" i="1" s="1"/>
  <c r="C1803" i="1"/>
  <c r="P1802" i="1"/>
  <c r="X1802" i="1" s="1"/>
  <c r="B1802" i="1" s="1"/>
  <c r="C1951" i="1"/>
  <c r="P1950" i="1"/>
  <c r="X1950" i="1" s="1"/>
  <c r="B1950" i="1" s="1"/>
  <c r="Y1623" i="1"/>
  <c r="P1713" i="1"/>
  <c r="X1713" i="1" s="1"/>
  <c r="B1713" i="1" s="1"/>
  <c r="C1714" i="1"/>
  <c r="C1655" i="1"/>
  <c r="P1655" i="1" s="1"/>
  <c r="P1654" i="1"/>
  <c r="X1654" i="1" s="1"/>
  <c r="B1654" i="1" s="1"/>
  <c r="C1862" i="1"/>
  <c r="P1861" i="1"/>
  <c r="X1861" i="1" s="1"/>
  <c r="B1861" i="1" s="1"/>
  <c r="Y1564" i="1"/>
  <c r="P1978" i="1"/>
  <c r="X1978" i="1" s="1"/>
  <c r="B1978" i="1" s="1"/>
  <c r="C1979" i="1"/>
  <c r="Y1684" i="1"/>
  <c r="C1919" i="1"/>
  <c r="P1918" i="1"/>
  <c r="X1918" i="1" s="1"/>
  <c r="B1918" i="1" s="1"/>
  <c r="S1655" i="1" l="1"/>
  <c r="X1655" i="1"/>
  <c r="B1655" i="1" s="1"/>
  <c r="P1714" i="1"/>
  <c r="X1714" i="1" s="1"/>
  <c r="B1714" i="1" s="1"/>
  <c r="C1715" i="1"/>
  <c r="P1715" i="1" s="1"/>
  <c r="P1832" i="1"/>
  <c r="X1832" i="1" s="1"/>
  <c r="B1832" i="1" s="1"/>
  <c r="C1833" i="1"/>
  <c r="C1745" i="1"/>
  <c r="P1744" i="1"/>
  <c r="X1744" i="1" s="1"/>
  <c r="B1744" i="1" s="1"/>
  <c r="C1920" i="1"/>
  <c r="P1919" i="1"/>
  <c r="X1919" i="1" s="1"/>
  <c r="B1919" i="1" s="1"/>
  <c r="P1892" i="1"/>
  <c r="X1892" i="1" s="1"/>
  <c r="B1892" i="1" s="1"/>
  <c r="C1893" i="1"/>
  <c r="P1951" i="1"/>
  <c r="X1951" i="1" s="1"/>
  <c r="B1951" i="1" s="1"/>
  <c r="C1952" i="1"/>
  <c r="P1979" i="1"/>
  <c r="X1979" i="1" s="1"/>
  <c r="B1979" i="1" s="1"/>
  <c r="C1980" i="1"/>
  <c r="P1862" i="1"/>
  <c r="X1862" i="1" s="1"/>
  <c r="B1862" i="1" s="1"/>
  <c r="C1863" i="1"/>
  <c r="C1775" i="1"/>
  <c r="P1774" i="1"/>
  <c r="X1774" i="1" s="1"/>
  <c r="B1774" i="1" s="1"/>
  <c r="P1803" i="1"/>
  <c r="X1803" i="1" s="1"/>
  <c r="B1803" i="1" s="1"/>
  <c r="C1804" i="1"/>
  <c r="P1745" i="1" l="1"/>
  <c r="X1745" i="1" s="1"/>
  <c r="B1745" i="1" s="1"/>
  <c r="C1746" i="1"/>
  <c r="P1746" i="1" s="1"/>
  <c r="C1953" i="1"/>
  <c r="P1952" i="1"/>
  <c r="X1952" i="1" s="1"/>
  <c r="B1952" i="1" s="1"/>
  <c r="C1834" i="1"/>
  <c r="P1833" i="1"/>
  <c r="X1833" i="1" s="1"/>
  <c r="B1833" i="1" s="1"/>
  <c r="P1804" i="1"/>
  <c r="X1804" i="1" s="1"/>
  <c r="B1804" i="1" s="1"/>
  <c r="C1805" i="1"/>
  <c r="C1894" i="1"/>
  <c r="P1893" i="1"/>
  <c r="X1893" i="1" s="1"/>
  <c r="B1893" i="1" s="1"/>
  <c r="S1715" i="1"/>
  <c r="X1715" i="1"/>
  <c r="B1715" i="1" s="1"/>
  <c r="P1863" i="1"/>
  <c r="X1863" i="1" s="1"/>
  <c r="B1863" i="1" s="1"/>
  <c r="C1864" i="1"/>
  <c r="P1920" i="1"/>
  <c r="X1920" i="1" s="1"/>
  <c r="B1920" i="1" s="1"/>
  <c r="C1921" i="1"/>
  <c r="C1776" i="1"/>
  <c r="P1776" i="1" s="1"/>
  <c r="P1775" i="1"/>
  <c r="P1980" i="1"/>
  <c r="X1980" i="1" s="1"/>
  <c r="B1980" i="1" s="1"/>
  <c r="C1981" i="1"/>
  <c r="Y1655" i="1"/>
  <c r="C1806" i="1" l="1"/>
  <c r="P1806" i="1" s="1"/>
  <c r="P1805" i="1"/>
  <c r="X1805" i="1" s="1"/>
  <c r="B1805" i="1" s="1"/>
  <c r="C1835" i="1"/>
  <c r="P1834" i="1"/>
  <c r="X1834" i="1" s="1"/>
  <c r="B1834" i="1" s="1"/>
  <c r="P1864" i="1"/>
  <c r="X1864" i="1" s="1"/>
  <c r="B1864" i="1" s="1"/>
  <c r="C1865" i="1"/>
  <c r="Y1715" i="1"/>
  <c r="P1953" i="1"/>
  <c r="X1953" i="1" s="1"/>
  <c r="B1953" i="1" s="1"/>
  <c r="C1954" i="1"/>
  <c r="X1775" i="1"/>
  <c r="Y1775" i="1" s="1"/>
  <c r="X1746" i="1"/>
  <c r="B1746" i="1" s="1"/>
  <c r="S1746" i="1"/>
  <c r="P1921" i="1"/>
  <c r="X1921" i="1" s="1"/>
  <c r="B1921" i="1" s="1"/>
  <c r="C1922" i="1"/>
  <c r="P1981" i="1"/>
  <c r="X1981" i="1" s="1"/>
  <c r="B1981" i="1" s="1"/>
  <c r="C1982" i="1"/>
  <c r="S1776" i="1"/>
  <c r="X1776" i="1"/>
  <c r="B1776" i="1" s="1"/>
  <c r="C1895" i="1"/>
  <c r="P1894" i="1"/>
  <c r="X1894" i="1" s="1"/>
  <c r="B1894" i="1" s="1"/>
  <c r="Y1746" i="1" l="1"/>
  <c r="Y1776" i="1"/>
  <c r="P1922" i="1"/>
  <c r="X1922" i="1" s="1"/>
  <c r="B1922" i="1" s="1"/>
  <c r="C1923" i="1"/>
  <c r="P1865" i="1"/>
  <c r="X1865" i="1" s="1"/>
  <c r="B1865" i="1" s="1"/>
  <c r="C1866" i="1"/>
  <c r="C1896" i="1"/>
  <c r="P1896" i="1" s="1"/>
  <c r="P1895" i="1"/>
  <c r="X1895" i="1" s="1"/>
  <c r="B1895" i="1" s="1"/>
  <c r="B1775" i="1"/>
  <c r="P1835" i="1"/>
  <c r="X1835" i="1" s="1"/>
  <c r="B1835" i="1" s="1"/>
  <c r="C1836" i="1"/>
  <c r="C1983" i="1"/>
  <c r="P1982" i="1"/>
  <c r="X1982" i="1" s="1"/>
  <c r="B1982" i="1" s="1"/>
  <c r="P1954" i="1"/>
  <c r="X1954" i="1" s="1"/>
  <c r="B1954" i="1" s="1"/>
  <c r="C1955" i="1"/>
  <c r="X1806" i="1"/>
  <c r="B1806" i="1" s="1"/>
  <c r="S1806" i="1"/>
  <c r="Y1806" i="1" l="1"/>
  <c r="X1896" i="1"/>
  <c r="B1896" i="1" s="1"/>
  <c r="S1896" i="1"/>
  <c r="C1867" i="1"/>
  <c r="P1866" i="1"/>
  <c r="X1866" i="1" s="1"/>
  <c r="B1866" i="1" s="1"/>
  <c r="C1956" i="1"/>
  <c r="P1955" i="1"/>
  <c r="X1955" i="1" s="1"/>
  <c r="B1955" i="1" s="1"/>
  <c r="P1983" i="1"/>
  <c r="X1983" i="1" s="1"/>
  <c r="B1983" i="1" s="1"/>
  <c r="C1984" i="1"/>
  <c r="P1923" i="1"/>
  <c r="X1923" i="1" s="1"/>
  <c r="B1923" i="1" s="1"/>
  <c r="C1924" i="1"/>
  <c r="P1836" i="1"/>
  <c r="C1837" i="1"/>
  <c r="P1837" i="1" s="1"/>
  <c r="Y1896" i="1" l="1"/>
  <c r="P1984" i="1"/>
  <c r="X1984" i="1" s="1"/>
  <c r="B1984" i="1" s="1"/>
  <c r="C1985" i="1"/>
  <c r="P1956" i="1"/>
  <c r="X1956" i="1" s="1"/>
  <c r="B1956" i="1" s="1"/>
  <c r="C1957" i="1"/>
  <c r="P1957" i="1" s="1"/>
  <c r="X1836" i="1"/>
  <c r="Y1836" i="1" s="1"/>
  <c r="C1868" i="1"/>
  <c r="P1868" i="1" s="1"/>
  <c r="P1867" i="1"/>
  <c r="P1924" i="1"/>
  <c r="X1924" i="1" s="1"/>
  <c r="B1924" i="1" s="1"/>
  <c r="C1925" i="1"/>
  <c r="S1837" i="1"/>
  <c r="X1837" i="1"/>
  <c r="B1837" i="1" s="1"/>
  <c r="S1867" i="1" l="1"/>
  <c r="X1867" i="1"/>
  <c r="B1867" i="1" s="1"/>
  <c r="X1868" i="1"/>
  <c r="B1868" i="1" s="1"/>
  <c r="S1868" i="1"/>
  <c r="B1836" i="1"/>
  <c r="S1957" i="1"/>
  <c r="X1957" i="1"/>
  <c r="B1957" i="1" s="1"/>
  <c r="Y1837" i="1"/>
  <c r="C1926" i="1"/>
  <c r="P1925" i="1"/>
  <c r="X1925" i="1" s="1"/>
  <c r="B1925" i="1" s="1"/>
  <c r="P1985" i="1"/>
  <c r="X1985" i="1" s="1"/>
  <c r="B1985" i="1" s="1"/>
  <c r="C1986" i="1"/>
  <c r="Y1868" i="1" l="1"/>
  <c r="Y1957" i="1"/>
  <c r="C1987" i="1"/>
  <c r="P1986" i="1"/>
  <c r="X1986" i="1" s="1"/>
  <c r="B1986" i="1" s="1"/>
  <c r="C1927" i="1"/>
  <c r="P1926" i="1"/>
  <c r="X1926" i="1" s="1"/>
  <c r="B1926" i="1" s="1"/>
  <c r="C1988" i="1" l="1"/>
  <c r="P1987" i="1"/>
  <c r="X1987" i="1" s="1"/>
  <c r="B1987" i="1" s="1"/>
  <c r="P1927" i="1"/>
  <c r="X1927" i="1" s="1"/>
  <c r="B1927" i="1" s="1"/>
  <c r="C1928" i="1"/>
  <c r="P1928" i="1" l="1"/>
  <c r="C1929" i="1"/>
  <c r="P1929" i="1" s="1"/>
  <c r="C1989" i="1"/>
  <c r="P1988" i="1"/>
  <c r="P1989" i="1" l="1"/>
  <c r="X1989" i="1" s="1"/>
  <c r="B1989" i="1" s="1"/>
  <c r="C1990" i="1"/>
  <c r="S1929" i="1"/>
  <c r="X1929" i="1"/>
  <c r="B1929" i="1" s="1"/>
  <c r="S1988" i="1"/>
  <c r="X1988" i="1"/>
  <c r="B1988" i="1" s="1"/>
  <c r="X1928" i="1"/>
  <c r="Y1928" i="1" s="1"/>
  <c r="Y1929" i="1" l="1"/>
  <c r="P1990" i="1"/>
  <c r="X1990" i="1" s="1"/>
  <c r="B1990" i="1" s="1"/>
  <c r="C1991" i="1"/>
  <c r="B1928" i="1"/>
  <c r="C1992" i="1" l="1"/>
  <c r="P1991" i="1"/>
  <c r="X1991" i="1" s="1"/>
  <c r="B1991" i="1" s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C1998" i="1" l="1"/>
  <c r="P1997" i="1"/>
  <c r="X1997" i="1" s="1"/>
  <c r="B1997" i="1" s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P2001" i="1" l="1"/>
  <c r="X2001" i="1" s="1"/>
  <c r="B2001" i="1" s="1"/>
  <c r="C2002" i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P2006" i="1" l="1"/>
  <c r="X2006" i="1" s="1"/>
  <c r="B2006" i="1" s="1"/>
  <c r="C2007" i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P2012" i="1" l="1"/>
  <c r="X2012" i="1" s="1"/>
  <c r="B2012" i="1" s="1"/>
  <c r="C2013" i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<sst xmlns="http://schemas.openxmlformats.org/spreadsheetml/2006/main" count="238" uniqueCount="112">
  <si>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</si>
  <si>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</si>
  <si>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</si>
  <si>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</si>
  <si>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</si>
  <si>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</si>
  <si>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</si>
  <si>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</si>
  <si>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</si>
  <si>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</si>
  <si>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</si>
  <si>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</si>
  <si>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</si>
  <si>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</si>
  <si>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</si>
  <si>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</si>
  <si>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</si>
  <si>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</si>
  <si>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</si>
  <si>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</si>
  <si>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</si>
  <si>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</si>
  <si>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</si>
  <si>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</si>
  <si>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</si>
  <si>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</si>
  <si>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</si>
  <si>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</si>
  <si>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</si>
  <si>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</si>
  <si>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</si>
  <si>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</si>
  <si>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</si>
  <si>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</si>
  <si>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</si>
  <si>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</si>
  <si>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</si>
  <si>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</si>
  <si>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</si>
  <si>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</si>
  <si>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</si>
  <si>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</si>
  <si>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</si>
  <si>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</si>
  <si>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</si>
  <si>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</si>
  <si>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</si>
  <si>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</si>
  <si>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</si>
  <si>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</si>
  <si>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</si>
  <si>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</si>
  <si>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</si>
  <si>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</si>
  <si>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</si>
  <si>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</si>
  <si>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</si>
  <si>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</si>
  <si>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</si>
  <si>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</si>
  <si>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</si>
  <si>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</si>
  <si>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</si>
  <si>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</si>
  <si>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</si>
  <si>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</si>
  <si>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</si>
  <si>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</si>
  <si>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</si>
  <si>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</si>
  <si>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</si>
  <si>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</si>
  <si>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</si>
  <si>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</si>
  <si>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</si>
  <si>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</si>
  <si>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</si>
  <si>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</si>
  <si>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</si>
  <si>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</si>
  <si>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</si>
  <si>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</si>
  <si>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</si>
  <si>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</si>
  <si>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</si>
  <si>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</si>
  <si>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</si>
  <si>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</si>
  <si>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</si>
  <si>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</si>
  <si>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</si>
  <si>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</si>
  <si>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</si>
  <si>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</si>
  <si>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</si>
  <si>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</si>
  <si>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</si>
  <si>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</si>
  <si>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</si>
  <si>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</si>
  <si>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</si>
  <si>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</si>
  <si>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</si>
  <si>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</si>
  <si>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</si>
  <si>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</si>
  <si>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</si>
  <si>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</si>
  <si>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- 314ª SÉRIE - R$ 38.500.000,00</t>
  </si>
  <si>
    <t>1ª EMI/314ª SER</t>
  </si>
  <si>
    <t>19K0189458</t>
  </si>
  <si>
    <t>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</si>
</sst>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  <numFmt numFmtId="175" formatCode="0.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9" fontId="21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75" fontId="1" fillId="0" borderId="0" xfId="0" applyNumberFormat="1" applyFont="1" applyAlignment="1">
      <alignment horizontal="center" vertical="center"/>
    </xf>
    <xf numFmtId="167" fontId="20" fillId="9" borderId="0" xfId="1" applyNumberFormat="1" applyAlignment="1">
      <alignment horizontal="center"/>
    </xf>
    <xf numFmtId="170" fontId="21" fillId="10" borderId="0" xfId="2" applyNumberFormat="1" applyFont="1" applyFill="1" applyAlignment="1">
      <alignment horizontal="center"/>
    </xf>
    <xf numFmtId="3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5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174" fontId="6" fillId="11" borderId="0" xfId="0" applyNumberFormat="1" applyFont="1" applyFill="1" applyAlignment="1">
      <alignment horizontal="center" vertical="center"/>
    </xf>
    <xf numFmtId="165" fontId="6" fillId="11" borderId="0" xfId="0" applyNumberFormat="1" applyFont="1" applyFill="1" applyAlignment="1">
      <alignment horizontal="center" vertical="center"/>
    </xf>
    <xf numFmtId="170" fontId="21" fillId="11" borderId="0" xfId="2" applyNumberFormat="1" applyFont="1" applyFill="1" applyAlignment="1">
      <alignment horizontal="center"/>
    </xf>
    <xf numFmtId="3" fontId="1" fillId="11" borderId="0" xfId="0" applyNumberFormat="1" applyFont="1" applyFill="1" applyAlignment="1">
      <alignment horizontal="right" vertical="center"/>
    </xf>
  </cellXfs>
  <cellStyles count="3">
    <cellStyle name="Bom" xfId="1" builtinId="26"/>
    <cellStyle name="Normal" xfId="0" builtinId="0"/>
    <cellStyle name="Porcentagem" xfId="2" builtinId="5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5" style="5" bestFit="1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43850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43875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19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43875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43850</v>
      </c>
      <c r="B10" s="8">
        <f>(P10+X10)</f>
        <v>1000</v>
      </c>
      <c r="C10" s="128">
        <v>1000</v>
      </c>
      <c r="D10" s="123">
        <f>AP10</f>
        <v>5259.76</v>
      </c>
      <c r="E10" s="123">
        <f>AR10</f>
        <v>5320.25</v>
      </c>
      <c r="F10" s="124">
        <f>AS10</f>
        <v>43819</v>
      </c>
      <c r="G10" s="10">
        <f t="shared" ref="G10:G73" si="0">(E10/D10)-1</f>
        <v>1.1500524738771389E-2</v>
      </c>
      <c r="H10" s="129">
        <f>AK148</f>
        <v>43881</v>
      </c>
      <c r="I10" s="41">
        <f>IF(A10&gt;I9,H10,I9)</f>
        <v>43881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43881</v>
      </c>
      <c r="AB10" s="4"/>
      <c r="AC10" s="139"/>
      <c r="AD10" s="140">
        <f>A10</f>
        <v>43850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43850</v>
      </c>
      <c r="AP10" s="171">
        <f>VLOOKUP($AO10,[1]Plan1!$EW$167:$EZ$293,2)</f>
        <v>5259.76</v>
      </c>
      <c r="AQ10" s="170">
        <f>EDATE($AO10,-2)</f>
        <v>43789</v>
      </c>
      <c r="AR10" s="171">
        <f>VLOOKUP($AO10,[1]Plan1!$EW$167:$EZ$293,4)</f>
        <v>5320.25</v>
      </c>
      <c r="AS10" s="170">
        <f>EDATE($AO10,-1)</f>
        <v>43819</v>
      </c>
      <c r="AT10" s="172">
        <f>(AR10/AP10)-1</f>
        <v>1.1500524738771389E-2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43851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5259.76</v>
      </c>
      <c r="E11" s="114">
        <f>E10</f>
        <v>5320.25</v>
      </c>
      <c r="F11" s="115">
        <f t="shared" ref="F11:F37" si="12">IF(D11=D10,F10,A11)</f>
        <v>43819</v>
      </c>
      <c r="G11" s="116">
        <f t="shared" si="0"/>
        <v>1.1500524738771389E-2</v>
      </c>
      <c r="H11" s="117">
        <f t="shared" ref="H11:H74" si="13">IF(DAY(A11)=H$9,VLOOKUP(A11,AH$118:AN$450,4),H10)</f>
        <v>43881</v>
      </c>
      <c r="I11" s="117">
        <f t="shared" ref="I11:I73" si="14">IF(A11&gt;I10,H11,I10)</f>
        <v>43881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9.5000000000000001E-2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43881</v>
      </c>
      <c r="AB11" s="4"/>
      <c r="AC11" s="139">
        <v>0</v>
      </c>
      <c r="AD11" s="140">
        <f>A8</f>
        <v>43875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43881</v>
      </c>
      <c r="AN11" s="11"/>
      <c r="AO11" s="145">
        <f t="shared" si="8"/>
        <v>43881</v>
      </c>
      <c r="AP11" s="171">
        <f>VLOOKUP($AO11,[1]Plan1!$EW$167:$EZ$293,2)</f>
        <v>5320.25</v>
      </c>
      <c r="AQ11" s="170">
        <f t="shared" ref="AQ11:AQ74" si="22">EDATE($AO11,-2)</f>
        <v>43819</v>
      </c>
      <c r="AR11" s="171">
        <f>VLOOKUP($AO11,[1]Plan1!$EW$167:$EZ$293,4)</f>
        <v>5331.42</v>
      </c>
      <c r="AS11" s="170">
        <f t="shared" ref="AS11:AS74" si="23">EDATE($AO11,-1)</f>
        <v>43850</v>
      </c>
      <c r="AT11" s="172">
        <f t="shared" ref="AT11:AT74" si="24">(AR11/AP11)-1</f>
        <v>2.099525398242541E-3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43852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5259.76</v>
      </c>
      <c r="E12" s="114">
        <f t="shared" ref="E12:E41" si="26">E11</f>
        <v>5320.25</v>
      </c>
      <c r="F12" s="115">
        <f t="shared" si="12"/>
        <v>43819</v>
      </c>
      <c r="G12" s="116">
        <f t="shared" si="0"/>
        <v>1.1500524738771389E-2</v>
      </c>
      <c r="H12" s="117">
        <f t="shared" si="13"/>
        <v>43881</v>
      </c>
      <c r="I12" s="117">
        <f t="shared" si="14"/>
        <v>43881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9.5000000000000001E-2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43881</v>
      </c>
      <c r="AB12" s="4"/>
      <c r="AC12" s="139">
        <f t="shared" ref="AC12:AC75" si="32">AC11+1</f>
        <v>1</v>
      </c>
      <c r="AD12" s="145">
        <f t="shared" ref="AD12:AD43" si="33">VLOOKUP(AC12,$AG$148:$AK$330,4,FALSE)</f>
        <v>43881</v>
      </c>
      <c r="AE12" s="141">
        <f t="shared" ref="AE12:AE24" si="34">(AE11-AH12)</f>
        <v>985.88789731999998</v>
      </c>
      <c r="AF12" s="149">
        <f t="shared" ref="AF12:AF43" si="35">NETWORKDAYS(AD11,AD12,AD$148:AD$502)-1</f>
        <v>4</v>
      </c>
      <c r="AG12" s="150">
        <f>TRUNC(AE11*(ROUND((1+T$10)^(AF12/252),9)-1),8)</f>
        <v>1.44158399</v>
      </c>
      <c r="AH12" s="151">
        <f t="shared" ref="AH12:AH24" si="36">TRUNC((AE11*AI12),8)</f>
        <v>14.11210268</v>
      </c>
      <c r="AI12" s="190">
        <v>1.4112102682794494E-2</v>
      </c>
      <c r="AJ12" s="141">
        <f t="shared" ref="AJ12:AJ18" si="37">(AG12+AH12)</f>
        <v>15.553686669999999</v>
      </c>
      <c r="AK12" s="139">
        <f t="shared" ref="AK12:AK75" si="38">AK11+1</f>
        <v>1</v>
      </c>
      <c r="AL12" s="148" t="s">
        <v>79</v>
      </c>
      <c r="AM12" s="145">
        <f t="shared" si="21"/>
        <v>43910</v>
      </c>
      <c r="AN12" s="189"/>
      <c r="AO12" s="145">
        <f t="shared" si="8"/>
        <v>43910</v>
      </c>
      <c r="AP12" s="171">
        <f>VLOOKUP($AO12,[1]Plan1!$EW$167:$EZ$293,2)</f>
        <v>5331.42</v>
      </c>
      <c r="AQ12" s="170">
        <f t="shared" si="22"/>
        <v>43850</v>
      </c>
      <c r="AR12" s="171">
        <f>VLOOKUP($AO12,[1]Plan1!$EW$167:$EZ$293,4)</f>
        <v>5344.75</v>
      </c>
      <c r="AS12" s="170">
        <f t="shared" si="23"/>
        <v>43881</v>
      </c>
      <c r="AT12" s="172">
        <f t="shared" si="24"/>
        <v>2.5002719725701894E-3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43853</v>
      </c>
      <c r="B13" s="112">
        <f t="shared" si="10"/>
        <v>1000</v>
      </c>
      <c r="C13" s="112">
        <f t="shared" si="25"/>
        <v>1000</v>
      </c>
      <c r="D13" s="113">
        <f t="shared" si="11"/>
        <v>5259.76</v>
      </c>
      <c r="E13" s="114">
        <f t="shared" si="26"/>
        <v>5320.25</v>
      </c>
      <c r="F13" s="115">
        <f t="shared" si="12"/>
        <v>43819</v>
      </c>
      <c r="G13" s="116">
        <f t="shared" si="0"/>
        <v>1.1500524738771389E-2</v>
      </c>
      <c r="H13" s="117">
        <f t="shared" si="13"/>
        <v>43881</v>
      </c>
      <c r="I13" s="117">
        <f t="shared" si="14"/>
        <v>43881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9.5000000000000001E-2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43881</v>
      </c>
      <c r="AB13" s="4"/>
      <c r="AC13" s="139">
        <f t="shared" si="32"/>
        <v>2</v>
      </c>
      <c r="AD13" s="145">
        <f t="shared" si="33"/>
        <v>43910</v>
      </c>
      <c r="AE13" s="141">
        <f t="shared" si="34"/>
        <v>974.60429589</v>
      </c>
      <c r="AF13" s="143">
        <f t="shared" si="35"/>
        <v>19</v>
      </c>
      <c r="AG13" s="152">
        <f t="shared" ref="AG13:AG18" si="39">TRUNC(AE12*(ROUND((1+T$10)^(AF13/252),9)-1),8)</f>
        <v>6.7691605199999998</v>
      </c>
      <c r="AH13" s="151">
        <f t="shared" si="36"/>
        <v>11.283601429999999</v>
      </c>
      <c r="AI13" s="190">
        <v>1.1445116092809378E-2</v>
      </c>
      <c r="AJ13" s="141">
        <f t="shared" si="37"/>
        <v>18.052761949999997</v>
      </c>
      <c r="AK13" s="139">
        <f t="shared" si="38"/>
        <v>2</v>
      </c>
      <c r="AL13" s="148" t="s">
        <v>79</v>
      </c>
      <c r="AM13" s="145">
        <f t="shared" si="21"/>
        <v>43941</v>
      </c>
      <c r="AN13" s="189"/>
      <c r="AO13" s="145">
        <f t="shared" si="8"/>
        <v>43941</v>
      </c>
      <c r="AP13" s="171">
        <f>VLOOKUP($AO13,[1]Plan1!$EW$167:$EZ$293,2)</f>
        <v>5344.75</v>
      </c>
      <c r="AQ13" s="170">
        <f t="shared" si="22"/>
        <v>43881</v>
      </c>
      <c r="AR13" s="171">
        <f>VLOOKUP($AO13,[1]Plan1!$EW$167:$EZ$293,4)</f>
        <v>5348.49</v>
      </c>
      <c r="AS13" s="170">
        <f t="shared" si="23"/>
        <v>43910</v>
      </c>
      <c r="AT13" s="172">
        <f t="shared" si="24"/>
        <v>6.9975209317552078E-4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43854</v>
      </c>
      <c r="B14" s="112">
        <f t="shared" si="10"/>
        <v>1000</v>
      </c>
      <c r="C14" s="112">
        <f t="shared" si="25"/>
        <v>1000</v>
      </c>
      <c r="D14" s="113">
        <f t="shared" si="11"/>
        <v>5259.76</v>
      </c>
      <c r="E14" s="114">
        <f t="shared" si="26"/>
        <v>5320.25</v>
      </c>
      <c r="F14" s="115">
        <f t="shared" si="12"/>
        <v>43819</v>
      </c>
      <c r="G14" s="116">
        <f t="shared" si="0"/>
        <v>1.1500524738771389E-2</v>
      </c>
      <c r="H14" s="117">
        <f t="shared" si="13"/>
        <v>43881</v>
      </c>
      <c r="I14" s="117">
        <f t="shared" si="14"/>
        <v>43881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9.5000000000000001E-2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43881</v>
      </c>
      <c r="AB14" s="4"/>
      <c r="AC14" s="139">
        <f t="shared" si="32"/>
        <v>3</v>
      </c>
      <c r="AD14" s="145">
        <f t="shared" si="33"/>
        <v>43941</v>
      </c>
      <c r="AE14" s="141">
        <f t="shared" si="34"/>
        <v>961.88754332999997</v>
      </c>
      <c r="AF14" s="143">
        <f t="shared" si="35"/>
        <v>20</v>
      </c>
      <c r="AG14" s="152">
        <f t="shared" si="39"/>
        <v>7.0451503300000002</v>
      </c>
      <c r="AH14" s="151">
        <f t="shared" si="36"/>
        <v>12.71675256</v>
      </c>
      <c r="AI14" s="190">
        <v>1.3048118729298609E-2</v>
      </c>
      <c r="AJ14" s="141">
        <f t="shared" si="37"/>
        <v>19.761902890000002</v>
      </c>
      <c r="AK14" s="139">
        <f t="shared" si="38"/>
        <v>3</v>
      </c>
      <c r="AL14" s="148" t="s">
        <v>79</v>
      </c>
      <c r="AM14" s="145">
        <f t="shared" si="21"/>
        <v>43971</v>
      </c>
      <c r="AN14" s="189"/>
      <c r="AO14" s="145">
        <f t="shared" si="8"/>
        <v>43971</v>
      </c>
      <c r="AP14" s="171">
        <f>VLOOKUP($AO14,[1]Plan1!$EW$167:$EZ$293,2)</f>
        <v>5348.49</v>
      </c>
      <c r="AQ14" s="170">
        <f t="shared" si="22"/>
        <v>43910</v>
      </c>
      <c r="AR14" s="171">
        <f>VLOOKUP($AO14,[1]Plan1!$EW$167:$EZ$293,4)</f>
        <v>5331.91</v>
      </c>
      <c r="AS14" s="170">
        <f t="shared" si="23"/>
        <v>43941</v>
      </c>
      <c r="AT14" s="172">
        <f t="shared" si="24"/>
        <v>-3.0999403569978989E-3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43855</v>
      </c>
      <c r="B15" s="112">
        <f t="shared" si="10"/>
        <v>1000</v>
      </c>
      <c r="C15" s="112">
        <f t="shared" si="25"/>
        <v>1000</v>
      </c>
      <c r="D15" s="113">
        <f t="shared" si="11"/>
        <v>5259.76</v>
      </c>
      <c r="E15" s="114">
        <f t="shared" si="26"/>
        <v>5320.25</v>
      </c>
      <c r="F15" s="115">
        <f t="shared" si="12"/>
        <v>43819</v>
      </c>
      <c r="G15" s="116">
        <f t="shared" si="0"/>
        <v>1.1500524738771389E-2</v>
      </c>
      <c r="H15" s="117">
        <f t="shared" si="13"/>
        <v>43881</v>
      </c>
      <c r="I15" s="117">
        <f t="shared" si="14"/>
        <v>43881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9.5000000000000001E-2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43881</v>
      </c>
      <c r="AB15" s="4"/>
      <c r="AC15" s="139">
        <f t="shared" si="32"/>
        <v>4</v>
      </c>
      <c r="AD15" s="145">
        <f t="shared" si="33"/>
        <v>43971</v>
      </c>
      <c r="AE15" s="141">
        <f t="shared" si="34"/>
        <v>949.96322141999997</v>
      </c>
      <c r="AF15" s="143">
        <f t="shared" si="35"/>
        <v>20</v>
      </c>
      <c r="AG15" s="152">
        <f t="shared" si="39"/>
        <v>6.95322437</v>
      </c>
      <c r="AH15" s="151">
        <f t="shared" si="36"/>
        <v>11.92432191</v>
      </c>
      <c r="AI15" s="190">
        <v>1.2396794199649791E-2</v>
      </c>
      <c r="AJ15" s="141">
        <f t="shared" si="37"/>
        <v>18.877546280000001</v>
      </c>
      <c r="AK15" s="139">
        <f t="shared" si="38"/>
        <v>4</v>
      </c>
      <c r="AL15" s="148" t="s">
        <v>79</v>
      </c>
      <c r="AM15" s="145">
        <f t="shared" si="21"/>
        <v>44004</v>
      </c>
      <c r="AN15" s="189"/>
      <c r="AO15" s="145">
        <f t="shared" si="8"/>
        <v>44004</v>
      </c>
      <c r="AP15" s="171">
        <f>VLOOKUP($AO15,[1]Plan1!$EW$167:$EZ$293,2)</f>
        <v>5331.91</v>
      </c>
      <c r="AQ15" s="170">
        <f t="shared" si="22"/>
        <v>43943</v>
      </c>
      <c r="AR15" s="171">
        <f>VLOOKUP($AO15,[1]Plan1!$EW$167:$EZ$293,4)</f>
        <v>5311.65</v>
      </c>
      <c r="AS15" s="170">
        <f t="shared" si="23"/>
        <v>43973</v>
      </c>
      <c r="AT15" s="172">
        <f t="shared" si="24"/>
        <v>-3.7997640620340833E-3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43856</v>
      </c>
      <c r="B16" s="112">
        <f t="shared" si="10"/>
        <v>1000</v>
      </c>
      <c r="C16" s="112">
        <f t="shared" si="25"/>
        <v>1000</v>
      </c>
      <c r="D16" s="113">
        <f t="shared" si="11"/>
        <v>5259.76</v>
      </c>
      <c r="E16" s="114">
        <f t="shared" si="26"/>
        <v>5320.25</v>
      </c>
      <c r="F16" s="115">
        <f t="shared" si="12"/>
        <v>43819</v>
      </c>
      <c r="G16" s="116">
        <f t="shared" si="0"/>
        <v>1.1500524738771389E-2</v>
      </c>
      <c r="H16" s="117">
        <f t="shared" si="13"/>
        <v>43881</v>
      </c>
      <c r="I16" s="117">
        <f t="shared" si="14"/>
        <v>43881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9.5000000000000001E-2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43881</v>
      </c>
      <c r="AB16" s="4"/>
      <c r="AC16" s="139">
        <f t="shared" si="32"/>
        <v>5</v>
      </c>
      <c r="AD16" s="145">
        <f t="shared" si="33"/>
        <v>44004</v>
      </c>
      <c r="AE16" s="141">
        <f t="shared" si="34"/>
        <v>935.91881535999994</v>
      </c>
      <c r="AF16" s="143">
        <f t="shared" si="35"/>
        <v>22</v>
      </c>
      <c r="AG16" s="152">
        <f t="shared" si="39"/>
        <v>7.5564539399999999</v>
      </c>
      <c r="AH16" s="151">
        <f t="shared" si="36"/>
        <v>14.04440606</v>
      </c>
      <c r="AI16" s="190">
        <v>1.4784157691289667E-2</v>
      </c>
      <c r="AJ16" s="141">
        <f t="shared" si="37"/>
        <v>21.600860000000001</v>
      </c>
      <c r="AK16" s="139">
        <f t="shared" si="38"/>
        <v>5</v>
      </c>
      <c r="AL16" s="148" t="s">
        <v>79</v>
      </c>
      <c r="AM16" s="145">
        <f t="shared" si="21"/>
        <v>44032</v>
      </c>
      <c r="AN16" s="189"/>
      <c r="AO16" s="145">
        <f t="shared" si="8"/>
        <v>44032</v>
      </c>
      <c r="AP16" s="171">
        <f>VLOOKUP($AO16,[1]Plan1!$EW$167:$EZ$293,2)</f>
        <v>5311.65</v>
      </c>
      <c r="AQ16" s="170">
        <f t="shared" si="22"/>
        <v>43971</v>
      </c>
      <c r="AR16" s="171">
        <f>VLOOKUP($AO16,[1]Plan1!$EW$167:$EZ$293,4)</f>
        <v>5325.46</v>
      </c>
      <c r="AS16" s="170">
        <f t="shared" si="23"/>
        <v>44002</v>
      </c>
      <c r="AT16" s="172">
        <f t="shared" si="24"/>
        <v>2.5999454030292135E-3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43857</v>
      </c>
      <c r="B17" s="112">
        <f t="shared" si="10"/>
        <v>1000</v>
      </c>
      <c r="C17" s="112">
        <f t="shared" si="25"/>
        <v>1000</v>
      </c>
      <c r="D17" s="113">
        <f>IF(E17=E16,D16,E16)</f>
        <v>5259.76</v>
      </c>
      <c r="E17" s="114">
        <f t="shared" si="26"/>
        <v>5320.25</v>
      </c>
      <c r="F17" s="115">
        <f t="shared" si="12"/>
        <v>43819</v>
      </c>
      <c r="G17" s="116">
        <f t="shared" si="0"/>
        <v>1.1500524738771389E-2</v>
      </c>
      <c r="H17" s="117">
        <f t="shared" si="13"/>
        <v>43881</v>
      </c>
      <c r="I17" s="117">
        <f t="shared" si="14"/>
        <v>43881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9.5000000000000001E-2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43881</v>
      </c>
      <c r="AB17" s="4"/>
      <c r="AC17" s="139">
        <f t="shared" si="32"/>
        <v>6</v>
      </c>
      <c r="AD17" s="145">
        <f t="shared" si="33"/>
        <v>44032</v>
      </c>
      <c r="AE17" s="141">
        <f t="shared" si="34"/>
        <v>920.26264901999991</v>
      </c>
      <c r="AF17" s="143">
        <f t="shared" si="35"/>
        <v>20</v>
      </c>
      <c r="AG17" s="152">
        <f t="shared" si="39"/>
        <v>6.7655034799999996</v>
      </c>
      <c r="AH17" s="151">
        <f t="shared" si="36"/>
        <v>15.65616634</v>
      </c>
      <c r="AI17" s="190">
        <v>1.6728124372475135E-2</v>
      </c>
      <c r="AJ17" s="141">
        <f t="shared" si="37"/>
        <v>22.421669819999998</v>
      </c>
      <c r="AK17" s="139">
        <f t="shared" si="38"/>
        <v>6</v>
      </c>
      <c r="AL17" s="148" t="s">
        <v>79</v>
      </c>
      <c r="AM17" s="145">
        <f t="shared" si="21"/>
        <v>44063</v>
      </c>
      <c r="AN17" s="189"/>
      <c r="AO17" s="145">
        <f t="shared" si="8"/>
        <v>44063</v>
      </c>
      <c r="AP17" s="171">
        <f>VLOOKUP($AO17,[1]Plan1!$EW$167:$EZ$293,2)</f>
        <v>5325.46</v>
      </c>
      <c r="AQ17" s="170">
        <f t="shared" si="22"/>
        <v>44002</v>
      </c>
      <c r="AR17" s="171">
        <f>VLOOKUP($AO17,[1]Plan1!$EW$167:$EZ$293,4)</f>
        <v>5344.63</v>
      </c>
      <c r="AS17" s="170">
        <f t="shared" si="23"/>
        <v>44032</v>
      </c>
      <c r="AT17" s="172">
        <f t="shared" si="24"/>
        <v>3.599689040946652E-3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43858</v>
      </c>
      <c r="B18" s="112">
        <f t="shared" si="10"/>
        <v>1000</v>
      </c>
      <c r="C18" s="112">
        <f t="shared" si="25"/>
        <v>1000</v>
      </c>
      <c r="D18" s="113">
        <f t="shared" si="11"/>
        <v>5259.76</v>
      </c>
      <c r="E18" s="114">
        <f t="shared" si="26"/>
        <v>5320.25</v>
      </c>
      <c r="F18" s="115">
        <f t="shared" si="12"/>
        <v>43819</v>
      </c>
      <c r="G18" s="116">
        <f t="shared" si="0"/>
        <v>1.1500524738771389E-2</v>
      </c>
      <c r="H18" s="117">
        <f t="shared" si="13"/>
        <v>43881</v>
      </c>
      <c r="I18" s="117">
        <f t="shared" si="14"/>
        <v>43881</v>
      </c>
      <c r="J18" s="118">
        <f t="shared" si="15"/>
        <v>23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9.5000000000000001E-2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43881</v>
      </c>
      <c r="AB18" s="4"/>
      <c r="AC18" s="139">
        <f t="shared" si="32"/>
        <v>7</v>
      </c>
      <c r="AD18" s="145">
        <f t="shared" si="33"/>
        <v>44063</v>
      </c>
      <c r="AE18" s="141">
        <f t="shared" si="34"/>
        <v>902.14800520999995</v>
      </c>
      <c r="AF18" s="143">
        <f t="shared" si="35"/>
        <v>23</v>
      </c>
      <c r="AG18" s="152">
        <f t="shared" si="39"/>
        <v>7.6543177099999999</v>
      </c>
      <c r="AH18" s="151">
        <f t="shared" si="36"/>
        <v>18.11464381</v>
      </c>
      <c r="AI18" s="190">
        <v>1.9684210628421368E-2</v>
      </c>
      <c r="AJ18" s="141">
        <f t="shared" si="37"/>
        <v>25.768961520000001</v>
      </c>
      <c r="AK18" s="139">
        <f t="shared" si="38"/>
        <v>7</v>
      </c>
      <c r="AL18" s="148" t="s">
        <v>79</v>
      </c>
      <c r="AM18" s="145">
        <f t="shared" si="21"/>
        <v>44095</v>
      </c>
      <c r="AN18" s="189"/>
      <c r="AO18" s="145">
        <f t="shared" si="8"/>
        <v>44095</v>
      </c>
      <c r="AP18" s="171">
        <f>VLOOKUP($AO18,[1]Plan1!$EW$167:$EZ$293,2)</f>
        <v>5344.63</v>
      </c>
      <c r="AQ18" s="170">
        <f t="shared" si="22"/>
        <v>44033</v>
      </c>
      <c r="AR18" s="171">
        <f>VLOOKUP($AO18,[1]Plan1!$EW$167:$EZ$293,4)</f>
        <v>5357.46</v>
      </c>
      <c r="AS18" s="170">
        <f t="shared" si="23"/>
        <v>44064</v>
      </c>
      <c r="AT18" s="172">
        <f t="shared" si="24"/>
        <v>2.4005403554596683E-3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43859</v>
      </c>
      <c r="B19" s="112">
        <f t="shared" si="10"/>
        <v>1000</v>
      </c>
      <c r="C19" s="112">
        <f t="shared" si="25"/>
        <v>1000</v>
      </c>
      <c r="D19" s="113">
        <f t="shared" si="11"/>
        <v>5259.76</v>
      </c>
      <c r="E19" s="114">
        <f t="shared" si="26"/>
        <v>5320.25</v>
      </c>
      <c r="F19" s="115">
        <f t="shared" si="12"/>
        <v>43819</v>
      </c>
      <c r="G19" s="116">
        <f t="shared" si="0"/>
        <v>1.1500524738771389E-2</v>
      </c>
      <c r="H19" s="117">
        <f t="shared" si="13"/>
        <v>43881</v>
      </c>
      <c r="I19" s="117">
        <f t="shared" si="14"/>
        <v>43881</v>
      </c>
      <c r="J19" s="118">
        <f t="shared" si="15"/>
        <v>23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9.5000000000000001E-2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43881</v>
      </c>
      <c r="AB19" s="4"/>
      <c r="AC19" s="139">
        <f t="shared" si="32"/>
        <v>8</v>
      </c>
      <c r="AD19" s="145">
        <f t="shared" si="33"/>
        <v>44095</v>
      </c>
      <c r="AE19" s="141">
        <f t="shared" si="34"/>
        <v>886.83778302999997</v>
      </c>
      <c r="AF19" s="143">
        <f t="shared" si="35"/>
        <v>21</v>
      </c>
      <c r="AG19" s="152">
        <f t="shared" ref="AG19" si="40">TRUNC(AE18*(ROUND((1+T$10)^(AF19/252),9)-1),8)</f>
        <v>6.8486872500000002</v>
      </c>
      <c r="AH19" s="151">
        <f t="shared" si="36"/>
        <v>15.31022218</v>
      </c>
      <c r="AI19" s="190">
        <v>1.6970854115006866E-2</v>
      </c>
      <c r="AJ19" s="141">
        <f t="shared" ref="AJ19" si="41">(AG19+AH19)</f>
        <v>22.158909430000001</v>
      </c>
      <c r="AK19" s="139">
        <f t="shared" si="38"/>
        <v>8</v>
      </c>
      <c r="AL19" s="148" t="s">
        <v>79</v>
      </c>
      <c r="AM19" s="145">
        <f t="shared" si="21"/>
        <v>44124</v>
      </c>
      <c r="AN19" s="189"/>
      <c r="AO19" s="145">
        <f t="shared" si="8"/>
        <v>44124</v>
      </c>
      <c r="AP19" s="171">
        <f>VLOOKUP($AO19,[1]Plan1!$EW$167:$EZ$293,2)</f>
        <v>5357.46</v>
      </c>
      <c r="AQ19" s="170">
        <f t="shared" si="22"/>
        <v>44063</v>
      </c>
      <c r="AR19" s="171">
        <f>VLOOKUP($AO19,[1]Plan1!$EW$167:$EZ$293,4)</f>
        <v>5391.75</v>
      </c>
      <c r="AS19" s="170">
        <f t="shared" si="23"/>
        <v>44094</v>
      </c>
      <c r="AT19" s="172">
        <f t="shared" si="24"/>
        <v>6.4004210950712181E-3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43860</v>
      </c>
      <c r="B20" s="112">
        <f t="shared" si="10"/>
        <v>1000</v>
      </c>
      <c r="C20" s="112">
        <f t="shared" si="25"/>
        <v>1000</v>
      </c>
      <c r="D20" s="113">
        <f t="shared" si="11"/>
        <v>5259.76</v>
      </c>
      <c r="E20" s="114">
        <f t="shared" si="26"/>
        <v>5320.25</v>
      </c>
      <c r="F20" s="115">
        <f t="shared" si="12"/>
        <v>43819</v>
      </c>
      <c r="G20" s="116">
        <f t="shared" si="0"/>
        <v>1.1500524738771389E-2</v>
      </c>
      <c r="H20" s="117">
        <f t="shared" si="13"/>
        <v>43881</v>
      </c>
      <c r="I20" s="117">
        <f t="shared" si="14"/>
        <v>43881</v>
      </c>
      <c r="J20" s="118">
        <f t="shared" si="15"/>
        <v>23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9.5000000000000001E-2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43881</v>
      </c>
      <c r="AB20" s="4"/>
      <c r="AC20" s="139">
        <f t="shared" si="32"/>
        <v>9</v>
      </c>
      <c r="AD20" s="145">
        <f t="shared" si="33"/>
        <v>44124</v>
      </c>
      <c r="AE20" s="141">
        <f t="shared" si="34"/>
        <v>873.62151448999998</v>
      </c>
      <c r="AF20" s="143">
        <f t="shared" si="35"/>
        <v>20</v>
      </c>
      <c r="AG20" s="152">
        <f t="shared" ref="AG20:AG22" si="42">TRUNC(AE19*(ROUND((1+T$10)^(AF20/252),9)-1),8)</f>
        <v>6.4107099999999999</v>
      </c>
      <c r="AH20" s="151">
        <f t="shared" si="36"/>
        <v>13.21626854</v>
      </c>
      <c r="AI20" s="190">
        <v>1.4902689978203314E-2</v>
      </c>
      <c r="AJ20" s="141">
        <f t="shared" ref="AJ20:AJ22" si="43">(AG20+AH20)</f>
        <v>19.62697854</v>
      </c>
      <c r="AK20" s="139">
        <f t="shared" si="38"/>
        <v>9</v>
      </c>
      <c r="AL20" s="148" t="s">
        <v>79</v>
      </c>
      <c r="AM20" s="145">
        <f t="shared" si="21"/>
        <v>44155</v>
      </c>
      <c r="AN20" s="189"/>
      <c r="AO20" s="145">
        <f t="shared" si="8"/>
        <v>44155</v>
      </c>
      <c r="AP20" s="171">
        <f>VLOOKUP($AO20,[1]Plan1!$EW$167:$EZ$293,2)</f>
        <v>5391.75</v>
      </c>
      <c r="AQ20" s="170">
        <f t="shared" si="22"/>
        <v>44094</v>
      </c>
      <c r="AR20" s="171">
        <f>VLOOKUP($AO20,[1]Plan1!$EW$167:$EZ$293,4)</f>
        <v>5438.12</v>
      </c>
      <c r="AS20" s="170">
        <f t="shared" si="23"/>
        <v>44124</v>
      </c>
      <c r="AT20" s="172">
        <f t="shared" si="24"/>
        <v>8.6001761951128852E-3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43861</v>
      </c>
      <c r="B21" s="112">
        <f t="shared" si="10"/>
        <v>1000</v>
      </c>
      <c r="C21" s="112">
        <f t="shared" si="25"/>
        <v>1000</v>
      </c>
      <c r="D21" s="113">
        <f t="shared" si="11"/>
        <v>5259.76</v>
      </c>
      <c r="E21" s="114">
        <f t="shared" si="26"/>
        <v>5320.25</v>
      </c>
      <c r="F21" s="115">
        <f t="shared" si="12"/>
        <v>43819</v>
      </c>
      <c r="G21" s="116">
        <f t="shared" si="0"/>
        <v>1.1500524738771389E-2</v>
      </c>
      <c r="H21" s="117">
        <f t="shared" si="13"/>
        <v>43881</v>
      </c>
      <c r="I21" s="117">
        <f t="shared" si="14"/>
        <v>43881</v>
      </c>
      <c r="J21" s="118">
        <f t="shared" si="15"/>
        <v>23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9.5000000000000001E-2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43881</v>
      </c>
      <c r="AB21" s="4"/>
      <c r="AC21" s="139">
        <f t="shared" si="32"/>
        <v>10</v>
      </c>
      <c r="AD21" s="145">
        <f t="shared" si="33"/>
        <v>44155</v>
      </c>
      <c r="AE21" s="141">
        <f t="shared" si="34"/>
        <v>858.83295307000003</v>
      </c>
      <c r="AF21" s="143">
        <f t="shared" si="35"/>
        <v>22</v>
      </c>
      <c r="AG21" s="152">
        <f t="shared" si="42"/>
        <v>6.9491961199999999</v>
      </c>
      <c r="AH21" s="151">
        <f t="shared" si="36"/>
        <v>14.788561420000001</v>
      </c>
      <c r="AI21" s="190">
        <v>1.6927881439589607E-2</v>
      </c>
      <c r="AJ21" s="141">
        <f t="shared" si="43"/>
        <v>21.73775754</v>
      </c>
      <c r="AK21" s="139">
        <f t="shared" si="38"/>
        <v>10</v>
      </c>
      <c r="AL21" s="148" t="s">
        <v>79</v>
      </c>
      <c r="AM21" s="145">
        <f t="shared" si="21"/>
        <v>44186</v>
      </c>
      <c r="AN21" s="189"/>
      <c r="AO21" s="145">
        <f t="shared" si="8"/>
        <v>44186</v>
      </c>
      <c r="AP21" s="171">
        <f>VLOOKUP($AO21,[1]Plan1!$EW$167:$EZ$293,2)</f>
        <v>5438.12</v>
      </c>
      <c r="AQ21" s="170">
        <f t="shared" si="22"/>
        <v>44125</v>
      </c>
      <c r="AR21" s="171">
        <f>VLOOKUP($AO21,[1]Plan1!$EW$167:$EZ$293,4)</f>
        <v>5486.52</v>
      </c>
      <c r="AS21" s="170">
        <f t="shared" si="23"/>
        <v>44156</v>
      </c>
      <c r="AT21" s="172">
        <f t="shared" si="24"/>
        <v>8.9001346053416697E-3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43862</v>
      </c>
      <c r="B22" s="112">
        <f t="shared" si="10"/>
        <v>1000</v>
      </c>
      <c r="C22" s="112">
        <f t="shared" si="25"/>
        <v>1000</v>
      </c>
      <c r="D22" s="113">
        <f t="shared" si="11"/>
        <v>5259.76</v>
      </c>
      <c r="E22" s="114">
        <f t="shared" si="26"/>
        <v>5320.25</v>
      </c>
      <c r="F22" s="115">
        <f t="shared" si="12"/>
        <v>43819</v>
      </c>
      <c r="G22" s="116">
        <f t="shared" si="0"/>
        <v>1.1500524738771389E-2</v>
      </c>
      <c r="H22" s="117">
        <f t="shared" si="13"/>
        <v>43881</v>
      </c>
      <c r="I22" s="117">
        <f t="shared" si="14"/>
        <v>43881</v>
      </c>
      <c r="J22" s="118">
        <f t="shared" si="15"/>
        <v>23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9.5000000000000001E-2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43881</v>
      </c>
      <c r="AB22" s="4"/>
      <c r="AC22" s="139">
        <f t="shared" si="32"/>
        <v>11</v>
      </c>
      <c r="AD22" s="145">
        <f t="shared" si="33"/>
        <v>44186</v>
      </c>
      <c r="AE22" s="141">
        <f t="shared" si="34"/>
        <v>843.05376539000008</v>
      </c>
      <c r="AF22" s="143">
        <f t="shared" si="35"/>
        <v>21</v>
      </c>
      <c r="AG22" s="152">
        <f t="shared" si="42"/>
        <v>6.5198595600000004</v>
      </c>
      <c r="AH22" s="151">
        <f t="shared" si="36"/>
        <v>15.77918768</v>
      </c>
      <c r="AI22" s="190">
        <v>1.837282515623246E-2</v>
      </c>
      <c r="AJ22" s="141">
        <f t="shared" si="43"/>
        <v>22.29904724</v>
      </c>
      <c r="AK22" s="139">
        <f t="shared" si="38"/>
        <v>11</v>
      </c>
      <c r="AL22" s="148" t="s">
        <v>79</v>
      </c>
      <c r="AM22" s="145">
        <f t="shared" si="21"/>
        <v>44216</v>
      </c>
      <c r="AN22" s="189"/>
      <c r="AO22" s="145">
        <f t="shared" si="8"/>
        <v>44216</v>
      </c>
      <c r="AP22" s="171">
        <f>VLOOKUP($AO22,[1]Plan1!$EW$167:$EZ$293,2)</f>
        <v>5486.52</v>
      </c>
      <c r="AQ22" s="170">
        <f t="shared" si="22"/>
        <v>44155</v>
      </c>
      <c r="AR22" s="171">
        <f>VLOOKUP($AO22,[1]Plan1!$EW$167:$EZ$293,4)</f>
        <v>5560.59</v>
      </c>
      <c r="AS22" s="170">
        <f t="shared" si="23"/>
        <v>44185</v>
      </c>
      <c r="AT22" s="172">
        <f t="shared" si="24"/>
        <v>1.3500360884495022E-2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43863</v>
      </c>
      <c r="B23" s="112">
        <f t="shared" si="10"/>
        <v>1000</v>
      </c>
      <c r="C23" s="112">
        <f t="shared" si="25"/>
        <v>1000</v>
      </c>
      <c r="D23" s="113">
        <f t="shared" si="11"/>
        <v>5259.76</v>
      </c>
      <c r="E23" s="114">
        <f t="shared" si="26"/>
        <v>5320.25</v>
      </c>
      <c r="F23" s="115">
        <f t="shared" si="12"/>
        <v>43819</v>
      </c>
      <c r="G23" s="116">
        <f t="shared" si="0"/>
        <v>1.1500524738771389E-2</v>
      </c>
      <c r="H23" s="117">
        <f t="shared" si="13"/>
        <v>43881</v>
      </c>
      <c r="I23" s="117">
        <f t="shared" si="14"/>
        <v>43881</v>
      </c>
      <c r="J23" s="118">
        <f t="shared" si="15"/>
        <v>23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9.5000000000000001E-2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43881</v>
      </c>
      <c r="AB23" s="4"/>
      <c r="AC23" s="139">
        <f t="shared" si="32"/>
        <v>12</v>
      </c>
      <c r="AD23" s="145">
        <f t="shared" si="33"/>
        <v>44216</v>
      </c>
      <c r="AE23" s="141">
        <f t="shared" si="34"/>
        <v>814.85646703000009</v>
      </c>
      <c r="AF23" s="143">
        <f t="shared" si="35"/>
        <v>20</v>
      </c>
      <c r="AG23" s="152">
        <f t="shared" ref="AG23:AG24" si="44">TRUNC(AE22*(ROUND((1+T$10)^(AF23/252),9)-1),8)</f>
        <v>6.0942071999999996</v>
      </c>
      <c r="AH23" s="151">
        <f t="shared" si="36"/>
        <v>28.197298360000001</v>
      </c>
      <c r="AI23" s="190">
        <v>3.3446619323559204E-2</v>
      </c>
      <c r="AJ23" s="141">
        <f t="shared" ref="AJ23:AJ24" si="45">(AG23+AH23)</f>
        <v>34.291505560000004</v>
      </c>
      <c r="AK23" s="139">
        <f t="shared" si="38"/>
        <v>12</v>
      </c>
      <c r="AL23" s="148" t="s">
        <v>79</v>
      </c>
      <c r="AM23" s="145">
        <f t="shared" si="21"/>
        <v>44249</v>
      </c>
      <c r="AN23" s="189"/>
      <c r="AO23" s="145">
        <f t="shared" si="8"/>
        <v>44249</v>
      </c>
      <c r="AP23" s="171">
        <f>VLOOKUP($AO23,[1]Plan1!$EW$167:$EZ$293,2)</f>
        <v>5560.59</v>
      </c>
      <c r="AQ23" s="170">
        <f t="shared" si="22"/>
        <v>44187</v>
      </c>
      <c r="AR23" s="171">
        <f>VLOOKUP($AO23,[1]Plan1!$EW$167:$EZ$293,4)</f>
        <v>5574.49</v>
      </c>
      <c r="AS23" s="170">
        <f t="shared" si="23"/>
        <v>44218</v>
      </c>
      <c r="AT23" s="172">
        <f t="shared" si="24"/>
        <v>2.4997347403781234E-3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43864</v>
      </c>
      <c r="B24" s="112">
        <f t="shared" si="10"/>
        <v>1000</v>
      </c>
      <c r="C24" s="112">
        <f t="shared" si="25"/>
        <v>1000</v>
      </c>
      <c r="D24" s="113">
        <f t="shared" si="11"/>
        <v>5259.76</v>
      </c>
      <c r="E24" s="114">
        <f t="shared" si="26"/>
        <v>5320.25</v>
      </c>
      <c r="F24" s="115">
        <f t="shared" si="12"/>
        <v>43819</v>
      </c>
      <c r="G24" s="116">
        <f t="shared" si="0"/>
        <v>1.1500524738771389E-2</v>
      </c>
      <c r="H24" s="117">
        <f t="shared" si="13"/>
        <v>43881</v>
      </c>
      <c r="I24" s="117">
        <f t="shared" si="14"/>
        <v>43881</v>
      </c>
      <c r="J24" s="118">
        <f t="shared" si="15"/>
        <v>23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9.5000000000000001E-2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43881</v>
      </c>
      <c r="AB24" s="4"/>
      <c r="AC24" s="139">
        <f t="shared" si="32"/>
        <v>13</v>
      </c>
      <c r="AD24" s="145">
        <f t="shared" si="33"/>
        <v>44249</v>
      </c>
      <c r="AE24" s="141">
        <f t="shared" si="34"/>
        <v>793.25678043000005</v>
      </c>
      <c r="AF24" s="143">
        <f t="shared" si="35"/>
        <v>21</v>
      </c>
      <c r="AG24" s="152">
        <f t="shared" si="44"/>
        <v>6.1860105699999997</v>
      </c>
      <c r="AH24" s="151">
        <f t="shared" si="36"/>
        <v>21.599686599999998</v>
      </c>
      <c r="AI24" s="191">
        <v>2.6507351269530174E-2</v>
      </c>
      <c r="AJ24" s="141">
        <f t="shared" si="45"/>
        <v>27.785697169999999</v>
      </c>
      <c r="AK24" s="139">
        <f t="shared" si="38"/>
        <v>13</v>
      </c>
      <c r="AL24" s="148" t="s">
        <v>79</v>
      </c>
      <c r="AM24" s="145">
        <f t="shared" si="21"/>
        <v>44277</v>
      </c>
      <c r="AN24" s="7"/>
      <c r="AO24" s="145">
        <f t="shared" si="8"/>
        <v>44277</v>
      </c>
      <c r="AP24" s="171">
        <f>VLOOKUP($AO24,[1]Plan1!$EW$167:$EZ$293,2)</f>
        <v>5574.49</v>
      </c>
      <c r="AQ24" s="170">
        <f t="shared" si="22"/>
        <v>44218</v>
      </c>
      <c r="AR24" s="171">
        <f>VLOOKUP($AO24,[1]Plan1!$EW$167:$EZ$293,4)</f>
        <v>5622.43</v>
      </c>
      <c r="AS24" s="170">
        <f t="shared" si="23"/>
        <v>44249</v>
      </c>
      <c r="AT24" s="172">
        <f t="shared" si="24"/>
        <v>8.5998898553949488E-3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43865</v>
      </c>
      <c r="B25" s="112">
        <f t="shared" si="10"/>
        <v>1000</v>
      </c>
      <c r="C25" s="112">
        <f t="shared" si="25"/>
        <v>1000</v>
      </c>
      <c r="D25" s="113">
        <f t="shared" si="11"/>
        <v>5259.76</v>
      </c>
      <c r="E25" s="114">
        <f t="shared" si="26"/>
        <v>5320.25</v>
      </c>
      <c r="F25" s="115">
        <f t="shared" si="12"/>
        <v>43819</v>
      </c>
      <c r="G25" s="116">
        <f t="shared" si="0"/>
        <v>1.1500524738771389E-2</v>
      </c>
      <c r="H25" s="117">
        <f t="shared" si="13"/>
        <v>43881</v>
      </c>
      <c r="I25" s="117">
        <f t="shared" si="14"/>
        <v>43881</v>
      </c>
      <c r="J25" s="118">
        <f t="shared" si="15"/>
        <v>23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9.5000000000000001E-2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43881</v>
      </c>
      <c r="AB25" s="4"/>
      <c r="AC25" s="139">
        <f t="shared" si="32"/>
        <v>14</v>
      </c>
      <c r="AD25" s="145">
        <f t="shared" si="33"/>
        <v>44277</v>
      </c>
      <c r="AE25" s="141">
        <f t="shared" ref="AE25" si="46">(AE24-AH25)</f>
        <v>764.44955828000002</v>
      </c>
      <c r="AF25" s="143">
        <f t="shared" si="35"/>
        <v>20</v>
      </c>
      <c r="AG25" s="152">
        <f t="shared" ref="AG25" si="47">TRUNC(AE24*(ROUND((1+T$10)^(AF25/252),9)-1),8)</f>
        <v>5.7342382900000004</v>
      </c>
      <c r="AH25" s="151">
        <f t="shared" ref="AH25" si="48">TRUNC((AE24*AI25),8)</f>
        <v>28.807222150000001</v>
      </c>
      <c r="AI25" s="191">
        <v>3.6315128800401719E-2</v>
      </c>
      <c r="AJ25" s="141">
        <f t="shared" ref="AJ25" si="49">(AG25+AH25)</f>
        <v>34.541460440000002</v>
      </c>
      <c r="AK25" s="139">
        <f t="shared" si="38"/>
        <v>14</v>
      </c>
      <c r="AL25" s="148" t="s">
        <v>79</v>
      </c>
      <c r="AM25" s="145">
        <f t="shared" ref="AM25" si="50">AD26</f>
        <v>44306</v>
      </c>
      <c r="AN25" s="7"/>
      <c r="AO25" s="145">
        <f t="shared" si="8"/>
        <v>44306</v>
      </c>
      <c r="AP25" s="171">
        <f>VLOOKUP($AO25,[1]Plan1!$EW$167:$EZ$293,2)</f>
        <v>5622.43</v>
      </c>
      <c r="AQ25" s="170">
        <f t="shared" si="22"/>
        <v>44247</v>
      </c>
      <c r="AR25" s="171">
        <f>VLOOKUP($AO25,[1]Plan1!$EW$167:$EZ$293,4)</f>
        <v>5674.72</v>
      </c>
      <c r="AS25" s="170">
        <f t="shared" si="23"/>
        <v>44275</v>
      </c>
      <c r="AT25" s="172">
        <f t="shared" si="24"/>
        <v>9.3002491805145304E-3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43866</v>
      </c>
      <c r="B26" s="112">
        <f t="shared" si="10"/>
        <v>1000</v>
      </c>
      <c r="C26" s="112">
        <f t="shared" si="25"/>
        <v>1000</v>
      </c>
      <c r="D26" s="113">
        <f t="shared" si="11"/>
        <v>5259.76</v>
      </c>
      <c r="E26" s="114">
        <f t="shared" si="26"/>
        <v>5320.25</v>
      </c>
      <c r="F26" s="115">
        <f t="shared" si="12"/>
        <v>43819</v>
      </c>
      <c r="G26" s="116">
        <f t="shared" si="0"/>
        <v>1.1500524738771389E-2</v>
      </c>
      <c r="H26" s="117">
        <f t="shared" si="13"/>
        <v>43881</v>
      </c>
      <c r="I26" s="117">
        <f t="shared" si="14"/>
        <v>43881</v>
      </c>
      <c r="J26" s="118">
        <f t="shared" si="15"/>
        <v>23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9.5000000000000001E-2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43881</v>
      </c>
      <c r="AB26" s="4"/>
      <c r="AC26" s="139">
        <f t="shared" si="32"/>
        <v>15</v>
      </c>
      <c r="AD26" s="145">
        <f t="shared" si="33"/>
        <v>44306</v>
      </c>
      <c r="AE26" s="141">
        <f t="shared" ref="AE26:AE75" si="51">(AE25-AH26)</f>
        <v>738.26370198000006</v>
      </c>
      <c r="AF26" s="143">
        <f t="shared" si="35"/>
        <v>20</v>
      </c>
      <c r="AG26" s="152">
        <f t="shared" ref="AG26:AG75" si="52">TRUNC(AE25*(ROUND((1+T$10)^(AF26/252),9)-1),8)</f>
        <v>5.5259986899999998</v>
      </c>
      <c r="AH26" s="151">
        <f t="shared" ref="AH26:AH75" si="53">TRUNC((AE25*AI26),8)</f>
        <v>26.185856300000001</v>
      </c>
      <c r="AI26" s="191">
        <v>3.4254524733007913E-2</v>
      </c>
      <c r="AJ26" s="141">
        <f t="shared" ref="AJ26:AJ75" si="54">(AG26+AH26)</f>
        <v>31.711854989999999</v>
      </c>
      <c r="AK26" s="139">
        <f t="shared" si="38"/>
        <v>15</v>
      </c>
      <c r="AL26" s="148" t="s">
        <v>79</v>
      </c>
      <c r="AM26" s="145">
        <f t="shared" ref="AM26:AM75" si="55">AD27</f>
        <v>44336</v>
      </c>
      <c r="AN26" s="7"/>
      <c r="AO26" s="145">
        <f t="shared" si="8"/>
        <v>44336</v>
      </c>
      <c r="AP26" s="171">
        <f>VLOOKUP($AO26,[1]Plan1!$EW$167:$EZ$293,2)</f>
        <v>5674.72</v>
      </c>
      <c r="AQ26" s="170">
        <f t="shared" si="22"/>
        <v>44275</v>
      </c>
      <c r="AR26" s="171">
        <f>VLOOKUP($AO26,[1]Plan1!$EW$167:$EZ$293,4)</f>
        <v>5692.31</v>
      </c>
      <c r="AS26" s="170">
        <f t="shared" si="23"/>
        <v>44306</v>
      </c>
      <c r="AT26" s="172">
        <f t="shared" si="24"/>
        <v>3.0997124087179806E-3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43867</v>
      </c>
      <c r="B27" s="112">
        <f t="shared" si="10"/>
        <v>1000</v>
      </c>
      <c r="C27" s="112">
        <f t="shared" si="25"/>
        <v>1000</v>
      </c>
      <c r="D27" s="113">
        <f t="shared" si="11"/>
        <v>5259.76</v>
      </c>
      <c r="E27" s="114">
        <f t="shared" si="26"/>
        <v>5320.25</v>
      </c>
      <c r="F27" s="115">
        <f t="shared" si="12"/>
        <v>43819</v>
      </c>
      <c r="G27" s="116">
        <f t="shared" si="0"/>
        <v>1.1500524738771389E-2</v>
      </c>
      <c r="H27" s="117">
        <f t="shared" si="13"/>
        <v>43881</v>
      </c>
      <c r="I27" s="117">
        <f t="shared" si="14"/>
        <v>43881</v>
      </c>
      <c r="J27" s="118">
        <f t="shared" si="15"/>
        <v>23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9.5000000000000001E-2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43881</v>
      </c>
      <c r="AB27" s="4"/>
      <c r="AC27" s="139">
        <f t="shared" si="32"/>
        <v>16</v>
      </c>
      <c r="AD27" s="145">
        <f t="shared" si="33"/>
        <v>44336</v>
      </c>
      <c r="AE27" s="141">
        <f t="shared" si="51"/>
        <v>716.21579405000011</v>
      </c>
      <c r="AF27" s="143">
        <f t="shared" si="35"/>
        <v>21</v>
      </c>
      <c r="AG27" s="152">
        <f t="shared" si="52"/>
        <v>5.6045539900000003</v>
      </c>
      <c r="AH27" s="151">
        <f t="shared" si="53"/>
        <v>22.047907930000001</v>
      </c>
      <c r="AI27" s="191">
        <v>2.9864542808833376E-2</v>
      </c>
      <c r="AJ27" s="141">
        <f t="shared" si="54"/>
        <v>27.65246192</v>
      </c>
      <c r="AK27" s="139">
        <f t="shared" si="38"/>
        <v>16</v>
      </c>
      <c r="AL27" s="148" t="s">
        <v>79</v>
      </c>
      <c r="AM27" s="145">
        <f t="shared" si="55"/>
        <v>44368</v>
      </c>
      <c r="AN27" s="7"/>
      <c r="AO27" s="145">
        <f t="shared" si="8"/>
        <v>44368</v>
      </c>
      <c r="AP27" s="171">
        <f>VLOOKUP($AO27,[1]Plan1!$EW$167:$EZ$293,2)</f>
        <v>5692.31</v>
      </c>
      <c r="AQ27" s="170">
        <f t="shared" si="22"/>
        <v>44307</v>
      </c>
      <c r="AR27" s="171">
        <f>VLOOKUP($AO27,[1]Plan1!$EW$167:$EZ$293,4)</f>
        <v>5739.56</v>
      </c>
      <c r="AS27" s="170">
        <f t="shared" si="23"/>
        <v>44337</v>
      </c>
      <c r="AT27" s="172">
        <f t="shared" si="24"/>
        <v>8.3006723105383262E-3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43868</v>
      </c>
      <c r="B28" s="112">
        <f t="shared" si="10"/>
        <v>1000</v>
      </c>
      <c r="C28" s="112">
        <f t="shared" si="25"/>
        <v>1000</v>
      </c>
      <c r="D28" s="113">
        <f t="shared" si="11"/>
        <v>5259.76</v>
      </c>
      <c r="E28" s="114">
        <f t="shared" si="26"/>
        <v>5320.25</v>
      </c>
      <c r="F28" s="115">
        <f t="shared" si="12"/>
        <v>43819</v>
      </c>
      <c r="G28" s="116">
        <f t="shared" si="0"/>
        <v>1.1500524738771389E-2</v>
      </c>
      <c r="H28" s="117">
        <f t="shared" si="13"/>
        <v>43881</v>
      </c>
      <c r="I28" s="117">
        <f t="shared" si="14"/>
        <v>43881</v>
      </c>
      <c r="J28" s="118">
        <f t="shared" si="15"/>
        <v>23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9.5000000000000001E-2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43881</v>
      </c>
      <c r="AB28" s="4"/>
      <c r="AC28" s="139">
        <f t="shared" si="32"/>
        <v>17</v>
      </c>
      <c r="AD28" s="145">
        <f t="shared" si="33"/>
        <v>44368</v>
      </c>
      <c r="AE28" s="141">
        <f t="shared" si="51"/>
        <v>694.11596452000015</v>
      </c>
      <c r="AF28" s="143">
        <f t="shared" si="35"/>
        <v>21</v>
      </c>
      <c r="AG28" s="152">
        <f t="shared" si="52"/>
        <v>5.4371765500000002</v>
      </c>
      <c r="AH28" s="151">
        <f t="shared" si="53"/>
        <v>22.099829530000001</v>
      </c>
      <c r="AI28" s="191">
        <v>3.0856383949761233E-2</v>
      </c>
      <c r="AJ28" s="141">
        <f t="shared" si="54"/>
        <v>27.537006080000001</v>
      </c>
      <c r="AK28" s="139">
        <f t="shared" si="38"/>
        <v>17</v>
      </c>
      <c r="AL28" s="148" t="s">
        <v>79</v>
      </c>
      <c r="AM28" s="145">
        <f t="shared" si="55"/>
        <v>44376</v>
      </c>
      <c r="AN28" s="7"/>
      <c r="AO28" s="145">
        <f t="shared" si="8"/>
        <v>44397</v>
      </c>
      <c r="AP28" s="171">
        <f>VLOOKUP($AO28,[1]Plan1!$EW$167:$EZ$293,2)</f>
        <v>5739.56</v>
      </c>
      <c r="AQ28" s="170">
        <f t="shared" si="22"/>
        <v>44336</v>
      </c>
      <c r="AR28" s="171">
        <f>VLOOKUP($AO28,[1]Plan1!$EW$167:$EZ$293,4)</f>
        <v>5739.56</v>
      </c>
      <c r="AS28" s="170">
        <f t="shared" si="23"/>
        <v>44367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43869</v>
      </c>
      <c r="B29" s="112">
        <f t="shared" si="10"/>
        <v>1000</v>
      </c>
      <c r="C29" s="112">
        <f t="shared" si="25"/>
        <v>1000</v>
      </c>
      <c r="D29" s="113">
        <f t="shared" si="11"/>
        <v>5259.76</v>
      </c>
      <c r="E29" s="114">
        <f t="shared" si="26"/>
        <v>5320.25</v>
      </c>
      <c r="F29" s="115">
        <f t="shared" si="12"/>
        <v>43819</v>
      </c>
      <c r="G29" s="116">
        <f t="shared" si="0"/>
        <v>1.1500524738771389E-2</v>
      </c>
      <c r="H29" s="117">
        <f t="shared" si="13"/>
        <v>43881</v>
      </c>
      <c r="I29" s="117">
        <f t="shared" si="14"/>
        <v>43881</v>
      </c>
      <c r="J29" s="118">
        <f t="shared" si="15"/>
        <v>23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9.5000000000000001E-2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43881</v>
      </c>
      <c r="AB29" s="4"/>
      <c r="AC29" s="192">
        <f t="shared" si="32"/>
        <v>18</v>
      </c>
      <c r="AD29" s="193">
        <v>44376</v>
      </c>
      <c r="AE29" s="194">
        <f t="shared" si="51"/>
        <v>1.1368683772161603E-13</v>
      </c>
      <c r="AF29" s="195">
        <f t="shared" si="35"/>
        <v>6</v>
      </c>
      <c r="AG29" s="196">
        <f t="shared" si="52"/>
        <v>1.5014797200000001</v>
      </c>
      <c r="AH29" s="197">
        <f t="shared" si="53"/>
        <v>694.11596452000003</v>
      </c>
      <c r="AI29" s="198">
        <v>1</v>
      </c>
      <c r="AJ29" s="194">
        <f t="shared" si="54"/>
        <v>695.61744424000005</v>
      </c>
      <c r="AK29" s="192">
        <f t="shared" si="38"/>
        <v>18</v>
      </c>
      <c r="AL29" s="199" t="s">
        <v>79</v>
      </c>
      <c r="AM29" s="193">
        <f t="shared" si="55"/>
        <v>44428</v>
      </c>
      <c r="AN29" s="7"/>
      <c r="AO29" s="145">
        <f t="shared" si="8"/>
        <v>44428</v>
      </c>
      <c r="AP29" s="171">
        <f>VLOOKUP($AO29,[1]Plan1!$EW$167:$EZ$293,2)</f>
        <v>5739.56</v>
      </c>
      <c r="AQ29" s="170">
        <f t="shared" si="22"/>
        <v>44367</v>
      </c>
      <c r="AR29" s="171">
        <f>VLOOKUP($AO29,[1]Plan1!$EW$167:$EZ$293,4)</f>
        <v>5739.56</v>
      </c>
      <c r="AS29" s="170">
        <f t="shared" si="23"/>
        <v>44397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43870</v>
      </c>
      <c r="B30" s="112">
        <f t="shared" si="10"/>
        <v>1000</v>
      </c>
      <c r="C30" s="112">
        <f t="shared" si="25"/>
        <v>1000</v>
      </c>
      <c r="D30" s="113">
        <f t="shared" si="11"/>
        <v>5259.76</v>
      </c>
      <c r="E30" s="114">
        <f t="shared" si="26"/>
        <v>5320.25</v>
      </c>
      <c r="F30" s="115">
        <f t="shared" si="12"/>
        <v>43819</v>
      </c>
      <c r="G30" s="116">
        <f t="shared" si="0"/>
        <v>1.1500524738771389E-2</v>
      </c>
      <c r="H30" s="117">
        <f t="shared" si="13"/>
        <v>43881</v>
      </c>
      <c r="I30" s="117">
        <f t="shared" si="14"/>
        <v>43881</v>
      </c>
      <c r="J30" s="118">
        <f t="shared" si="15"/>
        <v>23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9.5000000000000001E-2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43881</v>
      </c>
      <c r="AB30" s="4"/>
      <c r="AC30" s="139">
        <f t="shared" si="32"/>
        <v>19</v>
      </c>
      <c r="AD30" s="145">
        <f t="shared" si="33"/>
        <v>44428</v>
      </c>
      <c r="AE30" s="141">
        <f t="shared" si="51"/>
        <v>1.1368683772161603E-13</v>
      </c>
      <c r="AF30" s="143">
        <f t="shared" si="35"/>
        <v>38</v>
      </c>
      <c r="AG30" s="152">
        <f t="shared" si="52"/>
        <v>0</v>
      </c>
      <c r="AH30" s="151">
        <f t="shared" si="53"/>
        <v>0</v>
      </c>
      <c r="AI30" s="191">
        <v>2.7001999999999998E-2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44459</v>
      </c>
      <c r="AN30" s="7"/>
      <c r="AO30" s="145">
        <f t="shared" si="8"/>
        <v>44459</v>
      </c>
      <c r="AP30" s="171">
        <f>VLOOKUP($AO30,[1]Plan1!$EW$167:$EZ$293,2)</f>
        <v>5739.56</v>
      </c>
      <c r="AQ30" s="170">
        <f t="shared" si="22"/>
        <v>44397</v>
      </c>
      <c r="AR30" s="171">
        <f>VLOOKUP($AO30,[1]Plan1!$EW$167:$EZ$293,4)</f>
        <v>5739.56</v>
      </c>
      <c r="AS30" s="170">
        <f t="shared" si="23"/>
        <v>44428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43871</v>
      </c>
      <c r="B31" s="112">
        <f t="shared" si="10"/>
        <v>1000</v>
      </c>
      <c r="C31" s="112">
        <f t="shared" si="25"/>
        <v>1000</v>
      </c>
      <c r="D31" s="113">
        <f t="shared" si="11"/>
        <v>5259.76</v>
      </c>
      <c r="E31" s="114">
        <f t="shared" si="26"/>
        <v>5320.25</v>
      </c>
      <c r="F31" s="115">
        <f t="shared" si="12"/>
        <v>43819</v>
      </c>
      <c r="G31" s="116">
        <f t="shared" si="0"/>
        <v>1.1500524738771389E-2</v>
      </c>
      <c r="H31" s="117">
        <f t="shared" si="13"/>
        <v>43881</v>
      </c>
      <c r="I31" s="117">
        <f t="shared" si="14"/>
        <v>43881</v>
      </c>
      <c r="J31" s="118">
        <f t="shared" si="15"/>
        <v>23</v>
      </c>
      <c r="K31" s="102">
        <f t="shared" si="1"/>
        <v>0</v>
      </c>
      <c r="L31" s="8">
        <f t="shared" si="16"/>
        <v>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9.5000000000000001E-2</v>
      </c>
      <c r="U31" s="120">
        <f t="shared" si="20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43881</v>
      </c>
      <c r="AB31" s="4"/>
      <c r="AC31" s="139">
        <f t="shared" si="32"/>
        <v>20</v>
      </c>
      <c r="AD31" s="145">
        <f t="shared" si="33"/>
        <v>44459</v>
      </c>
      <c r="AE31" s="141">
        <f t="shared" si="51"/>
        <v>1.1368683772161603E-13</v>
      </c>
      <c r="AF31" s="143">
        <f t="shared" si="35"/>
        <v>20</v>
      </c>
      <c r="AG31" s="152">
        <f t="shared" si="52"/>
        <v>0</v>
      </c>
      <c r="AH31" s="151">
        <f t="shared" si="53"/>
        <v>0</v>
      </c>
      <c r="AI31" s="191">
        <v>2.7622999999999998E-2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44489</v>
      </c>
      <c r="AN31" s="7"/>
      <c r="AO31" s="145">
        <f t="shared" si="8"/>
        <v>44489</v>
      </c>
      <c r="AP31" s="171">
        <f>VLOOKUP($AO31,[1]Plan1!$EW$167:$EZ$293,2)</f>
        <v>5739.56</v>
      </c>
      <c r="AQ31" s="170">
        <f t="shared" si="22"/>
        <v>44428</v>
      </c>
      <c r="AR31" s="171">
        <f>VLOOKUP($AO31,[1]Plan1!$EW$167:$EZ$293,4)</f>
        <v>5739.56</v>
      </c>
      <c r="AS31" s="170">
        <f t="shared" si="23"/>
        <v>44459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43872</v>
      </c>
      <c r="B32" s="112">
        <f t="shared" si="10"/>
        <v>1000</v>
      </c>
      <c r="C32" s="112">
        <f t="shared" si="25"/>
        <v>1000</v>
      </c>
      <c r="D32" s="113">
        <f t="shared" si="11"/>
        <v>5259.76</v>
      </c>
      <c r="E32" s="114">
        <f t="shared" si="26"/>
        <v>5320.25</v>
      </c>
      <c r="F32" s="115">
        <f t="shared" si="12"/>
        <v>43819</v>
      </c>
      <c r="G32" s="116">
        <f t="shared" si="0"/>
        <v>1.1500524738771389E-2</v>
      </c>
      <c r="H32" s="117">
        <f t="shared" si="13"/>
        <v>43881</v>
      </c>
      <c r="I32" s="117">
        <f t="shared" si="14"/>
        <v>43881</v>
      </c>
      <c r="J32" s="118">
        <f t="shared" si="15"/>
        <v>23</v>
      </c>
      <c r="K32" s="102">
        <f t="shared" si="1"/>
        <v>0</v>
      </c>
      <c r="L32" s="8">
        <f t="shared" si="16"/>
        <v>1</v>
      </c>
      <c r="M32" s="119">
        <f t="shared" si="17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9.5000000000000001E-2</v>
      </c>
      <c r="U32" s="120">
        <f t="shared" si="20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43881</v>
      </c>
      <c r="AB32" s="4"/>
      <c r="AC32" s="139">
        <f t="shared" si="32"/>
        <v>21</v>
      </c>
      <c r="AD32" s="145">
        <f t="shared" si="33"/>
        <v>44489</v>
      </c>
      <c r="AE32" s="141">
        <f t="shared" si="51"/>
        <v>1.1368683772161603E-13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1">
        <v>2.9083999999999999E-2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44522</v>
      </c>
      <c r="AN32" s="7"/>
      <c r="AO32" s="145">
        <f t="shared" si="8"/>
        <v>44522</v>
      </c>
      <c r="AP32" s="171">
        <f>VLOOKUP($AO32,[1]Plan1!$EW$167:$EZ$293,2)</f>
        <v>5739.56</v>
      </c>
      <c r="AQ32" s="170">
        <f t="shared" si="22"/>
        <v>44461</v>
      </c>
      <c r="AR32" s="171">
        <f>VLOOKUP($AO32,[1]Plan1!$EW$167:$EZ$293,4)</f>
        <v>5739.56</v>
      </c>
      <c r="AS32" s="170">
        <f t="shared" si="23"/>
        <v>44491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43873</v>
      </c>
      <c r="B33" s="112">
        <f t="shared" si="10"/>
        <v>1000</v>
      </c>
      <c r="C33" s="112">
        <f t="shared" si="25"/>
        <v>1000</v>
      </c>
      <c r="D33" s="113">
        <f t="shared" si="11"/>
        <v>5259.76</v>
      </c>
      <c r="E33" s="114">
        <f t="shared" si="26"/>
        <v>5320.25</v>
      </c>
      <c r="F33" s="115">
        <f t="shared" si="12"/>
        <v>43819</v>
      </c>
      <c r="G33" s="116">
        <f t="shared" si="0"/>
        <v>1.1500524738771389E-2</v>
      </c>
      <c r="H33" s="117">
        <f t="shared" si="13"/>
        <v>43881</v>
      </c>
      <c r="I33" s="117">
        <f t="shared" si="14"/>
        <v>43881</v>
      </c>
      <c r="J33" s="118">
        <f t="shared" si="15"/>
        <v>23</v>
      </c>
      <c r="K33" s="102">
        <f t="shared" si="1"/>
        <v>0</v>
      </c>
      <c r="L33" s="8">
        <f t="shared" si="16"/>
        <v>1</v>
      </c>
      <c r="M33" s="119">
        <f t="shared" si="17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9.5000000000000001E-2</v>
      </c>
      <c r="U33" s="120">
        <f t="shared" si="20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43881</v>
      </c>
      <c r="AB33" s="4"/>
      <c r="AC33" s="139">
        <f t="shared" si="32"/>
        <v>22</v>
      </c>
      <c r="AD33" s="145">
        <f t="shared" si="33"/>
        <v>44522</v>
      </c>
      <c r="AE33" s="141">
        <f t="shared" si="51"/>
        <v>1.1368683772161603E-13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1">
        <v>3.1588999999999999E-2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44550</v>
      </c>
      <c r="AN33" s="7"/>
      <c r="AO33" s="145">
        <f t="shared" si="8"/>
        <v>44550</v>
      </c>
      <c r="AP33" s="171">
        <f>VLOOKUP($AO33,[1]Plan1!$EW$167:$EZ$293,2)</f>
        <v>5739.56</v>
      </c>
      <c r="AQ33" s="170">
        <f t="shared" si="22"/>
        <v>44489</v>
      </c>
      <c r="AR33" s="171">
        <f>VLOOKUP($AO33,[1]Plan1!$EW$167:$EZ$293,4)</f>
        <v>5739.56</v>
      </c>
      <c r="AS33" s="170">
        <f t="shared" si="23"/>
        <v>44520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43874</v>
      </c>
      <c r="B34" s="112">
        <f t="shared" si="10"/>
        <v>1000</v>
      </c>
      <c r="C34" s="112">
        <f t="shared" si="25"/>
        <v>1000</v>
      </c>
      <c r="D34" s="113">
        <f t="shared" si="11"/>
        <v>5259.76</v>
      </c>
      <c r="E34" s="114">
        <f t="shared" si="26"/>
        <v>5320.25</v>
      </c>
      <c r="F34" s="115">
        <f t="shared" si="12"/>
        <v>43819</v>
      </c>
      <c r="G34" s="116">
        <f t="shared" si="0"/>
        <v>1.1500524738771389E-2</v>
      </c>
      <c r="H34" s="117">
        <f t="shared" si="13"/>
        <v>43881</v>
      </c>
      <c r="I34" s="117">
        <f t="shared" si="14"/>
        <v>43881</v>
      </c>
      <c r="J34" s="118">
        <f t="shared" si="15"/>
        <v>23</v>
      </c>
      <c r="K34" s="102">
        <f t="shared" si="1"/>
        <v>0</v>
      </c>
      <c r="L34" s="8">
        <f t="shared" si="16"/>
        <v>1</v>
      </c>
      <c r="M34" s="119">
        <f t="shared" si="17"/>
        <v>1</v>
      </c>
      <c r="N34" s="119">
        <f t="shared" si="56"/>
        <v>1</v>
      </c>
      <c r="O34" s="112">
        <f t="shared" si="2"/>
        <v>1</v>
      </c>
      <c r="P34" s="112">
        <f t="shared" si="3"/>
        <v>1000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9.5000000000000001E-2</v>
      </c>
      <c r="U34" s="120">
        <f t="shared" si="20"/>
        <v>0</v>
      </c>
      <c r="V34" s="120">
        <v>252</v>
      </c>
      <c r="W34" s="119">
        <f t="shared" si="5"/>
        <v>1</v>
      </c>
      <c r="X34" s="112">
        <f t="shared" si="6"/>
        <v>0</v>
      </c>
      <c r="Y34" s="112">
        <f t="shared" si="7"/>
        <v>0</v>
      </c>
      <c r="Z34" s="125" t="str">
        <f t="shared" si="30"/>
        <v>A+J=</v>
      </c>
      <c r="AA34" s="117">
        <f t="shared" si="31"/>
        <v>43881</v>
      </c>
      <c r="AB34" s="4"/>
      <c r="AC34" s="139">
        <f t="shared" si="32"/>
        <v>23</v>
      </c>
      <c r="AD34" s="145">
        <f t="shared" si="33"/>
        <v>44550</v>
      </c>
      <c r="AE34" s="141">
        <f t="shared" si="51"/>
        <v>1.1368683772161603E-13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1">
        <v>3.2486000000000001E-2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44581</v>
      </c>
      <c r="AN34" s="7"/>
      <c r="AO34" s="145">
        <f t="shared" si="8"/>
        <v>44581</v>
      </c>
      <c r="AP34" s="171">
        <f>VLOOKUP($AO34,[1]Plan1!$EW$167:$EZ$293,2)</f>
        <v>5739.56</v>
      </c>
      <c r="AQ34" s="170">
        <f t="shared" si="22"/>
        <v>44520</v>
      </c>
      <c r="AR34" s="171">
        <f>VLOOKUP($AO34,[1]Plan1!$EW$167:$EZ$293,4)</f>
        <v>5739.56</v>
      </c>
      <c r="AS34" s="170">
        <f t="shared" si="23"/>
        <v>44550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43875</v>
      </c>
      <c r="B35" s="112">
        <f t="shared" si="10"/>
        <v>1000</v>
      </c>
      <c r="C35" s="112">
        <f t="shared" si="25"/>
        <v>1000</v>
      </c>
      <c r="D35" s="113">
        <f t="shared" si="11"/>
        <v>5259.76</v>
      </c>
      <c r="E35" s="114">
        <f t="shared" si="26"/>
        <v>5320.25</v>
      </c>
      <c r="F35" s="115">
        <f t="shared" si="12"/>
        <v>43819</v>
      </c>
      <c r="G35" s="116">
        <f t="shared" si="0"/>
        <v>1.1500524738771389E-2</v>
      </c>
      <c r="H35" s="117">
        <f t="shared" si="13"/>
        <v>43881</v>
      </c>
      <c r="I35" s="117">
        <f t="shared" si="14"/>
        <v>43881</v>
      </c>
      <c r="J35" s="118">
        <f t="shared" si="15"/>
        <v>23</v>
      </c>
      <c r="K35" s="102">
        <f t="shared" si="1"/>
        <v>0</v>
      </c>
      <c r="L35" s="8">
        <f t="shared" si="16"/>
        <v>1</v>
      </c>
      <c r="M35" s="119">
        <f t="shared" si="17"/>
        <v>1</v>
      </c>
      <c r="N35" s="119">
        <f t="shared" si="56"/>
        <v>1</v>
      </c>
      <c r="O35" s="112">
        <f t="shared" si="2"/>
        <v>1</v>
      </c>
      <c r="P35" s="112">
        <f t="shared" si="3"/>
        <v>1000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9.5000000000000001E-2</v>
      </c>
      <c r="U35" s="120">
        <f t="shared" si="20"/>
        <v>0</v>
      </c>
      <c r="V35" s="120">
        <v>252</v>
      </c>
      <c r="W35" s="119">
        <f t="shared" si="5"/>
        <v>1</v>
      </c>
      <c r="X35" s="112">
        <f t="shared" si="6"/>
        <v>0</v>
      </c>
      <c r="Y35" s="112">
        <f t="shared" si="7"/>
        <v>0</v>
      </c>
      <c r="Z35" s="125" t="str">
        <f t="shared" si="30"/>
        <v>A+J=</v>
      </c>
      <c r="AA35" s="117">
        <f t="shared" si="31"/>
        <v>43881</v>
      </c>
      <c r="AB35" s="4"/>
      <c r="AC35" s="139">
        <f t="shared" si="32"/>
        <v>24</v>
      </c>
      <c r="AD35" s="145">
        <f t="shared" si="33"/>
        <v>44581</v>
      </c>
      <c r="AE35" s="141">
        <f t="shared" si="51"/>
        <v>1.1368683772161603E-13</v>
      </c>
      <c r="AF35" s="143">
        <f t="shared" si="35"/>
        <v>23</v>
      </c>
      <c r="AG35" s="152">
        <f t="shared" si="52"/>
        <v>0</v>
      </c>
      <c r="AH35" s="151">
        <f t="shared" si="53"/>
        <v>0</v>
      </c>
      <c r="AI35" s="191">
        <v>4.0466999999999996E-2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44613</v>
      </c>
      <c r="AN35" s="7"/>
      <c r="AO35" s="145">
        <f t="shared" si="8"/>
        <v>44613</v>
      </c>
      <c r="AP35" s="171">
        <f>VLOOKUP($AO35,[1]Plan1!$EW$167:$EZ$293,2)</f>
        <v>5739.56</v>
      </c>
      <c r="AQ35" s="170">
        <f t="shared" si="22"/>
        <v>44551</v>
      </c>
      <c r="AR35" s="171">
        <f>VLOOKUP($AO35,[1]Plan1!$EW$167:$EZ$293,4)</f>
        <v>5739.56</v>
      </c>
      <c r="AS35" s="170">
        <f t="shared" si="23"/>
        <v>44582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43876</v>
      </c>
      <c r="B36" s="112">
        <f t="shared" si="10"/>
        <v>1000.85767012</v>
      </c>
      <c r="C36" s="112">
        <f t="shared" si="25"/>
        <v>1000</v>
      </c>
      <c r="D36" s="113">
        <f t="shared" si="11"/>
        <v>5259.76</v>
      </c>
      <c r="E36" s="114">
        <f t="shared" si="26"/>
        <v>5320.25</v>
      </c>
      <c r="F36" s="115">
        <f t="shared" si="12"/>
        <v>43819</v>
      </c>
      <c r="G36" s="116">
        <f t="shared" si="0"/>
        <v>1.1500524738771389E-2</v>
      </c>
      <c r="H36" s="117">
        <f t="shared" si="13"/>
        <v>43881</v>
      </c>
      <c r="I36" s="117">
        <f t="shared" si="14"/>
        <v>43881</v>
      </c>
      <c r="J36" s="118">
        <f t="shared" si="15"/>
        <v>23</v>
      </c>
      <c r="K36" s="102">
        <f t="shared" si="1"/>
        <v>1</v>
      </c>
      <c r="L36" s="8">
        <f t="shared" si="16"/>
        <v>1.00049729</v>
      </c>
      <c r="M36" s="119">
        <f t="shared" si="17"/>
        <v>1</v>
      </c>
      <c r="N36" s="119">
        <f t="shared" si="56"/>
        <v>1</v>
      </c>
      <c r="O36" s="112">
        <f t="shared" si="2"/>
        <v>1.00049729</v>
      </c>
      <c r="P36" s="112">
        <f t="shared" si="3"/>
        <v>1000.49729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9.5000000000000001E-2</v>
      </c>
      <c r="U36" s="120">
        <f t="shared" si="20"/>
        <v>1</v>
      </c>
      <c r="V36" s="120">
        <v>252</v>
      </c>
      <c r="W36" s="119">
        <f t="shared" si="5"/>
        <v>1.0003602009999999</v>
      </c>
      <c r="X36" s="112">
        <f t="shared" si="6"/>
        <v>0.36038012000000003</v>
      </c>
      <c r="Y36" s="112">
        <f t="shared" si="7"/>
        <v>0</v>
      </c>
      <c r="Z36" s="125" t="str">
        <f t="shared" si="30"/>
        <v>A+J=</v>
      </c>
      <c r="AA36" s="117">
        <f t="shared" si="31"/>
        <v>43881</v>
      </c>
      <c r="AB36" s="4"/>
      <c r="AC36" s="139">
        <f t="shared" si="32"/>
        <v>25</v>
      </c>
      <c r="AD36" s="145">
        <f t="shared" si="33"/>
        <v>44613</v>
      </c>
      <c r="AE36" s="141">
        <f t="shared" si="51"/>
        <v>1.1368683772161603E-13</v>
      </c>
      <c r="AF36" s="143">
        <f t="shared" si="35"/>
        <v>22</v>
      </c>
      <c r="AG36" s="152">
        <f t="shared" si="52"/>
        <v>0</v>
      </c>
      <c r="AH36" s="151">
        <f t="shared" si="53"/>
        <v>0</v>
      </c>
      <c r="AI36" s="191">
        <v>3.7865999999999997E-2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44641</v>
      </c>
      <c r="AN36" s="7"/>
      <c r="AO36" s="145">
        <f t="shared" si="8"/>
        <v>44641</v>
      </c>
      <c r="AP36" s="171">
        <f>VLOOKUP($AO36,[1]Plan1!$EW$167:$EZ$293,2)</f>
        <v>5739.56</v>
      </c>
      <c r="AQ36" s="170">
        <f t="shared" si="22"/>
        <v>44582</v>
      </c>
      <c r="AR36" s="171">
        <f>VLOOKUP($AO36,[1]Plan1!$EW$167:$EZ$293,4)</f>
        <v>5739.56</v>
      </c>
      <c r="AS36" s="170">
        <f t="shared" si="23"/>
        <v>44613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43877</v>
      </c>
      <c r="B37" s="112">
        <f t="shared" si="10"/>
        <v>1000.85767012</v>
      </c>
      <c r="C37" s="112">
        <f t="shared" si="25"/>
        <v>1000</v>
      </c>
      <c r="D37" s="113">
        <f t="shared" si="11"/>
        <v>5259.76</v>
      </c>
      <c r="E37" s="114">
        <f t="shared" si="26"/>
        <v>5320.25</v>
      </c>
      <c r="F37" s="115">
        <f t="shared" si="12"/>
        <v>43819</v>
      </c>
      <c r="G37" s="116">
        <f t="shared" si="0"/>
        <v>1.1500524738771389E-2</v>
      </c>
      <c r="H37" s="117">
        <f t="shared" si="13"/>
        <v>43881</v>
      </c>
      <c r="I37" s="117">
        <f t="shared" si="14"/>
        <v>43881</v>
      </c>
      <c r="J37" s="118">
        <f t="shared" si="15"/>
        <v>23</v>
      </c>
      <c r="K37" s="102">
        <f t="shared" si="1"/>
        <v>1</v>
      </c>
      <c r="L37" s="8">
        <f t="shared" si="16"/>
        <v>1.00049729</v>
      </c>
      <c r="M37" s="119">
        <f t="shared" si="17"/>
        <v>1</v>
      </c>
      <c r="N37" s="119">
        <f t="shared" si="56"/>
        <v>1</v>
      </c>
      <c r="O37" s="112">
        <f t="shared" si="2"/>
        <v>1.00049729</v>
      </c>
      <c r="P37" s="112">
        <f t="shared" si="3"/>
        <v>1000.49729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9.5000000000000001E-2</v>
      </c>
      <c r="U37" s="120">
        <f t="shared" ref="U37:U100" si="57">IF(Q36&gt;0,1,IF(K37=K36,U36,U36+1))</f>
        <v>1</v>
      </c>
      <c r="V37" s="120">
        <v>252</v>
      </c>
      <c r="W37" s="119">
        <f t="shared" si="5"/>
        <v>1.0003602009999999</v>
      </c>
      <c r="X37" s="112">
        <f t="shared" si="6"/>
        <v>0.36038012000000003</v>
      </c>
      <c r="Y37" s="112">
        <f t="shared" si="7"/>
        <v>0</v>
      </c>
      <c r="Z37" s="125" t="str">
        <f t="shared" si="30"/>
        <v>A+J=</v>
      </c>
      <c r="AA37" s="117">
        <f t="shared" si="31"/>
        <v>43881</v>
      </c>
      <c r="AB37" s="4"/>
      <c r="AC37" s="139">
        <f t="shared" si="32"/>
        <v>26</v>
      </c>
      <c r="AD37" s="145">
        <f t="shared" si="33"/>
        <v>44641</v>
      </c>
      <c r="AE37" s="141">
        <f t="shared" si="51"/>
        <v>1.1368683772161603E-13</v>
      </c>
      <c r="AF37" s="143">
        <f t="shared" si="35"/>
        <v>18</v>
      </c>
      <c r="AG37" s="152">
        <f t="shared" si="52"/>
        <v>0</v>
      </c>
      <c r="AH37" s="151">
        <f t="shared" si="53"/>
        <v>0</v>
      </c>
      <c r="AI37" s="191">
        <v>3.8001E-2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44671</v>
      </c>
      <c r="AN37" s="7"/>
      <c r="AO37" s="145">
        <f t="shared" si="8"/>
        <v>44671</v>
      </c>
      <c r="AP37" s="171">
        <f>VLOOKUP($AO37,[1]Plan1!$EW$167:$EZ$293,2)</f>
        <v>5739.56</v>
      </c>
      <c r="AQ37" s="170">
        <f t="shared" si="22"/>
        <v>44612</v>
      </c>
      <c r="AR37" s="171">
        <f>VLOOKUP($AO37,[1]Plan1!$EW$167:$EZ$293,4)</f>
        <v>5739.56</v>
      </c>
      <c r="AS37" s="170">
        <f t="shared" si="23"/>
        <v>44640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43878</v>
      </c>
      <c r="B38" s="112">
        <f t="shared" ref="B38" si="58">(P38+X38)</f>
        <v>1000.85767012</v>
      </c>
      <c r="C38" s="112">
        <f t="shared" ref="C38" si="59">TRUNC(IF(Q37&gt;0,VLOOKUP(A37,$AD$12:$AE$140,2),C37),8)</f>
        <v>1000</v>
      </c>
      <c r="D38" s="113">
        <f t="shared" ref="D38" si="60">IF(E38=E37,D37,E37)</f>
        <v>5259.76</v>
      </c>
      <c r="E38" s="114">
        <f t="shared" si="26"/>
        <v>5320.25</v>
      </c>
      <c r="F38" s="115">
        <f t="shared" ref="F38" si="61">IF(D38=D37,F37,A38)</f>
        <v>43819</v>
      </c>
      <c r="G38" s="116">
        <f t="shared" ref="G38" si="62">(E38/D38)-1</f>
        <v>1.1500524738771389E-2</v>
      </c>
      <c r="H38" s="117">
        <f t="shared" si="13"/>
        <v>43881</v>
      </c>
      <c r="I38" s="117">
        <f t="shared" ref="I38" si="63">IF(A38&gt;I37,H38,I37)</f>
        <v>43881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</v>
      </c>
      <c r="L38" s="8">
        <f t="shared" ref="L38" si="66">IF(E38&lt;D38,1,TRUNC((E38/D38)^TRUNC((K38/J38),9),8))</f>
        <v>1.00049729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1.00049729</v>
      </c>
      <c r="P38" s="112">
        <f t="shared" ref="P38" si="70">TRUNC(C38*O38,8)</f>
        <v>1000.49729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9.5000000000000001E-2</v>
      </c>
      <c r="U38" s="120">
        <f t="shared" ref="U38" si="72">IF(Q37&gt;0,1,IF(K38=K37,U37,U37+1))</f>
        <v>1</v>
      </c>
      <c r="V38" s="120">
        <v>252</v>
      </c>
      <c r="W38" s="119">
        <f t="shared" ref="W38" si="73">ROUND((1+T38)^TRUNC((U38/V38),9),9)</f>
        <v>1.0003602009999999</v>
      </c>
      <c r="X38" s="112">
        <f t="shared" ref="X38" si="74">TRUNC((P38*(W38-1)),8)</f>
        <v>0.36038012000000003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43881</v>
      </c>
      <c r="AB38" s="4"/>
      <c r="AC38" s="139">
        <f t="shared" si="32"/>
        <v>27</v>
      </c>
      <c r="AD38" s="145">
        <f t="shared" si="33"/>
        <v>44671</v>
      </c>
      <c r="AE38" s="141">
        <f t="shared" si="51"/>
        <v>1.1368683772161603E-13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1">
        <v>4.0076000000000001E-2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44701</v>
      </c>
      <c r="AN38" s="7"/>
      <c r="AO38" s="145">
        <f t="shared" si="8"/>
        <v>44701</v>
      </c>
      <c r="AP38" s="171">
        <f>VLOOKUP($AO38,[1]Plan1!$EW$167:$EZ$293,2)</f>
        <v>5739.56</v>
      </c>
      <c r="AQ38" s="170">
        <f t="shared" si="22"/>
        <v>44640</v>
      </c>
      <c r="AR38" s="171">
        <f>VLOOKUP($AO38,[1]Plan1!$EW$167:$EZ$293,4)</f>
        <v>5739.56</v>
      </c>
      <c r="AS38" s="170">
        <f t="shared" si="23"/>
        <v>44671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43879</v>
      </c>
      <c r="B39" s="112">
        <f t="shared" ref="B39" si="76">(P39+X39)</f>
        <v>1001.7160788</v>
      </c>
      <c r="C39" s="112">
        <f t="shared" ref="C39" si="77">TRUNC(IF(Q38&gt;0,VLOOKUP(A38,$AD$12:$AE$140,2),C38),8)</f>
        <v>1000</v>
      </c>
      <c r="D39" s="113">
        <f t="shared" ref="D39" si="78">IF(E39=E38,D38,E38)</f>
        <v>5259.76</v>
      </c>
      <c r="E39" s="114">
        <f t="shared" si="26"/>
        <v>5320.25</v>
      </c>
      <c r="F39" s="115">
        <f t="shared" ref="F39" si="79">IF(D39=D38,F38,A39)</f>
        <v>43819</v>
      </c>
      <c r="G39" s="116">
        <f t="shared" ref="G39" si="80">(E39/D39)-1</f>
        <v>1.1500524738771389E-2</v>
      </c>
      <c r="H39" s="117">
        <f t="shared" si="13"/>
        <v>43881</v>
      </c>
      <c r="I39" s="117">
        <f t="shared" ref="I39" si="81">IF(A39&gt;I38,H39,I38)</f>
        <v>43881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2</v>
      </c>
      <c r="L39" s="8">
        <f t="shared" ref="L39" si="84">IF(E39&lt;D39,1,TRUNC((E39/D39)^TRUNC((K39/J39),9),8))</f>
        <v>1.00099483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1.00099483</v>
      </c>
      <c r="P39" s="112">
        <f t="shared" ref="P39" si="88">TRUNC(C39*O39,8)</f>
        <v>1000.99483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9.5000000000000001E-2</v>
      </c>
      <c r="U39" s="120">
        <f t="shared" ref="U39" si="92">IF(Q38&gt;0,1,IF(K39=K38,U38,U38+1))</f>
        <v>2</v>
      </c>
      <c r="V39" s="120">
        <v>252</v>
      </c>
      <c r="W39" s="119">
        <f t="shared" ref="W39" si="93">ROUND((1+T39)^TRUNC((U39/V39),9),9)</f>
        <v>1.0007205320000001</v>
      </c>
      <c r="X39" s="112">
        <f t="shared" ref="X39" si="94">TRUNC((P39*(W39-1)),8)</f>
        <v>0.72124880000000002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43881</v>
      </c>
      <c r="AB39" s="4"/>
      <c r="AC39" s="139">
        <f t="shared" si="32"/>
        <v>28</v>
      </c>
      <c r="AD39" s="145">
        <f t="shared" si="33"/>
        <v>44701</v>
      </c>
      <c r="AE39" s="141">
        <f t="shared" si="51"/>
        <v>1.1368683772161603E-13</v>
      </c>
      <c r="AF39" s="143">
        <f t="shared" si="35"/>
        <v>21</v>
      </c>
      <c r="AG39" s="152">
        <f t="shared" si="52"/>
        <v>0</v>
      </c>
      <c r="AH39" s="151">
        <f t="shared" si="53"/>
        <v>0</v>
      </c>
      <c r="AI39" s="191">
        <v>4.3741999999999996E-2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44732</v>
      </c>
      <c r="AN39" s="7"/>
      <c r="AO39" s="145">
        <f t="shared" si="8"/>
        <v>44732</v>
      </c>
      <c r="AP39" s="171">
        <f>VLOOKUP($AO39,[1]Plan1!$EW$167:$EZ$293,2)</f>
        <v>5739.56</v>
      </c>
      <c r="AQ39" s="170">
        <f t="shared" si="22"/>
        <v>44671</v>
      </c>
      <c r="AR39" s="171">
        <f>VLOOKUP($AO39,[1]Plan1!$EW$167:$EZ$293,4)</f>
        <v>5739.56</v>
      </c>
      <c r="AS39" s="170">
        <f t="shared" si="23"/>
        <v>44701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43880</v>
      </c>
      <c r="B40" s="112">
        <f t="shared" ref="B40:B41" si="96">(P40+X40)</f>
        <v>1002.57522651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5259.76</v>
      </c>
      <c r="E40" s="114">
        <f t="shared" si="26"/>
        <v>5320.25</v>
      </c>
      <c r="F40" s="115">
        <f t="shared" ref="F40:F41" si="99">IF(D40=D39,F39,A40)</f>
        <v>43819</v>
      </c>
      <c r="G40" s="116">
        <f t="shared" ref="G40:G41" si="100">(E40/D40)-1</f>
        <v>1.1500524738771389E-2</v>
      </c>
      <c r="H40" s="117">
        <f t="shared" si="13"/>
        <v>43881</v>
      </c>
      <c r="I40" s="117">
        <f t="shared" ref="I40:I41" si="101">IF(A40&gt;I39,H40,I39)</f>
        <v>43881</v>
      </c>
      <c r="J40" s="118">
        <f t="shared" ref="J40:J41" si="102">IF(I40=I39,J39,NETWORKDAYS(I39,I40,$AD$148:$AD$502)-1)</f>
        <v>23</v>
      </c>
      <c r="K40" s="102">
        <f t="shared" ref="K40:K41" si="103">IF(A40&lt;K$2,0,(J40-(NETWORKDAYS(A40,I40,AD$148:AD$502)-1))-K$3)</f>
        <v>3</v>
      </c>
      <c r="L40" s="8">
        <f t="shared" ref="L40:L41" si="104">IF(E40&lt;D40,1,TRUNC((E40/D40)^TRUNC((K40/J40),9),8))</f>
        <v>1.0014926200000001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1.0014926200000001</v>
      </c>
      <c r="P40" s="112">
        <f t="shared" ref="P40:P41" si="108">TRUNC(C40*O40,8)</f>
        <v>1001.49262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9.5000000000000001E-2</v>
      </c>
      <c r="U40" s="120">
        <f t="shared" ref="U40:U41" si="112">IF(Q39&gt;0,1,IF(K40=K39,U39,U39+1))</f>
        <v>3</v>
      </c>
      <c r="V40" s="120">
        <v>252</v>
      </c>
      <c r="W40" s="119">
        <f t="shared" ref="W40:W41" si="113">ROUND((1+T40)^TRUNC((U40/V40),9),9)</f>
        <v>1.001080993</v>
      </c>
      <c r="X40" s="112">
        <f t="shared" ref="X40:X41" si="114">TRUNC((P40*(W40-1)),8)</f>
        <v>1.08260651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43881</v>
      </c>
      <c r="AB40" s="4"/>
      <c r="AC40" s="139">
        <f t="shared" si="32"/>
        <v>29</v>
      </c>
      <c r="AD40" s="145">
        <f t="shared" si="33"/>
        <v>44732</v>
      </c>
      <c r="AE40" s="141">
        <f t="shared" si="51"/>
        <v>1.1368683772161603E-13</v>
      </c>
      <c r="AF40" s="143">
        <f t="shared" si="35"/>
        <v>20</v>
      </c>
      <c r="AG40" s="152">
        <f t="shared" si="52"/>
        <v>0</v>
      </c>
      <c r="AH40" s="151">
        <f t="shared" si="53"/>
        <v>0</v>
      </c>
      <c r="AI40" s="191">
        <v>4.4681999999999999E-2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44762</v>
      </c>
      <c r="AN40" s="7"/>
      <c r="AO40" s="145">
        <f t="shared" si="8"/>
        <v>44762</v>
      </c>
      <c r="AP40" s="171">
        <f>VLOOKUP($AO40,[1]Plan1!$EW$167:$EZ$293,2)</f>
        <v>5739.56</v>
      </c>
      <c r="AQ40" s="170">
        <f t="shared" si="22"/>
        <v>44701</v>
      </c>
      <c r="AR40" s="171">
        <f>VLOOKUP($AO40,[1]Plan1!$EW$167:$EZ$293,4)</f>
        <v>5739.56</v>
      </c>
      <c r="AS40" s="170">
        <f t="shared" si="23"/>
        <v>44732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43881</v>
      </c>
      <c r="B41" s="177">
        <f t="shared" si="96"/>
        <v>1003.43510268</v>
      </c>
      <c r="C41" s="177">
        <f t="shared" si="97"/>
        <v>1000</v>
      </c>
      <c r="D41" s="178">
        <f t="shared" si="98"/>
        <v>5259.76</v>
      </c>
      <c r="E41" s="179">
        <f t="shared" si="26"/>
        <v>5320.25</v>
      </c>
      <c r="F41" s="180">
        <f t="shared" si="99"/>
        <v>43819</v>
      </c>
      <c r="G41" s="181">
        <f t="shared" si="100"/>
        <v>1.1500524738771389E-2</v>
      </c>
      <c r="H41" s="176">
        <f t="shared" si="13"/>
        <v>43910</v>
      </c>
      <c r="I41" s="176">
        <f t="shared" si="101"/>
        <v>43881</v>
      </c>
      <c r="J41" s="182">
        <f t="shared" si="102"/>
        <v>23</v>
      </c>
      <c r="K41" s="182">
        <f t="shared" si="103"/>
        <v>4</v>
      </c>
      <c r="L41" s="177">
        <f t="shared" si="104"/>
        <v>1.00199065</v>
      </c>
      <c r="M41" s="183">
        <f t="shared" si="105"/>
        <v>1</v>
      </c>
      <c r="N41" s="183">
        <f t="shared" si="106"/>
        <v>1</v>
      </c>
      <c r="O41" s="177">
        <f t="shared" si="107"/>
        <v>1.00199065</v>
      </c>
      <c r="P41" s="177">
        <f t="shared" si="108"/>
        <v>1001.99065</v>
      </c>
      <c r="Q41" s="184">
        <f t="shared" si="109"/>
        <v>1</v>
      </c>
      <c r="R41" s="185">
        <f t="shared" si="110"/>
        <v>1.4112102682794494E-2</v>
      </c>
      <c r="S41" s="177">
        <f t="shared" si="111"/>
        <v>14.140194940000001</v>
      </c>
      <c r="T41" s="186">
        <f t="shared" si="19"/>
        <v>9.5000000000000001E-2</v>
      </c>
      <c r="U41" s="184">
        <f t="shared" si="112"/>
        <v>4</v>
      </c>
      <c r="V41" s="184">
        <v>252</v>
      </c>
      <c r="W41" s="183">
        <f t="shared" si="113"/>
        <v>1.0014415830000001</v>
      </c>
      <c r="X41" s="177">
        <f t="shared" si="114"/>
        <v>1.4444526799999999</v>
      </c>
      <c r="Y41" s="177">
        <f t="shared" si="115"/>
        <v>15.58464762</v>
      </c>
      <c r="Z41" s="187" t="str">
        <f t="shared" si="30"/>
        <v>A+J=</v>
      </c>
      <c r="AA41" s="176">
        <f t="shared" si="31"/>
        <v>43881</v>
      </c>
      <c r="AB41" s="4"/>
      <c r="AC41" s="139">
        <f t="shared" si="32"/>
        <v>30</v>
      </c>
      <c r="AD41" s="145">
        <f t="shared" si="33"/>
        <v>44762</v>
      </c>
      <c r="AE41" s="141">
        <f t="shared" si="51"/>
        <v>1.1368683772161603E-13</v>
      </c>
      <c r="AF41" s="143">
        <f t="shared" si="35"/>
        <v>22</v>
      </c>
      <c r="AG41" s="152">
        <f t="shared" si="52"/>
        <v>0</v>
      </c>
      <c r="AH41" s="151">
        <f t="shared" si="53"/>
        <v>0</v>
      </c>
      <c r="AI41" s="191">
        <v>4.5844999999999997E-2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44795</v>
      </c>
      <c r="AN41" s="7"/>
      <c r="AO41" s="145">
        <f t="shared" si="8"/>
        <v>44795</v>
      </c>
      <c r="AP41" s="171">
        <f>VLOOKUP($AO41,[1]Plan1!$EW$167:$EZ$293,2)</f>
        <v>5739.56</v>
      </c>
      <c r="AQ41" s="170">
        <f t="shared" si="22"/>
        <v>44734</v>
      </c>
      <c r="AR41" s="171">
        <f>VLOOKUP($AO41,[1]Plan1!$EW$167:$EZ$293,4)</f>
        <v>5739.56</v>
      </c>
      <c r="AS41" s="170">
        <f t="shared" si="23"/>
        <v>44764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43882</v>
      </c>
      <c r="B42" s="112">
        <f t="shared" si="10"/>
        <v>988.31535825000003</v>
      </c>
      <c r="C42" s="112">
        <f t="shared" si="25"/>
        <v>985.88789731999998</v>
      </c>
      <c r="D42" s="113">
        <f>IF(E42=E41,D41,E41)</f>
        <v>5320.25</v>
      </c>
      <c r="E42" s="114">
        <f t="shared" ref="E42:E105" si="116">IF($K42=1,VLOOKUP($A41,$AO$10:$AS$131,4),E41)</f>
        <v>5331.42</v>
      </c>
      <c r="F42" s="115">
        <f t="shared" ref="F42:F105" si="117">IF($K42=1,VLOOKUP($A41,$AO$10:$AS$131,5),F41)</f>
        <v>43850</v>
      </c>
      <c r="G42" s="116">
        <f t="shared" si="0"/>
        <v>2.099525398242541E-3</v>
      </c>
      <c r="H42" s="117">
        <f t="shared" si="13"/>
        <v>43910</v>
      </c>
      <c r="I42" s="117">
        <f t="shared" si="14"/>
        <v>43910</v>
      </c>
      <c r="J42" s="118">
        <f t="shared" si="15"/>
        <v>19</v>
      </c>
      <c r="K42" s="118">
        <f t="shared" ref="K42:K45" si="118">(J42-(NETWORKDAYS(A42,I42,AD$148:AD$502)-1))</f>
        <v>1</v>
      </c>
      <c r="L42" s="8">
        <f t="shared" si="16"/>
        <v>1.0001103899999999</v>
      </c>
      <c r="M42" s="119">
        <f t="shared" si="17"/>
        <v>1.00199065</v>
      </c>
      <c r="N42" s="119">
        <f t="shared" si="56"/>
        <v>1.00199065</v>
      </c>
      <c r="O42" s="112">
        <f t="shared" ref="O42:O104" si="119">TRUNC(TRUNC((L42*N42),15),8)</f>
        <v>1.0021012499999999</v>
      </c>
      <c r="P42" s="112">
        <f t="shared" si="3"/>
        <v>987.95949426000004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9.5000000000000001E-2</v>
      </c>
      <c r="U42" s="120">
        <f t="shared" si="57"/>
        <v>1</v>
      </c>
      <c r="V42" s="120">
        <v>252</v>
      </c>
      <c r="W42" s="119">
        <f t="shared" si="5"/>
        <v>1.0003602009999999</v>
      </c>
      <c r="X42" s="112">
        <f t="shared" si="6"/>
        <v>0.35586399000000002</v>
      </c>
      <c r="Y42" s="112">
        <f t="shared" si="7"/>
        <v>0</v>
      </c>
      <c r="Z42" s="125" t="str">
        <f t="shared" si="30"/>
        <v>A+J=</v>
      </c>
      <c r="AA42" s="117">
        <f t="shared" si="31"/>
        <v>43910</v>
      </c>
      <c r="AB42" s="4"/>
      <c r="AC42" s="139">
        <f t="shared" si="32"/>
        <v>31</v>
      </c>
      <c r="AD42" s="145">
        <f t="shared" si="33"/>
        <v>44795</v>
      </c>
      <c r="AE42" s="141">
        <f t="shared" si="51"/>
        <v>1.1368683772161603E-13</v>
      </c>
      <c r="AF42" s="143">
        <f t="shared" si="35"/>
        <v>23</v>
      </c>
      <c r="AG42" s="152">
        <f t="shared" si="52"/>
        <v>0</v>
      </c>
      <c r="AH42" s="151">
        <f t="shared" si="53"/>
        <v>0</v>
      </c>
      <c r="AI42" s="191">
        <v>4.6376999999999995E-2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44824</v>
      </c>
      <c r="AN42" s="7"/>
      <c r="AO42" s="145">
        <f t="shared" ref="AO42:AO73" si="120">AJ180</f>
        <v>44824</v>
      </c>
      <c r="AP42" s="171">
        <f>VLOOKUP($AO42,[1]Plan1!$EW$167:$EZ$293,2)</f>
        <v>5739.56</v>
      </c>
      <c r="AQ42" s="170">
        <f t="shared" si="22"/>
        <v>44762</v>
      </c>
      <c r="AR42" s="171">
        <f>VLOOKUP($AO42,[1]Plan1!$EW$167:$EZ$293,4)</f>
        <v>5739.56</v>
      </c>
      <c r="AS42" s="170">
        <f t="shared" si="23"/>
        <v>44793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43883</v>
      </c>
      <c r="B43" s="112">
        <f t="shared" si="10"/>
        <v>988.78048819000003</v>
      </c>
      <c r="C43" s="112">
        <f t="shared" si="25"/>
        <v>985.88789731999998</v>
      </c>
      <c r="D43" s="113">
        <f t="shared" si="11"/>
        <v>5320.25</v>
      </c>
      <c r="E43" s="114">
        <f t="shared" si="116"/>
        <v>5331.42</v>
      </c>
      <c r="F43" s="115">
        <f t="shared" si="117"/>
        <v>43850</v>
      </c>
      <c r="G43" s="116">
        <f t="shared" si="0"/>
        <v>2.099525398242541E-3</v>
      </c>
      <c r="H43" s="117">
        <f t="shared" si="13"/>
        <v>43910</v>
      </c>
      <c r="I43" s="117">
        <f t="shared" si="14"/>
        <v>43910</v>
      </c>
      <c r="J43" s="118">
        <f t="shared" si="15"/>
        <v>19</v>
      </c>
      <c r="K43" s="118">
        <f t="shared" si="118"/>
        <v>2</v>
      </c>
      <c r="L43" s="8">
        <f t="shared" si="16"/>
        <v>1.00022079</v>
      </c>
      <c r="M43" s="119">
        <f t="shared" si="17"/>
        <v>1.00199065</v>
      </c>
      <c r="N43" s="119">
        <f t="shared" si="56"/>
        <v>1.00199065</v>
      </c>
      <c r="O43" s="112">
        <f t="shared" si="119"/>
        <v>1.00221187</v>
      </c>
      <c r="P43" s="112">
        <f t="shared" si="3"/>
        <v>988.06855317999998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9.5000000000000001E-2</v>
      </c>
      <c r="U43" s="120">
        <f t="shared" si="57"/>
        <v>2</v>
      </c>
      <c r="V43" s="120">
        <v>252</v>
      </c>
      <c r="W43" s="119">
        <f t="shared" si="5"/>
        <v>1.0007205320000001</v>
      </c>
      <c r="X43" s="112">
        <f t="shared" si="6"/>
        <v>0.71193501000000003</v>
      </c>
      <c r="Y43" s="112">
        <f t="shared" si="7"/>
        <v>0</v>
      </c>
      <c r="Z43" s="125" t="str">
        <f t="shared" si="30"/>
        <v>A+J=</v>
      </c>
      <c r="AA43" s="117">
        <f t="shared" si="31"/>
        <v>43910</v>
      </c>
      <c r="AB43" s="4"/>
      <c r="AC43" s="139">
        <f t="shared" si="32"/>
        <v>32</v>
      </c>
      <c r="AD43" s="145">
        <f t="shared" si="33"/>
        <v>44824</v>
      </c>
      <c r="AE43" s="141">
        <f t="shared" si="51"/>
        <v>1.1368683772161603E-13</v>
      </c>
      <c r="AF43" s="143">
        <f t="shared" si="35"/>
        <v>20</v>
      </c>
      <c r="AG43" s="152">
        <f t="shared" si="52"/>
        <v>0</v>
      </c>
      <c r="AH43" s="151">
        <f t="shared" si="53"/>
        <v>0</v>
      </c>
      <c r="AI43" s="191">
        <v>4.7948999999999999E-2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44854</v>
      </c>
      <c r="AN43" s="7"/>
      <c r="AO43" s="145">
        <f t="shared" si="120"/>
        <v>44854</v>
      </c>
      <c r="AP43" s="171">
        <f>VLOOKUP($AO43,[1]Plan1!$EW$167:$EZ$293,2)</f>
        <v>5739.56</v>
      </c>
      <c r="AQ43" s="170">
        <f t="shared" si="22"/>
        <v>44793</v>
      </c>
      <c r="AR43" s="171">
        <f>VLOOKUP($AO43,[1]Plan1!$EW$167:$EZ$293,4)</f>
        <v>5739.56</v>
      </c>
      <c r="AS43" s="170">
        <f t="shared" si="23"/>
        <v>44824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43884</v>
      </c>
      <c r="B44" s="112">
        <f t="shared" si="10"/>
        <v>988.78048819000003</v>
      </c>
      <c r="C44" s="112">
        <f t="shared" si="25"/>
        <v>985.88789731999998</v>
      </c>
      <c r="D44" s="113">
        <f t="shared" si="11"/>
        <v>5320.25</v>
      </c>
      <c r="E44" s="114">
        <f t="shared" si="116"/>
        <v>5331.42</v>
      </c>
      <c r="F44" s="115">
        <f t="shared" si="117"/>
        <v>43850</v>
      </c>
      <c r="G44" s="116">
        <f t="shared" si="0"/>
        <v>2.099525398242541E-3</v>
      </c>
      <c r="H44" s="117">
        <f t="shared" si="13"/>
        <v>43910</v>
      </c>
      <c r="I44" s="117">
        <f t="shared" si="14"/>
        <v>43910</v>
      </c>
      <c r="J44" s="118">
        <f t="shared" si="15"/>
        <v>19</v>
      </c>
      <c r="K44" s="118">
        <f t="shared" si="118"/>
        <v>2</v>
      </c>
      <c r="L44" s="8">
        <f t="shared" si="16"/>
        <v>1.00022079</v>
      </c>
      <c r="M44" s="119">
        <f t="shared" si="17"/>
        <v>1.00199065</v>
      </c>
      <c r="N44" s="119">
        <f t="shared" si="56"/>
        <v>1.00199065</v>
      </c>
      <c r="O44" s="112">
        <f t="shared" si="119"/>
        <v>1.00221187</v>
      </c>
      <c r="P44" s="112">
        <f t="shared" si="3"/>
        <v>988.06855317999998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9.5000000000000001E-2</v>
      </c>
      <c r="U44" s="120">
        <f t="shared" si="57"/>
        <v>2</v>
      </c>
      <c r="V44" s="120">
        <v>252</v>
      </c>
      <c r="W44" s="119">
        <f t="shared" si="5"/>
        <v>1.0007205320000001</v>
      </c>
      <c r="X44" s="112">
        <f t="shared" si="6"/>
        <v>0.71193501000000003</v>
      </c>
      <c r="Y44" s="112">
        <f t="shared" si="7"/>
        <v>0</v>
      </c>
      <c r="Z44" s="125" t="str">
        <f t="shared" si="30"/>
        <v>A+J=</v>
      </c>
      <c r="AA44" s="117">
        <f t="shared" si="31"/>
        <v>43910</v>
      </c>
      <c r="AB44" s="4"/>
      <c r="AC44" s="139">
        <f t="shared" si="32"/>
        <v>33</v>
      </c>
      <c r="AD44" s="145">
        <f t="shared" ref="AD44:AD75" si="121">VLOOKUP(AC44,$AG$148:$AK$330,4,FALSE)</f>
        <v>44854</v>
      </c>
      <c r="AE44" s="141">
        <f t="shared" si="51"/>
        <v>1.1368683772161603E-13</v>
      </c>
      <c r="AF44" s="143">
        <f t="shared" ref="AF44:AF75" si="122">NETWORKDAYS(AD43,AD44,AD$148:AD$502)-1</f>
        <v>21</v>
      </c>
      <c r="AG44" s="152">
        <f t="shared" si="52"/>
        <v>0</v>
      </c>
      <c r="AH44" s="151">
        <f t="shared" si="53"/>
        <v>0</v>
      </c>
      <c r="AI44" s="191">
        <v>5.1358999999999995E-2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44886</v>
      </c>
      <c r="AN44" s="7"/>
      <c r="AO44" s="145">
        <f t="shared" si="120"/>
        <v>44886</v>
      </c>
      <c r="AP44" s="171">
        <f>VLOOKUP($AO44,[1]Plan1!$EW$167:$EZ$293,2)</f>
        <v>5739.56</v>
      </c>
      <c r="AQ44" s="170">
        <f t="shared" si="22"/>
        <v>44825</v>
      </c>
      <c r="AR44" s="171">
        <f>VLOOKUP($AO44,[1]Plan1!$EW$167:$EZ$293,4)</f>
        <v>5739.56</v>
      </c>
      <c r="AS44" s="170">
        <f t="shared" si="23"/>
        <v>44855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43885</v>
      </c>
      <c r="B45" s="112">
        <f t="shared" si="10"/>
        <v>988.78048819000003</v>
      </c>
      <c r="C45" s="112">
        <f t="shared" si="25"/>
        <v>985.88789731999998</v>
      </c>
      <c r="D45" s="113">
        <f t="shared" si="11"/>
        <v>5320.25</v>
      </c>
      <c r="E45" s="114">
        <f t="shared" si="116"/>
        <v>5331.42</v>
      </c>
      <c r="F45" s="115">
        <f t="shared" si="117"/>
        <v>43850</v>
      </c>
      <c r="G45" s="116">
        <f t="shared" si="0"/>
        <v>2.099525398242541E-3</v>
      </c>
      <c r="H45" s="117">
        <f t="shared" si="13"/>
        <v>43910</v>
      </c>
      <c r="I45" s="117">
        <f t="shared" si="14"/>
        <v>43910</v>
      </c>
      <c r="J45" s="118">
        <f t="shared" si="15"/>
        <v>19</v>
      </c>
      <c r="K45" s="118">
        <f t="shared" si="118"/>
        <v>2</v>
      </c>
      <c r="L45" s="8">
        <f t="shared" si="16"/>
        <v>1.00022079</v>
      </c>
      <c r="M45" s="119">
        <f t="shared" ref="M45:M105" si="123">IF(I45&gt;I44,L44,M44)</f>
        <v>1.00199065</v>
      </c>
      <c r="N45" s="119">
        <f t="shared" si="56"/>
        <v>1.00199065</v>
      </c>
      <c r="O45" s="112">
        <f t="shared" si="119"/>
        <v>1.00221187</v>
      </c>
      <c r="P45" s="112">
        <f t="shared" si="3"/>
        <v>988.06855317999998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9.5000000000000001E-2</v>
      </c>
      <c r="U45" s="120">
        <f t="shared" si="57"/>
        <v>2</v>
      </c>
      <c r="V45" s="120">
        <v>252</v>
      </c>
      <c r="W45" s="119">
        <f t="shared" si="5"/>
        <v>1.0007205320000001</v>
      </c>
      <c r="X45" s="112">
        <f t="shared" si="6"/>
        <v>0.71193501000000003</v>
      </c>
      <c r="Y45" s="112">
        <f t="shared" si="7"/>
        <v>0</v>
      </c>
      <c r="Z45" s="125" t="str">
        <f t="shared" si="30"/>
        <v>A+J=</v>
      </c>
      <c r="AA45" s="117">
        <f t="shared" si="31"/>
        <v>43910</v>
      </c>
      <c r="AB45" s="4"/>
      <c r="AC45" s="139">
        <f t="shared" si="32"/>
        <v>34</v>
      </c>
      <c r="AD45" s="145">
        <f t="shared" si="121"/>
        <v>44886</v>
      </c>
      <c r="AE45" s="141">
        <f t="shared" si="51"/>
        <v>1.1368683772161603E-13</v>
      </c>
      <c r="AF45" s="143">
        <f t="shared" si="122"/>
        <v>20</v>
      </c>
      <c r="AG45" s="152">
        <f t="shared" si="52"/>
        <v>0</v>
      </c>
      <c r="AH45" s="151">
        <f t="shared" si="53"/>
        <v>0</v>
      </c>
      <c r="AI45" s="191">
        <v>5.6094999999999999E-2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44915</v>
      </c>
      <c r="AN45" s="7"/>
      <c r="AO45" s="145">
        <f t="shared" si="120"/>
        <v>44915</v>
      </c>
      <c r="AP45" s="171">
        <f>VLOOKUP($AO45,[1]Plan1!$EW$167:$EZ$293,2)</f>
        <v>5739.56</v>
      </c>
      <c r="AQ45" s="170">
        <f t="shared" si="22"/>
        <v>44854</v>
      </c>
      <c r="AR45" s="171">
        <f>VLOOKUP($AO45,[1]Plan1!$EW$167:$EZ$293,4)</f>
        <v>5739.56</v>
      </c>
      <c r="AS45" s="170">
        <f t="shared" si="23"/>
        <v>44885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43886</v>
      </c>
      <c r="B46" s="112">
        <f t="shared" si="10"/>
        <v>988.78048819000003</v>
      </c>
      <c r="C46" s="112">
        <f t="shared" si="25"/>
        <v>985.88789731999998</v>
      </c>
      <c r="D46" s="113">
        <f t="shared" si="11"/>
        <v>5320.25</v>
      </c>
      <c r="E46" s="114">
        <f t="shared" si="116"/>
        <v>5331.42</v>
      </c>
      <c r="F46" s="115">
        <f t="shared" si="117"/>
        <v>43850</v>
      </c>
      <c r="G46" s="116">
        <f t="shared" si="0"/>
        <v>2.099525398242541E-3</v>
      </c>
      <c r="H46" s="117">
        <f t="shared" si="13"/>
        <v>43910</v>
      </c>
      <c r="I46" s="117">
        <f t="shared" si="14"/>
        <v>43910</v>
      </c>
      <c r="J46" s="118">
        <f t="shared" si="15"/>
        <v>19</v>
      </c>
      <c r="K46" s="118">
        <f t="shared" ref="K46:K109" si="124">(J46-(NETWORKDAYS(A46,I46,AD$148:AD$502)-1))</f>
        <v>2</v>
      </c>
      <c r="L46" s="8">
        <f t="shared" si="16"/>
        <v>1.00022079</v>
      </c>
      <c r="M46" s="119">
        <f t="shared" si="123"/>
        <v>1.00199065</v>
      </c>
      <c r="N46" s="119">
        <f t="shared" si="56"/>
        <v>1.00199065</v>
      </c>
      <c r="O46" s="112">
        <f t="shared" si="119"/>
        <v>1.00221187</v>
      </c>
      <c r="P46" s="112">
        <f t="shared" si="3"/>
        <v>988.06855317999998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9.5000000000000001E-2</v>
      </c>
      <c r="U46" s="120">
        <f t="shared" si="57"/>
        <v>2</v>
      </c>
      <c r="V46" s="120">
        <v>252</v>
      </c>
      <c r="W46" s="119">
        <f t="shared" si="5"/>
        <v>1.0007205320000001</v>
      </c>
      <c r="X46" s="112">
        <f t="shared" si="6"/>
        <v>0.71193501000000003</v>
      </c>
      <c r="Y46" s="112">
        <f t="shared" si="7"/>
        <v>0</v>
      </c>
      <c r="Z46" s="125" t="str">
        <f t="shared" si="30"/>
        <v>A+J=</v>
      </c>
      <c r="AA46" s="117">
        <f t="shared" si="31"/>
        <v>43910</v>
      </c>
      <c r="AB46" s="4"/>
      <c r="AC46" s="139">
        <f t="shared" si="32"/>
        <v>35</v>
      </c>
      <c r="AD46" s="145">
        <f t="shared" si="121"/>
        <v>44915</v>
      </c>
      <c r="AE46" s="141">
        <f t="shared" si="51"/>
        <v>1.1368683772161603E-13</v>
      </c>
      <c r="AF46" s="143">
        <f t="shared" si="122"/>
        <v>21</v>
      </c>
      <c r="AG46" s="152">
        <f t="shared" si="52"/>
        <v>0</v>
      </c>
      <c r="AH46" s="151">
        <f t="shared" si="53"/>
        <v>0</v>
      </c>
      <c r="AI46" s="191">
        <v>5.772E-2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44946</v>
      </c>
      <c r="AN46" s="7"/>
      <c r="AO46" s="145">
        <f t="shared" si="120"/>
        <v>44946</v>
      </c>
      <c r="AP46" s="171">
        <f>VLOOKUP($AO46,[1]Plan1!$EW$167:$EZ$293,2)</f>
        <v>5739.56</v>
      </c>
      <c r="AQ46" s="170">
        <f t="shared" si="22"/>
        <v>44885</v>
      </c>
      <c r="AR46" s="171">
        <f>VLOOKUP($AO46,[1]Plan1!$EW$167:$EZ$293,4)</f>
        <v>5739.56</v>
      </c>
      <c r="AS46" s="170">
        <f t="shared" si="23"/>
        <v>44915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43887</v>
      </c>
      <c r="B47" s="112">
        <f t="shared" si="10"/>
        <v>988.78048819000003</v>
      </c>
      <c r="C47" s="112">
        <f t="shared" si="25"/>
        <v>985.88789731999998</v>
      </c>
      <c r="D47" s="113">
        <f t="shared" si="11"/>
        <v>5320.25</v>
      </c>
      <c r="E47" s="114">
        <f t="shared" si="116"/>
        <v>5331.42</v>
      </c>
      <c r="F47" s="115">
        <f t="shared" si="117"/>
        <v>43850</v>
      </c>
      <c r="G47" s="116">
        <f t="shared" si="0"/>
        <v>2.099525398242541E-3</v>
      </c>
      <c r="H47" s="117">
        <f t="shared" si="13"/>
        <v>43910</v>
      </c>
      <c r="I47" s="117">
        <f t="shared" si="14"/>
        <v>43910</v>
      </c>
      <c r="J47" s="118">
        <f t="shared" si="15"/>
        <v>19</v>
      </c>
      <c r="K47" s="118">
        <f t="shared" si="124"/>
        <v>2</v>
      </c>
      <c r="L47" s="8">
        <f t="shared" si="16"/>
        <v>1.00022079</v>
      </c>
      <c r="M47" s="119">
        <f t="shared" si="123"/>
        <v>1.00199065</v>
      </c>
      <c r="N47" s="119">
        <f t="shared" si="56"/>
        <v>1.00199065</v>
      </c>
      <c r="O47" s="112">
        <f t="shared" si="119"/>
        <v>1.00221187</v>
      </c>
      <c r="P47" s="112">
        <f t="shared" si="3"/>
        <v>988.06855317999998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9.5000000000000001E-2</v>
      </c>
      <c r="U47" s="120">
        <f t="shared" si="57"/>
        <v>2</v>
      </c>
      <c r="V47" s="120">
        <v>252</v>
      </c>
      <c r="W47" s="119">
        <f t="shared" si="5"/>
        <v>1.0007205320000001</v>
      </c>
      <c r="X47" s="112">
        <f t="shared" si="6"/>
        <v>0.71193501000000003</v>
      </c>
      <c r="Y47" s="112">
        <f t="shared" si="7"/>
        <v>0</v>
      </c>
      <c r="Z47" s="125" t="str">
        <f t="shared" si="30"/>
        <v>A+J=</v>
      </c>
      <c r="AA47" s="117">
        <f t="shared" si="31"/>
        <v>43910</v>
      </c>
      <c r="AB47" s="4"/>
      <c r="AC47" s="139">
        <f t="shared" si="32"/>
        <v>36</v>
      </c>
      <c r="AD47" s="145">
        <f t="shared" si="121"/>
        <v>44946</v>
      </c>
      <c r="AE47" s="141">
        <f t="shared" si="51"/>
        <v>1.1368683772161603E-13</v>
      </c>
      <c r="AF47" s="143">
        <f t="shared" si="122"/>
        <v>23</v>
      </c>
      <c r="AG47" s="152">
        <f t="shared" si="52"/>
        <v>0</v>
      </c>
      <c r="AH47" s="151">
        <f t="shared" si="53"/>
        <v>0</v>
      </c>
      <c r="AI47" s="191">
        <v>4.8633999999999997E-2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44979</v>
      </c>
      <c r="AN47" s="7"/>
      <c r="AO47" s="145">
        <f t="shared" si="120"/>
        <v>44979</v>
      </c>
      <c r="AP47" s="171">
        <f>VLOOKUP($AO47,[1]Plan1!$EW$167:$EZ$293,2)</f>
        <v>5739.56</v>
      </c>
      <c r="AQ47" s="170">
        <f t="shared" si="22"/>
        <v>44917</v>
      </c>
      <c r="AR47" s="171">
        <f>VLOOKUP($AO47,[1]Plan1!$EW$167:$EZ$293,4)</f>
        <v>5739.56</v>
      </c>
      <c r="AS47" s="170">
        <f t="shared" si="23"/>
        <v>44948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43888</v>
      </c>
      <c r="B48" s="112">
        <f t="shared" si="10"/>
        <v>989.24584491999997</v>
      </c>
      <c r="C48" s="112">
        <f t="shared" si="25"/>
        <v>985.88789731999998</v>
      </c>
      <c r="D48" s="113">
        <f t="shared" si="11"/>
        <v>5320.25</v>
      </c>
      <c r="E48" s="114">
        <f t="shared" si="116"/>
        <v>5331.42</v>
      </c>
      <c r="F48" s="115">
        <f t="shared" si="117"/>
        <v>43850</v>
      </c>
      <c r="G48" s="116">
        <f t="shared" si="0"/>
        <v>2.099525398242541E-3</v>
      </c>
      <c r="H48" s="117">
        <f t="shared" si="13"/>
        <v>43910</v>
      </c>
      <c r="I48" s="117">
        <f t="shared" si="14"/>
        <v>43910</v>
      </c>
      <c r="J48" s="118">
        <f t="shared" si="15"/>
        <v>19</v>
      </c>
      <c r="K48" s="118">
        <f t="shared" si="124"/>
        <v>3</v>
      </c>
      <c r="L48" s="8">
        <f t="shared" si="16"/>
        <v>1.0003312099999999</v>
      </c>
      <c r="M48" s="119">
        <f t="shared" si="123"/>
        <v>1.00199065</v>
      </c>
      <c r="N48" s="119">
        <f t="shared" si="56"/>
        <v>1.00199065</v>
      </c>
      <c r="O48" s="112">
        <f t="shared" si="119"/>
        <v>1.0023225099999999</v>
      </c>
      <c r="P48" s="112">
        <f t="shared" si="3"/>
        <v>988.17763181999999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9.5000000000000001E-2</v>
      </c>
      <c r="U48" s="120">
        <f t="shared" si="57"/>
        <v>3</v>
      </c>
      <c r="V48" s="120">
        <v>252</v>
      </c>
      <c r="W48" s="119">
        <f t="shared" si="5"/>
        <v>1.001080993</v>
      </c>
      <c r="X48" s="112">
        <f t="shared" si="6"/>
        <v>1.0682130999999999</v>
      </c>
      <c r="Y48" s="112">
        <f t="shared" si="7"/>
        <v>0</v>
      </c>
      <c r="Z48" s="125" t="str">
        <f t="shared" si="30"/>
        <v>A+J=</v>
      </c>
      <c r="AA48" s="117">
        <f t="shared" si="31"/>
        <v>43910</v>
      </c>
      <c r="AB48" s="4"/>
      <c r="AC48" s="139">
        <f t="shared" si="32"/>
        <v>37</v>
      </c>
      <c r="AD48" s="145">
        <f t="shared" si="121"/>
        <v>44979</v>
      </c>
      <c r="AE48" s="141">
        <f t="shared" si="51"/>
        <v>1.1368683772161603E-13</v>
      </c>
      <c r="AF48" s="143">
        <f t="shared" si="122"/>
        <v>21</v>
      </c>
      <c r="AG48" s="152">
        <f t="shared" si="52"/>
        <v>0</v>
      </c>
      <c r="AH48" s="151">
        <f t="shared" si="53"/>
        <v>0</v>
      </c>
      <c r="AI48" s="191">
        <v>4.7906999999999998E-2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45005</v>
      </c>
      <c r="AN48" s="7"/>
      <c r="AO48" s="145">
        <f t="shared" si="120"/>
        <v>45005</v>
      </c>
      <c r="AP48" s="171">
        <f>VLOOKUP($AO48,[1]Plan1!$EW$167:$EZ$293,2)</f>
        <v>5739.56</v>
      </c>
      <c r="AQ48" s="170">
        <f t="shared" si="22"/>
        <v>44946</v>
      </c>
      <c r="AR48" s="171">
        <f>VLOOKUP($AO48,[1]Plan1!$EW$167:$EZ$293,4)</f>
        <v>5739.56</v>
      </c>
      <c r="AS48" s="170">
        <f t="shared" si="23"/>
        <v>44977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43889</v>
      </c>
      <c r="B49" s="112">
        <f t="shared" si="10"/>
        <v>989.71140776999994</v>
      </c>
      <c r="C49" s="112">
        <f t="shared" si="25"/>
        <v>985.88789731999998</v>
      </c>
      <c r="D49" s="113">
        <f t="shared" si="11"/>
        <v>5320.25</v>
      </c>
      <c r="E49" s="114">
        <f t="shared" si="116"/>
        <v>5331.42</v>
      </c>
      <c r="F49" s="115">
        <f t="shared" si="117"/>
        <v>43850</v>
      </c>
      <c r="G49" s="116">
        <f t="shared" si="0"/>
        <v>2.099525398242541E-3</v>
      </c>
      <c r="H49" s="117">
        <f t="shared" si="13"/>
        <v>43910</v>
      </c>
      <c r="I49" s="117">
        <f t="shared" si="14"/>
        <v>43910</v>
      </c>
      <c r="J49" s="118">
        <f t="shared" si="15"/>
        <v>19</v>
      </c>
      <c r="K49" s="118">
        <f t="shared" si="124"/>
        <v>4</v>
      </c>
      <c r="L49" s="8">
        <f t="shared" si="16"/>
        <v>1.0004416300000001</v>
      </c>
      <c r="M49" s="119">
        <f t="shared" si="123"/>
        <v>1.00199065</v>
      </c>
      <c r="N49" s="119">
        <f t="shared" si="56"/>
        <v>1.00199065</v>
      </c>
      <c r="O49" s="112">
        <f t="shared" si="119"/>
        <v>1.0024331500000001</v>
      </c>
      <c r="P49" s="112">
        <f t="shared" si="3"/>
        <v>988.28671044999999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9.5000000000000001E-2</v>
      </c>
      <c r="U49" s="120">
        <f t="shared" si="57"/>
        <v>4</v>
      </c>
      <c r="V49" s="120">
        <v>252</v>
      </c>
      <c r="W49" s="119">
        <f t="shared" si="5"/>
        <v>1.0014415830000001</v>
      </c>
      <c r="X49" s="112">
        <f t="shared" si="6"/>
        <v>1.4246973199999999</v>
      </c>
      <c r="Y49" s="112">
        <f t="shared" si="7"/>
        <v>0</v>
      </c>
      <c r="Z49" s="125" t="str">
        <f t="shared" si="30"/>
        <v>A+J=</v>
      </c>
      <c r="AA49" s="117">
        <f t="shared" si="31"/>
        <v>43910</v>
      </c>
      <c r="AB49" s="4"/>
      <c r="AC49" s="139">
        <f t="shared" si="32"/>
        <v>38</v>
      </c>
      <c r="AD49" s="145">
        <f t="shared" si="121"/>
        <v>45005</v>
      </c>
      <c r="AE49" s="141">
        <f t="shared" si="51"/>
        <v>1.1368683772161603E-13</v>
      </c>
      <c r="AF49" s="143">
        <f t="shared" si="122"/>
        <v>18</v>
      </c>
      <c r="AG49" s="152">
        <f t="shared" si="52"/>
        <v>0</v>
      </c>
      <c r="AH49" s="151">
        <f t="shared" si="53"/>
        <v>0</v>
      </c>
      <c r="AI49" s="191">
        <v>4.9544999999999999E-2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45036</v>
      </c>
      <c r="AN49" s="7"/>
      <c r="AO49" s="145">
        <f t="shared" si="120"/>
        <v>45036</v>
      </c>
      <c r="AP49" s="171">
        <f>VLOOKUP($AO49,[1]Plan1!$EW$167:$EZ$293,2)</f>
        <v>5739.56</v>
      </c>
      <c r="AQ49" s="170">
        <f t="shared" si="22"/>
        <v>44977</v>
      </c>
      <c r="AR49" s="171">
        <f>VLOOKUP($AO49,[1]Plan1!$EW$167:$EZ$293,4)</f>
        <v>5739.56</v>
      </c>
      <c r="AS49" s="170">
        <f t="shared" si="23"/>
        <v>45005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43890</v>
      </c>
      <c r="B50" s="112">
        <f t="shared" si="10"/>
        <v>990.17719851999993</v>
      </c>
      <c r="C50" s="112">
        <f t="shared" si="25"/>
        <v>985.88789731999998</v>
      </c>
      <c r="D50" s="113">
        <f t="shared" si="11"/>
        <v>5320.25</v>
      </c>
      <c r="E50" s="114">
        <f t="shared" si="116"/>
        <v>5331.42</v>
      </c>
      <c r="F50" s="115">
        <f t="shared" si="117"/>
        <v>43850</v>
      </c>
      <c r="G50" s="116">
        <f t="shared" si="0"/>
        <v>2.099525398242541E-3</v>
      </c>
      <c r="H50" s="117">
        <f t="shared" si="13"/>
        <v>43910</v>
      </c>
      <c r="I50" s="117">
        <f t="shared" si="14"/>
        <v>43910</v>
      </c>
      <c r="J50" s="118">
        <f t="shared" si="15"/>
        <v>19</v>
      </c>
      <c r="K50" s="118">
        <f t="shared" si="124"/>
        <v>5</v>
      </c>
      <c r="L50" s="8">
        <f t="shared" si="16"/>
        <v>1.0005520699999999</v>
      </c>
      <c r="M50" s="119">
        <f t="shared" si="123"/>
        <v>1.00199065</v>
      </c>
      <c r="N50" s="119">
        <f t="shared" si="56"/>
        <v>1.00199065</v>
      </c>
      <c r="O50" s="112">
        <f t="shared" si="119"/>
        <v>1.0025438099999999</v>
      </c>
      <c r="P50" s="112">
        <f t="shared" si="3"/>
        <v>988.39580880999995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9.5000000000000001E-2</v>
      </c>
      <c r="U50" s="120">
        <f t="shared" si="57"/>
        <v>5</v>
      </c>
      <c r="V50" s="120">
        <v>252</v>
      </c>
      <c r="W50" s="119">
        <f t="shared" si="5"/>
        <v>1.0018023039999999</v>
      </c>
      <c r="X50" s="112">
        <f t="shared" si="6"/>
        <v>1.78138971</v>
      </c>
      <c r="Y50" s="112">
        <f t="shared" si="7"/>
        <v>0</v>
      </c>
      <c r="Z50" s="125" t="str">
        <f t="shared" si="30"/>
        <v>A+J=</v>
      </c>
      <c r="AA50" s="117">
        <f t="shared" si="31"/>
        <v>43910</v>
      </c>
      <c r="AB50" s="4"/>
      <c r="AC50" s="139">
        <f t="shared" si="32"/>
        <v>39</v>
      </c>
      <c r="AD50" s="145">
        <f t="shared" si="121"/>
        <v>45036</v>
      </c>
      <c r="AE50" s="141">
        <f t="shared" si="51"/>
        <v>1.1368683772161603E-13</v>
      </c>
      <c r="AF50" s="143">
        <f t="shared" si="122"/>
        <v>22</v>
      </c>
      <c r="AG50" s="152">
        <f t="shared" si="52"/>
        <v>0</v>
      </c>
      <c r="AH50" s="151">
        <f t="shared" si="53"/>
        <v>0</v>
      </c>
      <c r="AI50" s="191">
        <v>5.1877E-2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45068</v>
      </c>
      <c r="AN50" s="7"/>
      <c r="AO50" s="145">
        <f t="shared" si="120"/>
        <v>45068</v>
      </c>
      <c r="AP50" s="171">
        <f>VLOOKUP($AO50,[1]Plan1!$EW$167:$EZ$293,2)</f>
        <v>5739.56</v>
      </c>
      <c r="AQ50" s="170">
        <f t="shared" si="22"/>
        <v>45007</v>
      </c>
      <c r="AR50" s="171">
        <f>VLOOKUP($AO50,[1]Plan1!$EW$167:$EZ$293,4)</f>
        <v>5739.56</v>
      </c>
      <c r="AS50" s="170">
        <f t="shared" si="23"/>
        <v>45038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43891</v>
      </c>
      <c r="B51" s="112">
        <f t="shared" si="10"/>
        <v>990.17719851999993</v>
      </c>
      <c r="C51" s="112">
        <f t="shared" si="25"/>
        <v>985.88789731999998</v>
      </c>
      <c r="D51" s="113">
        <f t="shared" si="11"/>
        <v>5320.25</v>
      </c>
      <c r="E51" s="114">
        <f t="shared" si="116"/>
        <v>5331.42</v>
      </c>
      <c r="F51" s="115">
        <f t="shared" si="117"/>
        <v>43850</v>
      </c>
      <c r="G51" s="116">
        <f t="shared" si="0"/>
        <v>2.099525398242541E-3</v>
      </c>
      <c r="H51" s="117">
        <f t="shared" si="13"/>
        <v>43910</v>
      </c>
      <c r="I51" s="117">
        <f t="shared" si="14"/>
        <v>43910</v>
      </c>
      <c r="J51" s="118">
        <f t="shared" si="15"/>
        <v>19</v>
      </c>
      <c r="K51" s="118">
        <f t="shared" si="124"/>
        <v>5</v>
      </c>
      <c r="L51" s="8">
        <f t="shared" si="16"/>
        <v>1.0005520699999999</v>
      </c>
      <c r="M51" s="119">
        <f t="shared" si="123"/>
        <v>1.00199065</v>
      </c>
      <c r="N51" s="119">
        <f t="shared" si="56"/>
        <v>1.00199065</v>
      </c>
      <c r="O51" s="112">
        <f t="shared" si="119"/>
        <v>1.0025438099999999</v>
      </c>
      <c r="P51" s="112">
        <f t="shared" si="3"/>
        <v>988.39580880999995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9.5000000000000001E-2</v>
      </c>
      <c r="U51" s="120">
        <f t="shared" si="57"/>
        <v>5</v>
      </c>
      <c r="V51" s="120">
        <v>252</v>
      </c>
      <c r="W51" s="119">
        <f t="shared" si="5"/>
        <v>1.0018023039999999</v>
      </c>
      <c r="X51" s="112">
        <f t="shared" si="6"/>
        <v>1.78138971</v>
      </c>
      <c r="Y51" s="112">
        <f t="shared" si="7"/>
        <v>0</v>
      </c>
      <c r="Z51" s="125" t="str">
        <f t="shared" si="30"/>
        <v>A+J=</v>
      </c>
      <c r="AA51" s="117">
        <f t="shared" si="31"/>
        <v>43910</v>
      </c>
      <c r="AB51" s="4"/>
      <c r="AC51" s="139">
        <f t="shared" si="32"/>
        <v>40</v>
      </c>
      <c r="AD51" s="145">
        <f t="shared" si="121"/>
        <v>45068</v>
      </c>
      <c r="AE51" s="141">
        <f t="shared" si="51"/>
        <v>1.1368683772161603E-13</v>
      </c>
      <c r="AF51" s="143">
        <f t="shared" si="122"/>
        <v>20</v>
      </c>
      <c r="AG51" s="152">
        <f t="shared" si="52"/>
        <v>0</v>
      </c>
      <c r="AH51" s="151">
        <f t="shared" si="53"/>
        <v>0</v>
      </c>
      <c r="AI51" s="191">
        <v>5.6672E-2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45097</v>
      </c>
      <c r="AN51" s="7"/>
      <c r="AO51" s="145">
        <f t="shared" si="120"/>
        <v>45097</v>
      </c>
      <c r="AP51" s="171">
        <f>VLOOKUP($AO51,[1]Plan1!$EW$167:$EZ$293,2)</f>
        <v>5739.56</v>
      </c>
      <c r="AQ51" s="170">
        <f t="shared" si="22"/>
        <v>45036</v>
      </c>
      <c r="AR51" s="171">
        <f>VLOOKUP($AO51,[1]Plan1!$EW$167:$EZ$293,4)</f>
        <v>5739.56</v>
      </c>
      <c r="AS51" s="170">
        <f t="shared" si="23"/>
        <v>45066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43892</v>
      </c>
      <c r="B52" s="112">
        <f t="shared" si="10"/>
        <v>990.17719851999993</v>
      </c>
      <c r="C52" s="112">
        <f t="shared" si="25"/>
        <v>985.88789731999998</v>
      </c>
      <c r="D52" s="113">
        <f t="shared" si="11"/>
        <v>5320.25</v>
      </c>
      <c r="E52" s="114">
        <f t="shared" si="116"/>
        <v>5331.42</v>
      </c>
      <c r="F52" s="115">
        <f t="shared" si="117"/>
        <v>43850</v>
      </c>
      <c r="G52" s="116">
        <f t="shared" si="0"/>
        <v>2.099525398242541E-3</v>
      </c>
      <c r="H52" s="117">
        <f t="shared" si="13"/>
        <v>43910</v>
      </c>
      <c r="I52" s="117">
        <f t="shared" si="14"/>
        <v>43910</v>
      </c>
      <c r="J52" s="118">
        <f t="shared" si="15"/>
        <v>19</v>
      </c>
      <c r="K52" s="118">
        <f t="shared" si="124"/>
        <v>5</v>
      </c>
      <c r="L52" s="8">
        <f t="shared" si="16"/>
        <v>1.0005520699999999</v>
      </c>
      <c r="M52" s="119">
        <f t="shared" si="123"/>
        <v>1.00199065</v>
      </c>
      <c r="N52" s="119">
        <f t="shared" si="56"/>
        <v>1.00199065</v>
      </c>
      <c r="O52" s="112">
        <f t="shared" si="119"/>
        <v>1.0025438099999999</v>
      </c>
      <c r="P52" s="112">
        <f t="shared" si="3"/>
        <v>988.39580880999995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9.5000000000000001E-2</v>
      </c>
      <c r="U52" s="120">
        <f t="shared" si="57"/>
        <v>5</v>
      </c>
      <c r="V52" s="120">
        <v>252</v>
      </c>
      <c r="W52" s="119">
        <f t="shared" si="5"/>
        <v>1.0018023039999999</v>
      </c>
      <c r="X52" s="112">
        <f t="shared" si="6"/>
        <v>1.78138971</v>
      </c>
      <c r="Y52" s="112">
        <f t="shared" si="7"/>
        <v>0</v>
      </c>
      <c r="Z52" s="125" t="str">
        <f t="shared" si="30"/>
        <v>A+J=</v>
      </c>
      <c r="AA52" s="117">
        <f t="shared" si="31"/>
        <v>43910</v>
      </c>
      <c r="AB52" s="4"/>
      <c r="AC52" s="139">
        <f t="shared" si="32"/>
        <v>41</v>
      </c>
      <c r="AD52" s="145">
        <f t="shared" si="121"/>
        <v>45097</v>
      </c>
      <c r="AE52" s="141">
        <f t="shared" si="51"/>
        <v>1.1368683772161603E-13</v>
      </c>
      <c r="AF52" s="143">
        <f t="shared" si="122"/>
        <v>20</v>
      </c>
      <c r="AG52" s="152">
        <f t="shared" si="52"/>
        <v>0</v>
      </c>
      <c r="AH52" s="151">
        <f t="shared" si="53"/>
        <v>0</v>
      </c>
      <c r="AI52" s="191">
        <v>5.8889999999999998E-2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45127</v>
      </c>
      <c r="AN52" s="7"/>
      <c r="AO52" s="145">
        <f t="shared" si="120"/>
        <v>45127</v>
      </c>
      <c r="AP52" s="171">
        <f>VLOOKUP($AO52,[1]Plan1!$EW$167:$EZ$293,2)</f>
        <v>5739.56</v>
      </c>
      <c r="AQ52" s="170">
        <f t="shared" si="22"/>
        <v>45066</v>
      </c>
      <c r="AR52" s="171">
        <f>VLOOKUP($AO52,[1]Plan1!$EW$167:$EZ$293,4)</f>
        <v>5739.56</v>
      </c>
      <c r="AS52" s="170">
        <f t="shared" si="23"/>
        <v>45097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43893</v>
      </c>
      <c r="B53" s="112">
        <f t="shared" si="10"/>
        <v>990.64321525999992</v>
      </c>
      <c r="C53" s="112">
        <f t="shared" si="25"/>
        <v>985.88789731999998</v>
      </c>
      <c r="D53" s="113">
        <f t="shared" si="11"/>
        <v>5320.25</v>
      </c>
      <c r="E53" s="114">
        <f t="shared" si="116"/>
        <v>5331.42</v>
      </c>
      <c r="F53" s="115">
        <f t="shared" si="117"/>
        <v>43850</v>
      </c>
      <c r="G53" s="116">
        <f t="shared" si="0"/>
        <v>2.099525398242541E-3</v>
      </c>
      <c r="H53" s="117">
        <f t="shared" si="13"/>
        <v>43910</v>
      </c>
      <c r="I53" s="117">
        <f t="shared" si="14"/>
        <v>43910</v>
      </c>
      <c r="J53" s="118">
        <f t="shared" si="15"/>
        <v>19</v>
      </c>
      <c r="K53" s="118">
        <f t="shared" si="124"/>
        <v>6</v>
      </c>
      <c r="L53" s="8">
        <f t="shared" si="16"/>
        <v>1.0006625300000001</v>
      </c>
      <c r="M53" s="119">
        <f t="shared" si="123"/>
        <v>1.00199065</v>
      </c>
      <c r="N53" s="119">
        <f t="shared" si="56"/>
        <v>1.00199065</v>
      </c>
      <c r="O53" s="112">
        <f t="shared" si="119"/>
        <v>1.0026544900000001</v>
      </c>
      <c r="P53" s="112">
        <f t="shared" si="3"/>
        <v>988.50492687999997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9.5000000000000001E-2</v>
      </c>
      <c r="U53" s="120">
        <f t="shared" si="57"/>
        <v>6</v>
      </c>
      <c r="V53" s="120">
        <v>252</v>
      </c>
      <c r="W53" s="119">
        <f t="shared" si="5"/>
        <v>1.002163154</v>
      </c>
      <c r="X53" s="112">
        <f t="shared" si="6"/>
        <v>2.1382883800000001</v>
      </c>
      <c r="Y53" s="112">
        <f t="shared" si="7"/>
        <v>0</v>
      </c>
      <c r="Z53" s="125" t="str">
        <f t="shared" si="30"/>
        <v>A+J=</v>
      </c>
      <c r="AA53" s="117">
        <f t="shared" si="31"/>
        <v>43910</v>
      </c>
      <c r="AB53" s="4"/>
      <c r="AC53" s="139">
        <f t="shared" si="32"/>
        <v>42</v>
      </c>
      <c r="AD53" s="145">
        <f t="shared" si="121"/>
        <v>45127</v>
      </c>
      <c r="AE53" s="141">
        <f t="shared" si="51"/>
        <v>1.1368683772161603E-13</v>
      </c>
      <c r="AF53" s="143">
        <f t="shared" si="122"/>
        <v>22</v>
      </c>
      <c r="AG53" s="152">
        <f t="shared" si="52"/>
        <v>0</v>
      </c>
      <c r="AH53" s="151">
        <f t="shared" si="53"/>
        <v>0</v>
      </c>
      <c r="AI53" s="191">
        <v>6.0717E-2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45159</v>
      </c>
      <c r="AN53" s="7"/>
      <c r="AO53" s="145">
        <f t="shared" si="120"/>
        <v>45159</v>
      </c>
      <c r="AP53" s="171">
        <f>VLOOKUP($AO53,[1]Plan1!$EW$167:$EZ$293,2)</f>
        <v>5739.56</v>
      </c>
      <c r="AQ53" s="170">
        <f t="shared" si="22"/>
        <v>45098</v>
      </c>
      <c r="AR53" s="171">
        <f>VLOOKUP($AO53,[1]Plan1!$EW$167:$EZ$293,4)</f>
        <v>5739.56</v>
      </c>
      <c r="AS53" s="170">
        <f t="shared" si="23"/>
        <v>45128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43894</v>
      </c>
      <c r="B54" s="112">
        <f t="shared" si="10"/>
        <v>991.10944026000004</v>
      </c>
      <c r="C54" s="112">
        <f t="shared" si="25"/>
        <v>985.88789731999998</v>
      </c>
      <c r="D54" s="113">
        <f t="shared" si="11"/>
        <v>5320.25</v>
      </c>
      <c r="E54" s="114">
        <f t="shared" si="116"/>
        <v>5331.42</v>
      </c>
      <c r="F54" s="115">
        <f t="shared" si="117"/>
        <v>43850</v>
      </c>
      <c r="G54" s="116">
        <f t="shared" si="0"/>
        <v>2.099525398242541E-3</v>
      </c>
      <c r="H54" s="117">
        <f t="shared" si="13"/>
        <v>43910</v>
      </c>
      <c r="I54" s="117">
        <f t="shared" si="14"/>
        <v>43910</v>
      </c>
      <c r="J54" s="118">
        <f t="shared" si="15"/>
        <v>19</v>
      </c>
      <c r="K54" s="118">
        <f t="shared" si="124"/>
        <v>7</v>
      </c>
      <c r="L54" s="8">
        <f t="shared" si="16"/>
        <v>1.00077299</v>
      </c>
      <c r="M54" s="119">
        <f t="shared" si="123"/>
        <v>1.00199065</v>
      </c>
      <c r="N54" s="119">
        <f t="shared" si="56"/>
        <v>1.00199065</v>
      </c>
      <c r="O54" s="112">
        <f t="shared" si="119"/>
        <v>1.00276517</v>
      </c>
      <c r="P54" s="112">
        <f t="shared" si="3"/>
        <v>988.61404494999999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9.5000000000000001E-2</v>
      </c>
      <c r="U54" s="120">
        <f t="shared" si="57"/>
        <v>7</v>
      </c>
      <c r="V54" s="120">
        <v>252</v>
      </c>
      <c r="W54" s="119">
        <f t="shared" si="5"/>
        <v>1.002524135</v>
      </c>
      <c r="X54" s="112">
        <f t="shared" si="6"/>
        <v>2.4953953100000001</v>
      </c>
      <c r="Y54" s="112">
        <f t="shared" si="7"/>
        <v>0</v>
      </c>
      <c r="Z54" s="125" t="str">
        <f t="shared" si="30"/>
        <v>A+J=</v>
      </c>
      <c r="AA54" s="117">
        <f t="shared" si="31"/>
        <v>43910</v>
      </c>
      <c r="AB54" s="4"/>
      <c r="AC54" s="139">
        <f t="shared" si="32"/>
        <v>43</v>
      </c>
      <c r="AD54" s="145">
        <f t="shared" si="121"/>
        <v>45159</v>
      </c>
      <c r="AE54" s="141">
        <f t="shared" si="51"/>
        <v>1.1368683772161603E-13</v>
      </c>
      <c r="AF54" s="143">
        <f t="shared" si="122"/>
        <v>22</v>
      </c>
      <c r="AG54" s="152">
        <f t="shared" si="52"/>
        <v>0</v>
      </c>
      <c r="AH54" s="151">
        <f t="shared" si="53"/>
        <v>0</v>
      </c>
      <c r="AI54" s="191">
        <v>6.1692999999999998E-2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45189</v>
      </c>
      <c r="AN54" s="7"/>
      <c r="AO54" s="145">
        <f t="shared" si="120"/>
        <v>45189</v>
      </c>
      <c r="AP54" s="171">
        <f>VLOOKUP($AO54,[1]Plan1!$EW$167:$EZ$293,2)</f>
        <v>5739.56</v>
      </c>
      <c r="AQ54" s="170">
        <f t="shared" si="22"/>
        <v>45127</v>
      </c>
      <c r="AR54" s="171">
        <f>VLOOKUP($AO54,[1]Plan1!$EW$167:$EZ$293,4)</f>
        <v>5739.56</v>
      </c>
      <c r="AS54" s="170">
        <f t="shared" si="23"/>
        <v>45158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43895</v>
      </c>
      <c r="B55" s="112">
        <f t="shared" si="10"/>
        <v>991.57589135000001</v>
      </c>
      <c r="C55" s="112">
        <f t="shared" si="25"/>
        <v>985.88789731999998</v>
      </c>
      <c r="D55" s="113">
        <f t="shared" si="11"/>
        <v>5320.25</v>
      </c>
      <c r="E55" s="114">
        <f t="shared" si="116"/>
        <v>5331.42</v>
      </c>
      <c r="F55" s="115">
        <f t="shared" si="117"/>
        <v>43850</v>
      </c>
      <c r="G55" s="116">
        <f t="shared" si="0"/>
        <v>2.099525398242541E-3</v>
      </c>
      <c r="H55" s="117">
        <f t="shared" si="13"/>
        <v>43910</v>
      </c>
      <c r="I55" s="117">
        <f t="shared" si="14"/>
        <v>43910</v>
      </c>
      <c r="J55" s="118">
        <f t="shared" si="15"/>
        <v>19</v>
      </c>
      <c r="K55" s="118">
        <f t="shared" si="124"/>
        <v>8</v>
      </c>
      <c r="L55" s="8">
        <f t="shared" si="16"/>
        <v>1.00088347</v>
      </c>
      <c r="M55" s="119">
        <f t="shared" si="123"/>
        <v>1.00199065</v>
      </c>
      <c r="N55" s="119">
        <f t="shared" si="56"/>
        <v>1.00199065</v>
      </c>
      <c r="O55" s="112">
        <f t="shared" si="119"/>
        <v>1.00287587</v>
      </c>
      <c r="P55" s="112">
        <f t="shared" si="3"/>
        <v>988.72318273999997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9.5000000000000001E-2</v>
      </c>
      <c r="U55" s="120">
        <f t="shared" si="57"/>
        <v>8</v>
      </c>
      <c r="V55" s="120">
        <v>252</v>
      </c>
      <c r="W55" s="119">
        <f t="shared" si="5"/>
        <v>1.0028852450000001</v>
      </c>
      <c r="X55" s="112">
        <f t="shared" si="6"/>
        <v>2.8527086100000001</v>
      </c>
      <c r="Y55" s="112">
        <f t="shared" si="7"/>
        <v>0</v>
      </c>
      <c r="Z55" s="125" t="str">
        <f t="shared" si="30"/>
        <v>A+J=</v>
      </c>
      <c r="AA55" s="117">
        <f t="shared" si="31"/>
        <v>43910</v>
      </c>
      <c r="AB55" s="4"/>
      <c r="AC55" s="139">
        <f t="shared" si="32"/>
        <v>44</v>
      </c>
      <c r="AD55" s="145">
        <f t="shared" si="121"/>
        <v>45189</v>
      </c>
      <c r="AE55" s="141">
        <f t="shared" si="51"/>
        <v>1.1368683772161603E-13</v>
      </c>
      <c r="AF55" s="143">
        <f t="shared" si="122"/>
        <v>21</v>
      </c>
      <c r="AG55" s="152">
        <f t="shared" si="52"/>
        <v>0</v>
      </c>
      <c r="AH55" s="151">
        <f t="shared" si="53"/>
        <v>0</v>
      </c>
      <c r="AI55" s="191">
        <v>6.4745999999999998E-2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45219</v>
      </c>
      <c r="AN55" s="7"/>
      <c r="AO55" s="145">
        <f t="shared" si="120"/>
        <v>45219</v>
      </c>
      <c r="AP55" s="171">
        <f>VLOOKUP($AO55,[1]Plan1!$EW$167:$EZ$293,2)</f>
        <v>5739.56</v>
      </c>
      <c r="AQ55" s="170">
        <f t="shared" si="22"/>
        <v>45158</v>
      </c>
      <c r="AR55" s="171">
        <f>VLOOKUP($AO55,[1]Plan1!$EW$167:$EZ$293,4)</f>
        <v>5739.56</v>
      </c>
      <c r="AS55" s="170">
        <f t="shared" si="23"/>
        <v>45189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43896</v>
      </c>
      <c r="B56" s="112">
        <f t="shared" si="10"/>
        <v>992.04256070000008</v>
      </c>
      <c r="C56" s="112">
        <f t="shared" si="25"/>
        <v>985.88789731999998</v>
      </c>
      <c r="D56" s="113">
        <f t="shared" si="11"/>
        <v>5320.25</v>
      </c>
      <c r="E56" s="114">
        <f t="shared" si="116"/>
        <v>5331.42</v>
      </c>
      <c r="F56" s="115">
        <f t="shared" si="117"/>
        <v>43850</v>
      </c>
      <c r="G56" s="116">
        <f t="shared" si="0"/>
        <v>2.099525398242541E-3</v>
      </c>
      <c r="H56" s="117">
        <f t="shared" si="13"/>
        <v>43910</v>
      </c>
      <c r="I56" s="117">
        <f t="shared" si="14"/>
        <v>43910</v>
      </c>
      <c r="J56" s="118">
        <f t="shared" si="15"/>
        <v>19</v>
      </c>
      <c r="K56" s="118">
        <f t="shared" si="124"/>
        <v>9</v>
      </c>
      <c r="L56" s="8">
        <f t="shared" si="16"/>
        <v>1.00099396</v>
      </c>
      <c r="M56" s="119">
        <f t="shared" si="123"/>
        <v>1.00199065</v>
      </c>
      <c r="N56" s="119">
        <f t="shared" si="56"/>
        <v>1.00199065</v>
      </c>
      <c r="O56" s="112">
        <f t="shared" si="119"/>
        <v>1.00298658</v>
      </c>
      <c r="P56" s="112">
        <f t="shared" si="3"/>
        <v>988.83233039000004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9.5000000000000001E-2</v>
      </c>
      <c r="U56" s="120">
        <f t="shared" si="57"/>
        <v>9</v>
      </c>
      <c r="V56" s="120">
        <v>252</v>
      </c>
      <c r="W56" s="119">
        <f t="shared" si="5"/>
        <v>1.0032464860000001</v>
      </c>
      <c r="X56" s="112">
        <f t="shared" si="6"/>
        <v>3.21023031</v>
      </c>
      <c r="Y56" s="112">
        <f t="shared" si="7"/>
        <v>0</v>
      </c>
      <c r="Z56" s="125" t="str">
        <f t="shared" si="30"/>
        <v>A+J=</v>
      </c>
      <c r="AA56" s="117">
        <f t="shared" si="31"/>
        <v>43910</v>
      </c>
      <c r="AB56" s="4"/>
      <c r="AC56" s="139">
        <f t="shared" si="32"/>
        <v>45</v>
      </c>
      <c r="AD56" s="145">
        <f t="shared" si="121"/>
        <v>45219</v>
      </c>
      <c r="AE56" s="141">
        <f t="shared" si="51"/>
        <v>1.1368683772161603E-13</v>
      </c>
      <c r="AF56" s="143">
        <f t="shared" si="122"/>
        <v>21</v>
      </c>
      <c r="AG56" s="152">
        <f t="shared" si="52"/>
        <v>0</v>
      </c>
      <c r="AH56" s="151">
        <f t="shared" si="53"/>
        <v>0</v>
      </c>
      <c r="AI56" s="191">
        <v>6.7839999999999998E-2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45250</v>
      </c>
      <c r="AN56" s="7"/>
      <c r="AO56" s="145">
        <f t="shared" si="120"/>
        <v>45250</v>
      </c>
      <c r="AP56" s="171">
        <f>VLOOKUP($AO56,[1]Plan1!$EW$167:$EZ$293,2)</f>
        <v>5739.56</v>
      </c>
      <c r="AQ56" s="170">
        <f t="shared" si="22"/>
        <v>45189</v>
      </c>
      <c r="AR56" s="171">
        <f>VLOOKUP($AO56,[1]Plan1!$EW$167:$EZ$293,4)</f>
        <v>5739.56</v>
      </c>
      <c r="AS56" s="170">
        <f t="shared" si="23"/>
        <v>45219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43897</v>
      </c>
      <c r="B57" s="112">
        <f t="shared" si="10"/>
        <v>992.50944637999999</v>
      </c>
      <c r="C57" s="112">
        <f t="shared" si="25"/>
        <v>985.88789731999998</v>
      </c>
      <c r="D57" s="113">
        <f t="shared" si="11"/>
        <v>5320.25</v>
      </c>
      <c r="E57" s="114">
        <f t="shared" si="116"/>
        <v>5331.42</v>
      </c>
      <c r="F57" s="115">
        <f t="shared" si="117"/>
        <v>43850</v>
      </c>
      <c r="G57" s="116">
        <f t="shared" si="0"/>
        <v>2.099525398242541E-3</v>
      </c>
      <c r="H57" s="117">
        <f t="shared" si="13"/>
        <v>43910</v>
      </c>
      <c r="I57" s="117">
        <f t="shared" si="14"/>
        <v>43910</v>
      </c>
      <c r="J57" s="118">
        <f t="shared" si="15"/>
        <v>19</v>
      </c>
      <c r="K57" s="118">
        <f t="shared" si="124"/>
        <v>10</v>
      </c>
      <c r="L57" s="8">
        <f t="shared" si="16"/>
        <v>1.0011044600000001</v>
      </c>
      <c r="M57" s="119">
        <f t="shared" si="123"/>
        <v>1.00199065</v>
      </c>
      <c r="N57" s="119">
        <f t="shared" si="56"/>
        <v>1.00199065</v>
      </c>
      <c r="O57" s="112">
        <f t="shared" si="119"/>
        <v>1.0030973000000001</v>
      </c>
      <c r="P57" s="112">
        <f t="shared" si="3"/>
        <v>988.94148789999997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9.5000000000000001E-2</v>
      </c>
      <c r="U57" s="120">
        <f t="shared" si="57"/>
        <v>10</v>
      </c>
      <c r="V57" s="120">
        <v>252</v>
      </c>
      <c r="W57" s="119">
        <f t="shared" si="5"/>
        <v>1.0036078559999999</v>
      </c>
      <c r="X57" s="112">
        <f t="shared" si="6"/>
        <v>3.5679584800000002</v>
      </c>
      <c r="Y57" s="112">
        <f t="shared" si="7"/>
        <v>0</v>
      </c>
      <c r="Z57" s="125" t="str">
        <f t="shared" si="30"/>
        <v>A+J=</v>
      </c>
      <c r="AA57" s="117">
        <f t="shared" si="31"/>
        <v>43910</v>
      </c>
      <c r="AB57" s="4"/>
      <c r="AC57" s="139">
        <f t="shared" si="32"/>
        <v>46</v>
      </c>
      <c r="AD57" s="145">
        <f t="shared" si="121"/>
        <v>45250</v>
      </c>
      <c r="AE57" s="141">
        <f t="shared" si="51"/>
        <v>1.1368683772161603E-13</v>
      </c>
      <c r="AF57" s="143">
        <f t="shared" si="122"/>
        <v>19</v>
      </c>
      <c r="AG57" s="152">
        <f t="shared" si="52"/>
        <v>0</v>
      </c>
      <c r="AH57" s="151">
        <f t="shared" si="53"/>
        <v>0</v>
      </c>
      <c r="AI57" s="191">
        <v>7.5453999999999993E-2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45280</v>
      </c>
      <c r="AN57" s="7"/>
      <c r="AO57" s="145">
        <f t="shared" si="120"/>
        <v>45280</v>
      </c>
      <c r="AP57" s="171">
        <f>VLOOKUP($AO57,[1]Plan1!$EW$167:$EZ$293,2)</f>
        <v>5739.56</v>
      </c>
      <c r="AQ57" s="170">
        <f t="shared" si="22"/>
        <v>45219</v>
      </c>
      <c r="AR57" s="171">
        <f>VLOOKUP($AO57,[1]Plan1!$EW$167:$EZ$293,4)</f>
        <v>5739.56</v>
      </c>
      <c r="AS57" s="170">
        <f t="shared" si="23"/>
        <v>45250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43898</v>
      </c>
      <c r="B58" s="112">
        <f t="shared" si="10"/>
        <v>992.50944637999999</v>
      </c>
      <c r="C58" s="112">
        <f t="shared" si="25"/>
        <v>985.88789731999998</v>
      </c>
      <c r="D58" s="113">
        <f t="shared" si="11"/>
        <v>5320.25</v>
      </c>
      <c r="E58" s="114">
        <f t="shared" si="116"/>
        <v>5331.42</v>
      </c>
      <c r="F58" s="115">
        <f t="shared" si="117"/>
        <v>43850</v>
      </c>
      <c r="G58" s="116">
        <f t="shared" si="0"/>
        <v>2.099525398242541E-3</v>
      </c>
      <c r="H58" s="117">
        <f t="shared" si="13"/>
        <v>43910</v>
      </c>
      <c r="I58" s="117">
        <f t="shared" si="14"/>
        <v>43910</v>
      </c>
      <c r="J58" s="118">
        <f t="shared" si="15"/>
        <v>19</v>
      </c>
      <c r="K58" s="118">
        <f t="shared" si="124"/>
        <v>10</v>
      </c>
      <c r="L58" s="8">
        <f t="shared" si="16"/>
        <v>1.0011044600000001</v>
      </c>
      <c r="M58" s="119">
        <f t="shared" si="123"/>
        <v>1.00199065</v>
      </c>
      <c r="N58" s="119">
        <f t="shared" si="56"/>
        <v>1.00199065</v>
      </c>
      <c r="O58" s="112">
        <f t="shared" si="119"/>
        <v>1.0030973000000001</v>
      </c>
      <c r="P58" s="112">
        <f t="shared" si="3"/>
        <v>988.94148789999997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9.5000000000000001E-2</v>
      </c>
      <c r="U58" s="120">
        <f t="shared" si="57"/>
        <v>10</v>
      </c>
      <c r="V58" s="120">
        <v>252</v>
      </c>
      <c r="W58" s="119">
        <f t="shared" si="5"/>
        <v>1.0036078559999999</v>
      </c>
      <c r="X58" s="112">
        <f t="shared" si="6"/>
        <v>3.5679584800000002</v>
      </c>
      <c r="Y58" s="112">
        <f t="shared" si="7"/>
        <v>0</v>
      </c>
      <c r="Z58" s="125" t="str">
        <f t="shared" si="30"/>
        <v>A+J=</v>
      </c>
      <c r="AA58" s="117">
        <f t="shared" si="31"/>
        <v>43910</v>
      </c>
      <c r="AB58" s="4"/>
      <c r="AC58" s="139">
        <f t="shared" si="32"/>
        <v>47</v>
      </c>
      <c r="AD58" s="145">
        <f t="shared" si="121"/>
        <v>45280</v>
      </c>
      <c r="AE58" s="141">
        <f t="shared" si="51"/>
        <v>1.1368683772161603E-13</v>
      </c>
      <c r="AF58" s="143">
        <f t="shared" si="122"/>
        <v>22</v>
      </c>
      <c r="AG58" s="152">
        <f t="shared" si="52"/>
        <v>0</v>
      </c>
      <c r="AH58" s="151">
        <f t="shared" si="53"/>
        <v>0</v>
      </c>
      <c r="AI58" s="191">
        <v>7.9608999999999999E-2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45313</v>
      </c>
      <c r="AN58" s="7"/>
      <c r="AO58" s="145">
        <f t="shared" si="120"/>
        <v>45313</v>
      </c>
      <c r="AP58" s="171">
        <f>VLOOKUP($AO58,[1]Plan1!$EW$167:$EZ$293,2)</f>
        <v>5739.56</v>
      </c>
      <c r="AQ58" s="170">
        <f t="shared" si="22"/>
        <v>45252</v>
      </c>
      <c r="AR58" s="171">
        <f>VLOOKUP($AO58,[1]Plan1!$EW$167:$EZ$293,4)</f>
        <v>5739.56</v>
      </c>
      <c r="AS58" s="170">
        <f t="shared" si="23"/>
        <v>45282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43899</v>
      </c>
      <c r="B59" s="112">
        <f t="shared" si="10"/>
        <v>992.50944637999999</v>
      </c>
      <c r="C59" s="112">
        <f t="shared" si="25"/>
        <v>985.88789731999998</v>
      </c>
      <c r="D59" s="113">
        <f t="shared" si="11"/>
        <v>5320.25</v>
      </c>
      <c r="E59" s="114">
        <f t="shared" si="116"/>
        <v>5331.42</v>
      </c>
      <c r="F59" s="115">
        <f t="shared" si="117"/>
        <v>43850</v>
      </c>
      <c r="G59" s="116">
        <f t="shared" si="0"/>
        <v>2.099525398242541E-3</v>
      </c>
      <c r="H59" s="117">
        <f t="shared" si="13"/>
        <v>43910</v>
      </c>
      <c r="I59" s="117">
        <f t="shared" si="14"/>
        <v>43910</v>
      </c>
      <c r="J59" s="118">
        <f t="shared" si="15"/>
        <v>19</v>
      </c>
      <c r="K59" s="118">
        <f t="shared" si="124"/>
        <v>10</v>
      </c>
      <c r="L59" s="8">
        <f t="shared" si="16"/>
        <v>1.0011044600000001</v>
      </c>
      <c r="M59" s="119">
        <f t="shared" si="123"/>
        <v>1.00199065</v>
      </c>
      <c r="N59" s="119">
        <f t="shared" si="56"/>
        <v>1.00199065</v>
      </c>
      <c r="O59" s="112">
        <f t="shared" si="119"/>
        <v>1.0030973000000001</v>
      </c>
      <c r="P59" s="112">
        <f t="shared" si="3"/>
        <v>988.94148789999997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9.5000000000000001E-2</v>
      </c>
      <c r="U59" s="120">
        <f t="shared" si="57"/>
        <v>10</v>
      </c>
      <c r="V59" s="120">
        <v>252</v>
      </c>
      <c r="W59" s="119">
        <f t="shared" si="5"/>
        <v>1.0036078559999999</v>
      </c>
      <c r="X59" s="112">
        <f t="shared" si="6"/>
        <v>3.5679584800000002</v>
      </c>
      <c r="Y59" s="112">
        <f t="shared" si="7"/>
        <v>0</v>
      </c>
      <c r="Z59" s="125" t="str">
        <f t="shared" si="30"/>
        <v>A+J=</v>
      </c>
      <c r="AA59" s="117">
        <f t="shared" si="31"/>
        <v>43910</v>
      </c>
      <c r="AB59" s="4"/>
      <c r="AC59" s="139">
        <f t="shared" si="32"/>
        <v>48</v>
      </c>
      <c r="AD59" s="145">
        <f t="shared" si="121"/>
        <v>45313</v>
      </c>
      <c r="AE59" s="141">
        <f t="shared" si="51"/>
        <v>1.1368683772161603E-13</v>
      </c>
      <c r="AF59" s="143">
        <f t="shared" si="122"/>
        <v>21</v>
      </c>
      <c r="AG59" s="152">
        <f t="shared" si="52"/>
        <v>0</v>
      </c>
      <c r="AH59" s="151">
        <f t="shared" si="53"/>
        <v>0</v>
      </c>
      <c r="AI59" s="191">
        <v>8.2288E-2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45342</v>
      </c>
      <c r="AN59" s="7"/>
      <c r="AO59" s="145">
        <f t="shared" si="120"/>
        <v>45342</v>
      </c>
      <c r="AP59" s="171">
        <f>VLOOKUP($AO59,[1]Plan1!$EW$167:$EZ$293,2)</f>
        <v>5739.56</v>
      </c>
      <c r="AQ59" s="170">
        <f t="shared" si="22"/>
        <v>45280</v>
      </c>
      <c r="AR59" s="171">
        <f>VLOOKUP($AO59,[1]Plan1!$EW$167:$EZ$293,4)</f>
        <v>5739.56</v>
      </c>
      <c r="AS59" s="170">
        <f t="shared" si="23"/>
        <v>45311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43900</v>
      </c>
      <c r="B60" s="112">
        <f t="shared" si="10"/>
        <v>992.97655040999996</v>
      </c>
      <c r="C60" s="112">
        <f t="shared" si="25"/>
        <v>985.88789731999998</v>
      </c>
      <c r="D60" s="113">
        <f t="shared" si="11"/>
        <v>5320.25</v>
      </c>
      <c r="E60" s="114">
        <f t="shared" si="116"/>
        <v>5331.42</v>
      </c>
      <c r="F60" s="115">
        <f t="shared" si="117"/>
        <v>43850</v>
      </c>
      <c r="G60" s="116">
        <f t="shared" si="0"/>
        <v>2.099525398242541E-3</v>
      </c>
      <c r="H60" s="117">
        <f t="shared" si="13"/>
        <v>43910</v>
      </c>
      <c r="I60" s="117">
        <f t="shared" si="14"/>
        <v>43910</v>
      </c>
      <c r="J60" s="118">
        <f t="shared" si="15"/>
        <v>19</v>
      </c>
      <c r="K60" s="118">
        <f t="shared" si="124"/>
        <v>11</v>
      </c>
      <c r="L60" s="8">
        <f t="shared" si="16"/>
        <v>1.0012149699999999</v>
      </c>
      <c r="M60" s="119">
        <f t="shared" si="123"/>
        <v>1.00199065</v>
      </c>
      <c r="N60" s="119">
        <f t="shared" si="56"/>
        <v>1.00199065</v>
      </c>
      <c r="O60" s="112">
        <f t="shared" si="119"/>
        <v>1.0032080299999999</v>
      </c>
      <c r="P60" s="112">
        <f t="shared" si="3"/>
        <v>989.05065526999999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9.5000000000000001E-2</v>
      </c>
      <c r="U60" s="120">
        <f t="shared" si="57"/>
        <v>11</v>
      </c>
      <c r="V60" s="120">
        <v>252</v>
      </c>
      <c r="W60" s="119">
        <f t="shared" si="5"/>
        <v>1.0039693569999999</v>
      </c>
      <c r="X60" s="112">
        <f t="shared" si="6"/>
        <v>3.9258951400000002</v>
      </c>
      <c r="Y60" s="112">
        <f t="shared" si="7"/>
        <v>0</v>
      </c>
      <c r="Z60" s="125" t="str">
        <f t="shared" si="30"/>
        <v>A+J=</v>
      </c>
      <c r="AA60" s="117">
        <f t="shared" si="31"/>
        <v>43910</v>
      </c>
      <c r="AB60" s="4"/>
      <c r="AC60" s="139">
        <f t="shared" si="32"/>
        <v>49</v>
      </c>
      <c r="AD60" s="145">
        <f t="shared" si="121"/>
        <v>45342</v>
      </c>
      <c r="AE60" s="141">
        <f t="shared" si="51"/>
        <v>1.1368683772161603E-13</v>
      </c>
      <c r="AF60" s="143">
        <f t="shared" si="122"/>
        <v>19</v>
      </c>
      <c r="AG60" s="152">
        <f t="shared" si="52"/>
        <v>0</v>
      </c>
      <c r="AH60" s="151">
        <f t="shared" si="53"/>
        <v>0</v>
      </c>
      <c r="AI60" s="191">
        <v>8.5658999999999999E-2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45371</v>
      </c>
      <c r="AN60" s="7"/>
      <c r="AO60" s="145">
        <f t="shared" si="120"/>
        <v>45371</v>
      </c>
      <c r="AP60" s="171">
        <f>VLOOKUP($AO60,[1]Plan1!$EW$167:$EZ$293,2)</f>
        <v>5739.56</v>
      </c>
      <c r="AQ60" s="170">
        <f t="shared" si="22"/>
        <v>45311</v>
      </c>
      <c r="AR60" s="171">
        <f>VLOOKUP($AO60,[1]Plan1!$EW$167:$EZ$293,4)</f>
        <v>5739.56</v>
      </c>
      <c r="AS60" s="170">
        <f t="shared" si="23"/>
        <v>45342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43901</v>
      </c>
      <c r="B61" s="112">
        <f t="shared" si="10"/>
        <v>993.44388174999995</v>
      </c>
      <c r="C61" s="112">
        <f t="shared" si="25"/>
        <v>985.88789731999998</v>
      </c>
      <c r="D61" s="113">
        <f t="shared" si="11"/>
        <v>5320.25</v>
      </c>
      <c r="E61" s="114">
        <f t="shared" si="116"/>
        <v>5331.42</v>
      </c>
      <c r="F61" s="115">
        <f t="shared" si="117"/>
        <v>43850</v>
      </c>
      <c r="G61" s="116">
        <f t="shared" si="0"/>
        <v>2.099525398242541E-3</v>
      </c>
      <c r="H61" s="117">
        <f t="shared" si="13"/>
        <v>43910</v>
      </c>
      <c r="I61" s="117">
        <f t="shared" si="14"/>
        <v>43910</v>
      </c>
      <c r="J61" s="118">
        <f t="shared" si="15"/>
        <v>19</v>
      </c>
      <c r="K61" s="118">
        <f t="shared" si="124"/>
        <v>12</v>
      </c>
      <c r="L61" s="8">
        <f t="shared" si="16"/>
        <v>1.0013255000000001</v>
      </c>
      <c r="M61" s="119">
        <f t="shared" si="123"/>
        <v>1.00199065</v>
      </c>
      <c r="N61" s="119">
        <f t="shared" si="56"/>
        <v>1.00199065</v>
      </c>
      <c r="O61" s="112">
        <f t="shared" si="119"/>
        <v>1.0033187800000001</v>
      </c>
      <c r="P61" s="112">
        <f t="shared" si="3"/>
        <v>989.15984234999996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9.5000000000000001E-2</v>
      </c>
      <c r="U61" s="120">
        <f t="shared" si="57"/>
        <v>12</v>
      </c>
      <c r="V61" s="120">
        <v>252</v>
      </c>
      <c r="W61" s="119">
        <f t="shared" si="5"/>
        <v>1.004330988</v>
      </c>
      <c r="X61" s="112">
        <f t="shared" si="6"/>
        <v>4.2840394000000002</v>
      </c>
      <c r="Y61" s="112">
        <f t="shared" si="7"/>
        <v>0</v>
      </c>
      <c r="Z61" s="125" t="str">
        <f t="shared" si="30"/>
        <v>A+J=</v>
      </c>
      <c r="AA61" s="117">
        <f t="shared" si="31"/>
        <v>43910</v>
      </c>
      <c r="AB61" s="4"/>
      <c r="AC61" s="139">
        <f t="shared" si="32"/>
        <v>50</v>
      </c>
      <c r="AD61" s="145">
        <f t="shared" si="121"/>
        <v>45371</v>
      </c>
      <c r="AE61" s="141">
        <f t="shared" si="51"/>
        <v>1.1368683772161603E-13</v>
      </c>
      <c r="AF61" s="143">
        <f t="shared" si="122"/>
        <v>21</v>
      </c>
      <c r="AG61" s="152">
        <f t="shared" si="52"/>
        <v>0</v>
      </c>
      <c r="AH61" s="151">
        <f t="shared" si="53"/>
        <v>0</v>
      </c>
      <c r="AI61" s="191">
        <v>9.1951999999999992E-2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45404</v>
      </c>
      <c r="AN61" s="7"/>
      <c r="AO61" s="145">
        <f t="shared" si="120"/>
        <v>45404</v>
      </c>
      <c r="AP61" s="171">
        <f>VLOOKUP($AO61,[1]Plan1!$EW$167:$EZ$293,2)</f>
        <v>5739.56</v>
      </c>
      <c r="AQ61" s="170">
        <f t="shared" si="22"/>
        <v>45344</v>
      </c>
      <c r="AR61" s="171">
        <f>VLOOKUP($AO61,[1]Plan1!$EW$167:$EZ$293,4)</f>
        <v>5739.56</v>
      </c>
      <c r="AS61" s="170">
        <f t="shared" si="23"/>
        <v>45373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43902</v>
      </c>
      <c r="B62" s="112">
        <f t="shared" si="10"/>
        <v>993.91143058</v>
      </c>
      <c r="C62" s="112">
        <f t="shared" si="25"/>
        <v>985.88789731999998</v>
      </c>
      <c r="D62" s="113">
        <f t="shared" si="11"/>
        <v>5320.25</v>
      </c>
      <c r="E62" s="114">
        <f t="shared" si="116"/>
        <v>5331.42</v>
      </c>
      <c r="F62" s="115">
        <f t="shared" si="117"/>
        <v>43850</v>
      </c>
      <c r="G62" s="116">
        <f t="shared" si="0"/>
        <v>2.099525398242541E-3</v>
      </c>
      <c r="H62" s="117">
        <f t="shared" si="13"/>
        <v>43910</v>
      </c>
      <c r="I62" s="117">
        <f t="shared" si="14"/>
        <v>43910</v>
      </c>
      <c r="J62" s="118">
        <f t="shared" si="15"/>
        <v>19</v>
      </c>
      <c r="K62" s="118">
        <f t="shared" si="124"/>
        <v>13</v>
      </c>
      <c r="L62" s="8">
        <f t="shared" si="16"/>
        <v>1.00143604</v>
      </c>
      <c r="M62" s="119">
        <f t="shared" si="123"/>
        <v>1.00199065</v>
      </c>
      <c r="N62" s="119">
        <f t="shared" si="56"/>
        <v>1.00199065</v>
      </c>
      <c r="O62" s="112">
        <f t="shared" si="119"/>
        <v>1.00342954</v>
      </c>
      <c r="P62" s="112">
        <f t="shared" si="3"/>
        <v>989.26903929000002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9.5000000000000001E-2</v>
      </c>
      <c r="U62" s="120">
        <f t="shared" si="57"/>
        <v>13</v>
      </c>
      <c r="V62" s="120">
        <v>252</v>
      </c>
      <c r="W62" s="119">
        <f t="shared" si="5"/>
        <v>1.0046927489999999</v>
      </c>
      <c r="X62" s="112">
        <f t="shared" si="6"/>
        <v>4.6423912899999999</v>
      </c>
      <c r="Y62" s="112">
        <f t="shared" si="7"/>
        <v>0</v>
      </c>
      <c r="Z62" s="125" t="str">
        <f t="shared" si="30"/>
        <v>A+J=</v>
      </c>
      <c r="AA62" s="117">
        <f t="shared" si="31"/>
        <v>43910</v>
      </c>
      <c r="AB62" s="4"/>
      <c r="AC62" s="139">
        <f t="shared" si="32"/>
        <v>51</v>
      </c>
      <c r="AD62" s="145">
        <f t="shared" si="121"/>
        <v>45404</v>
      </c>
      <c r="AE62" s="141">
        <f t="shared" si="51"/>
        <v>1.1368683772161603E-13</v>
      </c>
      <c r="AF62" s="143">
        <f t="shared" si="122"/>
        <v>22</v>
      </c>
      <c r="AG62" s="152">
        <f t="shared" si="52"/>
        <v>0</v>
      </c>
      <c r="AH62" s="151">
        <f t="shared" si="53"/>
        <v>0</v>
      </c>
      <c r="AI62" s="191">
        <v>9.926299999999999E-2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45432</v>
      </c>
      <c r="AN62" s="7"/>
      <c r="AO62" s="145">
        <f t="shared" si="120"/>
        <v>45432</v>
      </c>
      <c r="AP62" s="171">
        <f>VLOOKUP($AO62,[1]Plan1!$EW$167:$EZ$293,2)</f>
        <v>5739.56</v>
      </c>
      <c r="AQ62" s="170">
        <f t="shared" si="22"/>
        <v>45371</v>
      </c>
      <c r="AR62" s="171">
        <f>VLOOKUP($AO62,[1]Plan1!$EW$167:$EZ$293,4)</f>
        <v>5739.56</v>
      </c>
      <c r="AS62" s="170">
        <f t="shared" si="23"/>
        <v>45402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43903</v>
      </c>
      <c r="B63" s="112">
        <f t="shared" si="10"/>
        <v>994.37919793999993</v>
      </c>
      <c r="C63" s="112">
        <f t="shared" si="25"/>
        <v>985.88789731999998</v>
      </c>
      <c r="D63" s="113">
        <f t="shared" si="11"/>
        <v>5320.25</v>
      </c>
      <c r="E63" s="114">
        <f t="shared" si="116"/>
        <v>5331.42</v>
      </c>
      <c r="F63" s="115">
        <f t="shared" si="117"/>
        <v>43850</v>
      </c>
      <c r="G63" s="116">
        <f t="shared" si="0"/>
        <v>2.099525398242541E-3</v>
      </c>
      <c r="H63" s="117">
        <f t="shared" si="13"/>
        <v>43910</v>
      </c>
      <c r="I63" s="117">
        <f t="shared" si="14"/>
        <v>43910</v>
      </c>
      <c r="J63" s="118">
        <f t="shared" si="15"/>
        <v>19</v>
      </c>
      <c r="K63" s="118">
        <f t="shared" si="124"/>
        <v>14</v>
      </c>
      <c r="L63" s="8">
        <f t="shared" si="16"/>
        <v>1.00154659</v>
      </c>
      <c r="M63" s="119">
        <f t="shared" si="123"/>
        <v>1.00199065</v>
      </c>
      <c r="N63" s="119">
        <f t="shared" si="56"/>
        <v>1.00199065</v>
      </c>
      <c r="O63" s="112">
        <f t="shared" si="119"/>
        <v>1.00354031</v>
      </c>
      <c r="P63" s="112">
        <f t="shared" si="3"/>
        <v>989.37824609999996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9.5000000000000001E-2</v>
      </c>
      <c r="U63" s="120">
        <f t="shared" si="57"/>
        <v>14</v>
      </c>
      <c r="V63" s="120">
        <v>252</v>
      </c>
      <c r="W63" s="119">
        <f t="shared" si="5"/>
        <v>1.0050546410000001</v>
      </c>
      <c r="X63" s="112">
        <f t="shared" si="6"/>
        <v>5.0009518399999999</v>
      </c>
      <c r="Y63" s="112">
        <f t="shared" si="7"/>
        <v>0</v>
      </c>
      <c r="Z63" s="125" t="str">
        <f t="shared" si="30"/>
        <v>A+J=</v>
      </c>
      <c r="AA63" s="117">
        <f t="shared" si="31"/>
        <v>43910</v>
      </c>
      <c r="AB63" s="4"/>
      <c r="AC63" s="139">
        <f t="shared" si="32"/>
        <v>52</v>
      </c>
      <c r="AD63" s="145">
        <f t="shared" si="121"/>
        <v>45432</v>
      </c>
      <c r="AE63" s="141">
        <f t="shared" si="51"/>
        <v>1.1368683772161603E-13</v>
      </c>
      <c r="AF63" s="143">
        <f t="shared" si="122"/>
        <v>19</v>
      </c>
      <c r="AG63" s="152">
        <f t="shared" si="52"/>
        <v>0</v>
      </c>
      <c r="AH63" s="151">
        <f t="shared" si="53"/>
        <v>0</v>
      </c>
      <c r="AI63" s="191">
        <v>0.113689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45463</v>
      </c>
      <c r="AN63" s="7"/>
      <c r="AO63" s="145">
        <f t="shared" si="120"/>
        <v>45463</v>
      </c>
      <c r="AP63" s="171">
        <f>VLOOKUP($AO63,[1]Plan1!$EW$167:$EZ$293,2)</f>
        <v>5739.56</v>
      </c>
      <c r="AQ63" s="170">
        <f t="shared" si="22"/>
        <v>45402</v>
      </c>
      <c r="AR63" s="171">
        <f>VLOOKUP($AO63,[1]Plan1!$EW$167:$EZ$293,4)</f>
        <v>5739.56</v>
      </c>
      <c r="AS63" s="170">
        <f t="shared" si="23"/>
        <v>45432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43904</v>
      </c>
      <c r="B64" s="112">
        <f t="shared" si="10"/>
        <v>994.84718287999999</v>
      </c>
      <c r="C64" s="112">
        <f t="shared" si="25"/>
        <v>985.88789731999998</v>
      </c>
      <c r="D64" s="113">
        <f t="shared" si="11"/>
        <v>5320.25</v>
      </c>
      <c r="E64" s="114">
        <f t="shared" si="116"/>
        <v>5331.42</v>
      </c>
      <c r="F64" s="115">
        <f t="shared" si="117"/>
        <v>43850</v>
      </c>
      <c r="G64" s="116">
        <f t="shared" si="0"/>
        <v>2.099525398242541E-3</v>
      </c>
      <c r="H64" s="117">
        <f t="shared" si="13"/>
        <v>43910</v>
      </c>
      <c r="I64" s="117">
        <f t="shared" si="14"/>
        <v>43910</v>
      </c>
      <c r="J64" s="118">
        <f t="shared" si="15"/>
        <v>19</v>
      </c>
      <c r="K64" s="118">
        <f t="shared" si="124"/>
        <v>15</v>
      </c>
      <c r="L64" s="8">
        <f t="shared" si="16"/>
        <v>1.00165715</v>
      </c>
      <c r="M64" s="119">
        <f t="shared" si="123"/>
        <v>1.00199065</v>
      </c>
      <c r="N64" s="119">
        <f t="shared" si="56"/>
        <v>1.00199065</v>
      </c>
      <c r="O64" s="112">
        <f t="shared" si="119"/>
        <v>1.00365109</v>
      </c>
      <c r="P64" s="112">
        <f t="shared" si="3"/>
        <v>989.48746275999997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9.5000000000000001E-2</v>
      </c>
      <c r="U64" s="120">
        <f t="shared" si="57"/>
        <v>15</v>
      </c>
      <c r="V64" s="120">
        <v>252</v>
      </c>
      <c r="W64" s="119">
        <f t="shared" si="5"/>
        <v>1.0054166630000001</v>
      </c>
      <c r="X64" s="112">
        <f t="shared" si="6"/>
        <v>5.3597201200000004</v>
      </c>
      <c r="Y64" s="112">
        <f t="shared" si="7"/>
        <v>0</v>
      </c>
      <c r="Z64" s="125" t="str">
        <f t="shared" si="30"/>
        <v>A+J=</v>
      </c>
      <c r="AA64" s="117">
        <f t="shared" si="31"/>
        <v>43910</v>
      </c>
      <c r="AB64" s="4"/>
      <c r="AC64" s="139">
        <f t="shared" si="32"/>
        <v>53</v>
      </c>
      <c r="AD64" s="145">
        <f t="shared" si="121"/>
        <v>45463</v>
      </c>
      <c r="AE64" s="141">
        <f t="shared" si="51"/>
        <v>1.1368683772161603E-13</v>
      </c>
      <c r="AF64" s="143">
        <f t="shared" si="122"/>
        <v>22</v>
      </c>
      <c r="AG64" s="152">
        <f t="shared" si="52"/>
        <v>0</v>
      </c>
      <c r="AH64" s="151">
        <f t="shared" si="53"/>
        <v>0</v>
      </c>
      <c r="AI64" s="191">
        <v>0.12567200000000001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45495</v>
      </c>
      <c r="AN64" s="7"/>
      <c r="AO64" s="145">
        <f t="shared" si="120"/>
        <v>45495</v>
      </c>
      <c r="AP64" s="171">
        <f>VLOOKUP($AO64,[1]Plan1!$EW$167:$EZ$293,2)</f>
        <v>5739.56</v>
      </c>
      <c r="AQ64" s="170">
        <f t="shared" si="22"/>
        <v>45434</v>
      </c>
      <c r="AR64" s="171">
        <f>VLOOKUP($AO64,[1]Plan1!$EW$167:$EZ$293,4)</f>
        <v>5739.56</v>
      </c>
      <c r="AS64" s="170">
        <f t="shared" si="23"/>
        <v>45465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43905</v>
      </c>
      <c r="B65" s="112">
        <f t="shared" si="10"/>
        <v>994.84718287999999</v>
      </c>
      <c r="C65" s="112">
        <f t="shared" si="25"/>
        <v>985.88789731999998</v>
      </c>
      <c r="D65" s="113">
        <f t="shared" si="11"/>
        <v>5320.25</v>
      </c>
      <c r="E65" s="114">
        <f t="shared" si="116"/>
        <v>5331.42</v>
      </c>
      <c r="F65" s="115">
        <f t="shared" si="117"/>
        <v>43850</v>
      </c>
      <c r="G65" s="116">
        <f t="shared" si="0"/>
        <v>2.099525398242541E-3</v>
      </c>
      <c r="H65" s="117">
        <f t="shared" si="13"/>
        <v>43910</v>
      </c>
      <c r="I65" s="117">
        <f t="shared" si="14"/>
        <v>43910</v>
      </c>
      <c r="J65" s="118">
        <f t="shared" si="15"/>
        <v>19</v>
      </c>
      <c r="K65" s="118">
        <f t="shared" si="124"/>
        <v>15</v>
      </c>
      <c r="L65" s="8">
        <f t="shared" si="16"/>
        <v>1.00165715</v>
      </c>
      <c r="M65" s="119">
        <f t="shared" si="123"/>
        <v>1.00199065</v>
      </c>
      <c r="N65" s="119">
        <f t="shared" si="56"/>
        <v>1.00199065</v>
      </c>
      <c r="O65" s="112">
        <f t="shared" si="119"/>
        <v>1.00365109</v>
      </c>
      <c r="P65" s="112">
        <f t="shared" si="3"/>
        <v>989.48746275999997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9.5000000000000001E-2</v>
      </c>
      <c r="U65" s="120">
        <f t="shared" si="57"/>
        <v>15</v>
      </c>
      <c r="V65" s="120">
        <v>252</v>
      </c>
      <c r="W65" s="119">
        <f t="shared" si="5"/>
        <v>1.0054166630000001</v>
      </c>
      <c r="X65" s="112">
        <f t="shared" si="6"/>
        <v>5.3597201200000004</v>
      </c>
      <c r="Y65" s="112">
        <f t="shared" si="7"/>
        <v>0</v>
      </c>
      <c r="Z65" s="125" t="str">
        <f t="shared" si="30"/>
        <v>A+J=</v>
      </c>
      <c r="AA65" s="117">
        <f t="shared" si="31"/>
        <v>43910</v>
      </c>
      <c r="AB65" s="4"/>
      <c r="AC65" s="139">
        <f t="shared" si="32"/>
        <v>54</v>
      </c>
      <c r="AD65" s="145">
        <f t="shared" si="121"/>
        <v>45495</v>
      </c>
      <c r="AE65" s="141">
        <f t="shared" si="51"/>
        <v>1.1368683772161603E-13</v>
      </c>
      <c r="AF65" s="143">
        <f t="shared" si="122"/>
        <v>22</v>
      </c>
      <c r="AG65" s="152">
        <f t="shared" si="52"/>
        <v>0</v>
      </c>
      <c r="AH65" s="151">
        <f t="shared" si="53"/>
        <v>0</v>
      </c>
      <c r="AI65" s="191">
        <v>0.134075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45524</v>
      </c>
      <c r="AN65" s="7"/>
      <c r="AO65" s="145">
        <f t="shared" si="120"/>
        <v>45524</v>
      </c>
      <c r="AP65" s="171">
        <f>VLOOKUP($AO65,[1]Plan1!$EW$167:$EZ$293,2)</f>
        <v>5739.56</v>
      </c>
      <c r="AQ65" s="170">
        <f t="shared" si="22"/>
        <v>45463</v>
      </c>
      <c r="AR65" s="171">
        <f>VLOOKUP($AO65,[1]Plan1!$EW$167:$EZ$293,4)</f>
        <v>5739.56</v>
      </c>
      <c r="AS65" s="170">
        <f t="shared" si="23"/>
        <v>45493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43906</v>
      </c>
      <c r="B66" s="112">
        <f t="shared" si="10"/>
        <v>994.84718287999999</v>
      </c>
      <c r="C66" s="112">
        <f t="shared" si="25"/>
        <v>985.88789731999998</v>
      </c>
      <c r="D66" s="113">
        <f t="shared" si="11"/>
        <v>5320.25</v>
      </c>
      <c r="E66" s="114">
        <f t="shared" si="116"/>
        <v>5331.42</v>
      </c>
      <c r="F66" s="115">
        <f t="shared" si="117"/>
        <v>43850</v>
      </c>
      <c r="G66" s="116">
        <f t="shared" si="0"/>
        <v>2.099525398242541E-3</v>
      </c>
      <c r="H66" s="117">
        <f t="shared" si="13"/>
        <v>43910</v>
      </c>
      <c r="I66" s="117">
        <f t="shared" si="14"/>
        <v>43910</v>
      </c>
      <c r="J66" s="118">
        <f t="shared" si="15"/>
        <v>19</v>
      </c>
      <c r="K66" s="118">
        <f t="shared" si="124"/>
        <v>15</v>
      </c>
      <c r="L66" s="8">
        <f t="shared" si="16"/>
        <v>1.00165715</v>
      </c>
      <c r="M66" s="119">
        <f t="shared" si="123"/>
        <v>1.00199065</v>
      </c>
      <c r="N66" s="119">
        <f t="shared" si="56"/>
        <v>1.00199065</v>
      </c>
      <c r="O66" s="112">
        <f t="shared" si="119"/>
        <v>1.00365109</v>
      </c>
      <c r="P66" s="112">
        <f t="shared" si="3"/>
        <v>989.48746275999997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9.5000000000000001E-2</v>
      </c>
      <c r="U66" s="120">
        <f t="shared" si="57"/>
        <v>15</v>
      </c>
      <c r="V66" s="120">
        <v>252</v>
      </c>
      <c r="W66" s="119">
        <f t="shared" si="5"/>
        <v>1.0054166630000001</v>
      </c>
      <c r="X66" s="112">
        <f t="shared" si="6"/>
        <v>5.3597201200000004</v>
      </c>
      <c r="Y66" s="112">
        <f t="shared" si="7"/>
        <v>0</v>
      </c>
      <c r="Z66" s="125" t="str">
        <f t="shared" si="30"/>
        <v>A+J=</v>
      </c>
      <c r="AA66" s="117">
        <f t="shared" si="31"/>
        <v>43910</v>
      </c>
      <c r="AB66" s="4"/>
      <c r="AC66" s="139">
        <f t="shared" si="32"/>
        <v>55</v>
      </c>
      <c r="AD66" s="145">
        <f t="shared" si="121"/>
        <v>45524</v>
      </c>
      <c r="AE66" s="141">
        <f t="shared" si="51"/>
        <v>1.1368683772161603E-13</v>
      </c>
      <c r="AF66" s="143">
        <f t="shared" si="122"/>
        <v>21</v>
      </c>
      <c r="AG66" s="152">
        <f t="shared" si="52"/>
        <v>0</v>
      </c>
      <c r="AH66" s="151">
        <f t="shared" si="53"/>
        <v>0</v>
      </c>
      <c r="AI66" s="191">
        <v>0.14460199999999998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45555</v>
      </c>
      <c r="AN66" s="7"/>
      <c r="AO66" s="145">
        <f t="shared" si="120"/>
        <v>45555</v>
      </c>
      <c r="AP66" s="171">
        <f>VLOOKUP($AO66,[1]Plan1!$EW$167:$EZ$293,2)</f>
        <v>5739.56</v>
      </c>
      <c r="AQ66" s="170">
        <f t="shared" si="22"/>
        <v>45493</v>
      </c>
      <c r="AR66" s="171">
        <f>VLOOKUP($AO66,[1]Plan1!$EW$167:$EZ$293,4)</f>
        <v>5739.56</v>
      </c>
      <c r="AS66" s="170">
        <f t="shared" si="23"/>
        <v>45524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43907</v>
      </c>
      <c r="B67" s="112">
        <f t="shared" si="10"/>
        <v>995.31538546999991</v>
      </c>
      <c r="C67" s="112">
        <f t="shared" si="25"/>
        <v>985.88789731999998</v>
      </c>
      <c r="D67" s="113">
        <f t="shared" si="11"/>
        <v>5320.25</v>
      </c>
      <c r="E67" s="114">
        <f t="shared" si="116"/>
        <v>5331.42</v>
      </c>
      <c r="F67" s="115">
        <f t="shared" si="117"/>
        <v>43850</v>
      </c>
      <c r="G67" s="116">
        <f t="shared" si="0"/>
        <v>2.099525398242541E-3</v>
      </c>
      <c r="H67" s="117">
        <f t="shared" si="13"/>
        <v>43910</v>
      </c>
      <c r="I67" s="117">
        <f t="shared" si="14"/>
        <v>43910</v>
      </c>
      <c r="J67" s="118">
        <f t="shared" si="15"/>
        <v>19</v>
      </c>
      <c r="K67" s="118">
        <f t="shared" si="124"/>
        <v>16</v>
      </c>
      <c r="L67" s="8">
        <f t="shared" si="16"/>
        <v>1.0017677199999999</v>
      </c>
      <c r="M67" s="119">
        <f t="shared" si="123"/>
        <v>1.00199065</v>
      </c>
      <c r="N67" s="119">
        <f t="shared" si="56"/>
        <v>1.00199065</v>
      </c>
      <c r="O67" s="112">
        <f t="shared" si="119"/>
        <v>1.0037618800000001</v>
      </c>
      <c r="P67" s="112">
        <f t="shared" si="3"/>
        <v>989.59668927999996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9.5000000000000001E-2</v>
      </c>
      <c r="U67" s="120">
        <f t="shared" si="57"/>
        <v>16</v>
      </c>
      <c r="V67" s="120">
        <v>252</v>
      </c>
      <c r="W67" s="119">
        <f t="shared" si="5"/>
        <v>1.005778815</v>
      </c>
      <c r="X67" s="112">
        <f t="shared" si="6"/>
        <v>5.7186961900000002</v>
      </c>
      <c r="Y67" s="112">
        <f t="shared" si="7"/>
        <v>0</v>
      </c>
      <c r="Z67" s="125" t="str">
        <f t="shared" si="30"/>
        <v>A+J=</v>
      </c>
      <c r="AA67" s="117">
        <f t="shared" si="31"/>
        <v>43910</v>
      </c>
      <c r="AB67" s="4"/>
      <c r="AC67" s="139">
        <f t="shared" si="32"/>
        <v>56</v>
      </c>
      <c r="AD67" s="145">
        <f t="shared" si="121"/>
        <v>45555</v>
      </c>
      <c r="AE67" s="141">
        <f t="shared" si="51"/>
        <v>1.1368683772161603E-13</v>
      </c>
      <c r="AF67" s="143">
        <f t="shared" si="122"/>
        <v>23</v>
      </c>
      <c r="AG67" s="152">
        <f t="shared" si="52"/>
        <v>0</v>
      </c>
      <c r="AH67" s="151">
        <f t="shared" si="53"/>
        <v>0</v>
      </c>
      <c r="AI67" s="191">
        <v>0.15613299999999999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45586</v>
      </c>
      <c r="AN67" s="7"/>
      <c r="AO67" s="145">
        <f t="shared" si="120"/>
        <v>45586</v>
      </c>
      <c r="AP67" s="171">
        <f>VLOOKUP($AO67,[1]Plan1!$EW$167:$EZ$293,2)</f>
        <v>5739.56</v>
      </c>
      <c r="AQ67" s="170">
        <f t="shared" si="22"/>
        <v>45525</v>
      </c>
      <c r="AR67" s="171">
        <f>VLOOKUP($AO67,[1]Plan1!$EW$167:$EZ$293,4)</f>
        <v>5739.56</v>
      </c>
      <c r="AS67" s="170">
        <f t="shared" si="23"/>
        <v>45556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43908</v>
      </c>
      <c r="B68" s="112">
        <f t="shared" si="10"/>
        <v>995.78381666000007</v>
      </c>
      <c r="C68" s="112">
        <f t="shared" si="25"/>
        <v>985.88789731999998</v>
      </c>
      <c r="D68" s="113">
        <f t="shared" si="11"/>
        <v>5320.25</v>
      </c>
      <c r="E68" s="114">
        <f t="shared" si="116"/>
        <v>5331.42</v>
      </c>
      <c r="F68" s="115">
        <f t="shared" si="117"/>
        <v>43850</v>
      </c>
      <c r="G68" s="116">
        <f t="shared" si="0"/>
        <v>2.099525398242541E-3</v>
      </c>
      <c r="H68" s="117">
        <f t="shared" si="13"/>
        <v>43910</v>
      </c>
      <c r="I68" s="117">
        <f t="shared" si="14"/>
        <v>43910</v>
      </c>
      <c r="J68" s="118">
        <f t="shared" si="15"/>
        <v>19</v>
      </c>
      <c r="K68" s="118">
        <f t="shared" si="124"/>
        <v>17</v>
      </c>
      <c r="L68" s="8">
        <f t="shared" si="16"/>
        <v>1.0018783099999999</v>
      </c>
      <c r="M68" s="119">
        <f t="shared" si="123"/>
        <v>1.00199065</v>
      </c>
      <c r="N68" s="119">
        <f t="shared" si="56"/>
        <v>1.00199065</v>
      </c>
      <c r="O68" s="112">
        <f t="shared" si="119"/>
        <v>1.0038726899999999</v>
      </c>
      <c r="P68" s="112">
        <f t="shared" si="3"/>
        <v>989.70593552000003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9.5000000000000001E-2</v>
      </c>
      <c r="U68" s="120">
        <f t="shared" si="57"/>
        <v>17</v>
      </c>
      <c r="V68" s="120">
        <v>252</v>
      </c>
      <c r="W68" s="119">
        <f t="shared" si="5"/>
        <v>1.0061410980000001</v>
      </c>
      <c r="X68" s="112">
        <f t="shared" si="6"/>
        <v>6.0778811399999997</v>
      </c>
      <c r="Y68" s="112">
        <f t="shared" si="7"/>
        <v>0</v>
      </c>
      <c r="Z68" s="125" t="str">
        <f t="shared" si="30"/>
        <v>A+J=</v>
      </c>
      <c r="AA68" s="117">
        <f t="shared" si="31"/>
        <v>43910</v>
      </c>
      <c r="AB68" s="4"/>
      <c r="AC68" s="139">
        <f t="shared" si="32"/>
        <v>57</v>
      </c>
      <c r="AD68" s="145">
        <f t="shared" si="121"/>
        <v>45586</v>
      </c>
      <c r="AE68" s="141">
        <f t="shared" si="51"/>
        <v>1.1368683772161603E-13</v>
      </c>
      <c r="AF68" s="143">
        <f t="shared" si="122"/>
        <v>21</v>
      </c>
      <c r="AG68" s="152">
        <f t="shared" si="52"/>
        <v>0</v>
      </c>
      <c r="AH68" s="151">
        <f t="shared" si="53"/>
        <v>0</v>
      </c>
      <c r="AI68" s="191">
        <v>0.17385899999999999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45616</v>
      </c>
      <c r="AN68" s="7"/>
      <c r="AO68" s="145">
        <f t="shared" si="120"/>
        <v>45616</v>
      </c>
      <c r="AP68" s="171">
        <f>VLOOKUP($AO68,[1]Plan1!$EW$167:$EZ$293,2)</f>
        <v>5739.56</v>
      </c>
      <c r="AQ68" s="170">
        <f t="shared" si="22"/>
        <v>45555</v>
      </c>
      <c r="AR68" s="171">
        <f>VLOOKUP($AO68,[1]Plan1!$EW$167:$EZ$293,4)</f>
        <v>5739.56</v>
      </c>
      <c r="AS68" s="170">
        <f t="shared" si="23"/>
        <v>45585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43909</v>
      </c>
      <c r="B69" s="112">
        <f t="shared" si="10"/>
        <v>996.25246559000004</v>
      </c>
      <c r="C69" s="112">
        <f t="shared" si="25"/>
        <v>985.88789731999998</v>
      </c>
      <c r="D69" s="113">
        <f t="shared" si="11"/>
        <v>5320.25</v>
      </c>
      <c r="E69" s="114">
        <f t="shared" si="116"/>
        <v>5331.42</v>
      </c>
      <c r="F69" s="115">
        <f t="shared" si="117"/>
        <v>43850</v>
      </c>
      <c r="G69" s="116">
        <f t="shared" si="0"/>
        <v>2.099525398242541E-3</v>
      </c>
      <c r="H69" s="117">
        <f t="shared" si="13"/>
        <v>43910</v>
      </c>
      <c r="I69" s="117">
        <f t="shared" si="14"/>
        <v>43910</v>
      </c>
      <c r="J69" s="118">
        <f t="shared" si="15"/>
        <v>19</v>
      </c>
      <c r="K69" s="118">
        <f t="shared" si="124"/>
        <v>18</v>
      </c>
      <c r="L69" s="8">
        <f t="shared" si="16"/>
        <v>1.0019889099999999</v>
      </c>
      <c r="M69" s="119">
        <f t="shared" si="123"/>
        <v>1.00199065</v>
      </c>
      <c r="N69" s="119">
        <f t="shared" si="56"/>
        <v>1.00199065</v>
      </c>
      <c r="O69" s="112">
        <f t="shared" si="119"/>
        <v>1.0039835100000001</v>
      </c>
      <c r="P69" s="112">
        <f t="shared" si="3"/>
        <v>989.81519161000006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9.5000000000000001E-2</v>
      </c>
      <c r="U69" s="120">
        <f t="shared" si="57"/>
        <v>18</v>
      </c>
      <c r="V69" s="120">
        <v>252</v>
      </c>
      <c r="W69" s="119">
        <f t="shared" si="5"/>
        <v>1.006503511</v>
      </c>
      <c r="X69" s="112">
        <f t="shared" si="6"/>
        <v>6.4372739799999996</v>
      </c>
      <c r="Y69" s="112">
        <f t="shared" si="7"/>
        <v>0</v>
      </c>
      <c r="Z69" s="125" t="str">
        <f t="shared" si="30"/>
        <v>A+J=</v>
      </c>
      <c r="AA69" s="117">
        <f t="shared" si="31"/>
        <v>43910</v>
      </c>
      <c r="AB69" s="4"/>
      <c r="AC69" s="139">
        <f t="shared" si="32"/>
        <v>58</v>
      </c>
      <c r="AD69" s="145">
        <f t="shared" si="121"/>
        <v>45616</v>
      </c>
      <c r="AE69" s="141">
        <f t="shared" si="51"/>
        <v>1.1368683772161603E-13</v>
      </c>
      <c r="AF69" s="143">
        <f t="shared" si="122"/>
        <v>21</v>
      </c>
      <c r="AG69" s="152">
        <f t="shared" si="52"/>
        <v>0</v>
      </c>
      <c r="AH69" s="151">
        <f t="shared" si="53"/>
        <v>0</v>
      </c>
      <c r="AI69" s="191">
        <v>0.20547099999999999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45646</v>
      </c>
      <c r="AN69" s="7"/>
      <c r="AO69" s="145">
        <f t="shared" si="120"/>
        <v>45646</v>
      </c>
      <c r="AP69" s="171">
        <f>VLOOKUP($AO69,[1]Plan1!$EW$167:$EZ$293,2)</f>
        <v>5739.56</v>
      </c>
      <c r="AQ69" s="170">
        <f t="shared" si="22"/>
        <v>45585</v>
      </c>
      <c r="AR69" s="171">
        <f>VLOOKUP($AO69,[1]Plan1!$EW$167:$EZ$293,4)</f>
        <v>5739.56</v>
      </c>
      <c r="AS69" s="170">
        <f t="shared" si="23"/>
        <v>45616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43910</v>
      </c>
      <c r="B70" s="112">
        <f t="shared" si="10"/>
        <v>996.72133334</v>
      </c>
      <c r="C70" s="112">
        <f t="shared" si="25"/>
        <v>985.88789731999998</v>
      </c>
      <c r="D70" s="113">
        <f t="shared" si="11"/>
        <v>5320.25</v>
      </c>
      <c r="E70" s="114">
        <f t="shared" si="116"/>
        <v>5331.42</v>
      </c>
      <c r="F70" s="115">
        <f t="shared" si="117"/>
        <v>43850</v>
      </c>
      <c r="G70" s="116">
        <f t="shared" si="0"/>
        <v>2.099525398242541E-3</v>
      </c>
      <c r="H70" s="117">
        <f t="shared" si="13"/>
        <v>43941</v>
      </c>
      <c r="I70" s="117">
        <f t="shared" si="14"/>
        <v>43910</v>
      </c>
      <c r="J70" s="118">
        <f t="shared" si="15"/>
        <v>19</v>
      </c>
      <c r="K70" s="118">
        <f t="shared" si="124"/>
        <v>19</v>
      </c>
      <c r="L70" s="8">
        <f t="shared" si="16"/>
        <v>1.00209952</v>
      </c>
      <c r="M70" s="119">
        <f t="shared" si="123"/>
        <v>1.00199065</v>
      </c>
      <c r="N70" s="119">
        <f t="shared" si="56"/>
        <v>1.00199065</v>
      </c>
      <c r="O70" s="112">
        <f t="shared" si="119"/>
        <v>1.00409434</v>
      </c>
      <c r="P70" s="112">
        <f t="shared" si="3"/>
        <v>989.92445756999996</v>
      </c>
      <c r="Q70" s="162">
        <f t="shared" si="27"/>
        <v>2</v>
      </c>
      <c r="R70" s="30">
        <f t="shared" si="28"/>
        <v>1.1445116092809378E-2</v>
      </c>
      <c r="S70" s="112">
        <f t="shared" si="91"/>
        <v>11.32980034</v>
      </c>
      <c r="T70" s="122">
        <f t="shared" si="19"/>
        <v>9.5000000000000001E-2</v>
      </c>
      <c r="U70" s="120">
        <f t="shared" si="57"/>
        <v>19</v>
      </c>
      <c r="V70" s="120">
        <v>252</v>
      </c>
      <c r="W70" s="119">
        <f t="shared" si="5"/>
        <v>1.0068660549999999</v>
      </c>
      <c r="X70" s="112">
        <f t="shared" si="6"/>
        <v>6.7968757699999998</v>
      </c>
      <c r="Y70" s="112">
        <f t="shared" si="7"/>
        <v>18.126676109999998</v>
      </c>
      <c r="Z70" s="125" t="str">
        <f t="shared" si="30"/>
        <v>A+J=</v>
      </c>
      <c r="AA70" s="117">
        <f t="shared" si="31"/>
        <v>43910</v>
      </c>
      <c r="AB70" s="4"/>
      <c r="AC70" s="139">
        <f t="shared" si="32"/>
        <v>59</v>
      </c>
      <c r="AD70" s="145">
        <f t="shared" si="121"/>
        <v>45646</v>
      </c>
      <c r="AE70" s="141">
        <f t="shared" si="51"/>
        <v>1.1368683772161603E-13</v>
      </c>
      <c r="AF70" s="143">
        <f t="shared" si="122"/>
        <v>22</v>
      </c>
      <c r="AG70" s="152">
        <f t="shared" si="52"/>
        <v>0</v>
      </c>
      <c r="AH70" s="151">
        <f t="shared" si="53"/>
        <v>0</v>
      </c>
      <c r="AI70" s="191">
        <v>0.25057399999999996</v>
      </c>
      <c r="AJ70" s="141">
        <f t="shared" si="54"/>
        <v>0</v>
      </c>
      <c r="AK70" s="139">
        <f t="shared" si="38"/>
        <v>59</v>
      </c>
      <c r="AL70" s="148" t="s">
        <v>79</v>
      </c>
      <c r="AM70" s="145">
        <f t="shared" si="55"/>
        <v>45677</v>
      </c>
      <c r="AN70" s="7"/>
      <c r="AO70" s="145">
        <f t="shared" si="120"/>
        <v>45677</v>
      </c>
      <c r="AP70" s="171">
        <f>VLOOKUP($AO70,[1]Plan1!$EW$167:$EZ$293,2)</f>
        <v>5739.56</v>
      </c>
      <c r="AQ70" s="170">
        <f t="shared" si="22"/>
        <v>45616</v>
      </c>
      <c r="AR70" s="171">
        <f>VLOOKUP($AO70,[1]Plan1!$EW$167:$EZ$293,4)</f>
        <v>5739.56</v>
      </c>
      <c r="AS70" s="170">
        <f t="shared" si="23"/>
        <v>45646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43911</v>
      </c>
      <c r="B71" s="112">
        <f t="shared" si="10"/>
        <v>979.06938790000004</v>
      </c>
      <c r="C71" s="112">
        <f t="shared" si="25"/>
        <v>974.60429589</v>
      </c>
      <c r="D71" s="113">
        <f t="shared" si="11"/>
        <v>5331.42</v>
      </c>
      <c r="E71" s="114">
        <f t="shared" si="116"/>
        <v>5344.75</v>
      </c>
      <c r="F71" s="115">
        <f t="shared" si="117"/>
        <v>43881</v>
      </c>
      <c r="G71" s="116">
        <f t="shared" si="0"/>
        <v>2.5002719725701894E-3</v>
      </c>
      <c r="H71" s="117">
        <f t="shared" si="13"/>
        <v>43941</v>
      </c>
      <c r="I71" s="117">
        <f t="shared" si="14"/>
        <v>43941</v>
      </c>
      <c r="J71" s="118">
        <f t="shared" si="15"/>
        <v>20</v>
      </c>
      <c r="K71" s="118">
        <f t="shared" si="124"/>
        <v>1</v>
      </c>
      <c r="L71" s="8">
        <f t="shared" si="16"/>
        <v>1.0001248599999999</v>
      </c>
      <c r="M71" s="119">
        <f t="shared" si="123"/>
        <v>1.00209952</v>
      </c>
      <c r="N71" s="119">
        <f t="shared" si="56"/>
        <v>1.0040943494094881</v>
      </c>
      <c r="O71" s="112">
        <f t="shared" si="119"/>
        <v>1.00421972</v>
      </c>
      <c r="P71" s="112">
        <f t="shared" si="3"/>
        <v>978.71685312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9.5000000000000001E-2</v>
      </c>
      <c r="U71" s="120">
        <f t="shared" si="57"/>
        <v>1</v>
      </c>
      <c r="V71" s="120">
        <v>252</v>
      </c>
      <c r="W71" s="119">
        <f t="shared" si="5"/>
        <v>1.0003602009999999</v>
      </c>
      <c r="X71" s="112">
        <f t="shared" si="6"/>
        <v>0.35253477999999999</v>
      </c>
      <c r="Y71" s="112">
        <f t="shared" si="7"/>
        <v>0</v>
      </c>
      <c r="Z71" s="125" t="str">
        <f t="shared" si="30"/>
        <v>A+J=</v>
      </c>
      <c r="AA71" s="117">
        <f t="shared" si="31"/>
        <v>43941</v>
      </c>
      <c r="AB71" s="4"/>
      <c r="AC71" s="139">
        <f t="shared" si="32"/>
        <v>60</v>
      </c>
      <c r="AD71" s="145">
        <f t="shared" si="121"/>
        <v>45677</v>
      </c>
      <c r="AE71" s="141">
        <f t="shared" si="51"/>
        <v>1.1368683772161603E-13</v>
      </c>
      <c r="AF71" s="143">
        <f t="shared" si="122"/>
        <v>19</v>
      </c>
      <c r="AG71" s="152">
        <f t="shared" si="52"/>
        <v>0</v>
      </c>
      <c r="AH71" s="151">
        <f t="shared" si="53"/>
        <v>0</v>
      </c>
      <c r="AI71" s="191">
        <v>0.27697099999999997</v>
      </c>
      <c r="AJ71" s="141">
        <f t="shared" si="54"/>
        <v>0</v>
      </c>
      <c r="AK71" s="139">
        <f t="shared" si="38"/>
        <v>60</v>
      </c>
      <c r="AL71" s="148" t="s">
        <v>79</v>
      </c>
      <c r="AM71" s="145">
        <f t="shared" si="55"/>
        <v>45708</v>
      </c>
      <c r="AN71" s="7"/>
      <c r="AO71" s="145">
        <f t="shared" si="120"/>
        <v>45708</v>
      </c>
      <c r="AP71" s="171">
        <f>VLOOKUP($AO71,[1]Plan1!$EW$167:$EZ$293,2)</f>
        <v>5739.56</v>
      </c>
      <c r="AQ71" s="170">
        <f t="shared" si="22"/>
        <v>45646</v>
      </c>
      <c r="AR71" s="171">
        <f>VLOOKUP($AO71,[1]Plan1!$EW$167:$EZ$293,4)</f>
        <v>5739.56</v>
      </c>
      <c r="AS71" s="170">
        <f t="shared" si="23"/>
        <v>45677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43912</v>
      </c>
      <c r="B72" s="112">
        <f t="shared" si="10"/>
        <v>979.06938790000004</v>
      </c>
      <c r="C72" s="112">
        <f t="shared" si="25"/>
        <v>974.60429589</v>
      </c>
      <c r="D72" s="113">
        <f t="shared" si="11"/>
        <v>5331.42</v>
      </c>
      <c r="E72" s="114">
        <f t="shared" si="116"/>
        <v>5344.75</v>
      </c>
      <c r="F72" s="115">
        <f t="shared" si="117"/>
        <v>43881</v>
      </c>
      <c r="G72" s="116">
        <f t="shared" si="0"/>
        <v>2.5002719725701894E-3</v>
      </c>
      <c r="H72" s="117">
        <f t="shared" si="13"/>
        <v>43941</v>
      </c>
      <c r="I72" s="117">
        <f t="shared" si="14"/>
        <v>43941</v>
      </c>
      <c r="J72" s="118">
        <f t="shared" si="15"/>
        <v>20</v>
      </c>
      <c r="K72" s="118">
        <f t="shared" si="124"/>
        <v>1</v>
      </c>
      <c r="L72" s="8">
        <f t="shared" si="16"/>
        <v>1.0001248599999999</v>
      </c>
      <c r="M72" s="119">
        <f t="shared" si="123"/>
        <v>1.00209952</v>
      </c>
      <c r="N72" s="119">
        <f t="shared" si="56"/>
        <v>1.0040943494094881</v>
      </c>
      <c r="O72" s="112">
        <f t="shared" si="119"/>
        <v>1.00421972</v>
      </c>
      <c r="P72" s="112">
        <f t="shared" si="3"/>
        <v>978.71685312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9.5000000000000001E-2</v>
      </c>
      <c r="U72" s="120">
        <f t="shared" si="57"/>
        <v>1</v>
      </c>
      <c r="V72" s="120">
        <v>252</v>
      </c>
      <c r="W72" s="119">
        <f t="shared" si="5"/>
        <v>1.0003602009999999</v>
      </c>
      <c r="X72" s="112">
        <f t="shared" si="6"/>
        <v>0.35253477999999999</v>
      </c>
      <c r="Y72" s="112">
        <f t="shared" si="7"/>
        <v>0</v>
      </c>
      <c r="Z72" s="125" t="str">
        <f t="shared" si="30"/>
        <v>A+J=</v>
      </c>
      <c r="AA72" s="117">
        <f t="shared" si="31"/>
        <v>43941</v>
      </c>
      <c r="AB72" s="4"/>
      <c r="AC72" s="139">
        <f t="shared" si="32"/>
        <v>61</v>
      </c>
      <c r="AD72" s="145">
        <f t="shared" si="121"/>
        <v>45708</v>
      </c>
      <c r="AE72" s="141">
        <f t="shared" si="51"/>
        <v>1.1368683772161603E-13</v>
      </c>
      <c r="AF72" s="143">
        <f t="shared" si="122"/>
        <v>23</v>
      </c>
      <c r="AG72" s="152">
        <f t="shared" si="52"/>
        <v>0</v>
      </c>
      <c r="AH72" s="151">
        <f t="shared" si="53"/>
        <v>0</v>
      </c>
      <c r="AI72" s="191">
        <v>0.30358799999999997</v>
      </c>
      <c r="AJ72" s="141">
        <f t="shared" si="54"/>
        <v>0</v>
      </c>
      <c r="AK72" s="139">
        <f t="shared" si="38"/>
        <v>61</v>
      </c>
      <c r="AL72" s="148" t="s">
        <v>79</v>
      </c>
      <c r="AM72" s="145">
        <f t="shared" si="55"/>
        <v>45736</v>
      </c>
      <c r="AN72" s="7"/>
      <c r="AO72" s="145">
        <f t="shared" si="120"/>
        <v>45736</v>
      </c>
      <c r="AP72" s="171">
        <f>VLOOKUP($AO72,[1]Plan1!$EW$167:$EZ$293,2)</f>
        <v>5739.56</v>
      </c>
      <c r="AQ72" s="170">
        <f t="shared" si="22"/>
        <v>45677</v>
      </c>
      <c r="AR72" s="171">
        <f>VLOOKUP($AO72,[1]Plan1!$EW$167:$EZ$293,4)</f>
        <v>5739.56</v>
      </c>
      <c r="AS72" s="170">
        <f t="shared" si="23"/>
        <v>45708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43913</v>
      </c>
      <c r="B73" s="112">
        <f t="shared" si="10"/>
        <v>979.06938790000004</v>
      </c>
      <c r="C73" s="112">
        <f t="shared" si="25"/>
        <v>974.60429589</v>
      </c>
      <c r="D73" s="113">
        <f t="shared" si="11"/>
        <v>5331.42</v>
      </c>
      <c r="E73" s="114">
        <f t="shared" si="116"/>
        <v>5344.75</v>
      </c>
      <c r="F73" s="115">
        <f t="shared" si="117"/>
        <v>43881</v>
      </c>
      <c r="G73" s="116">
        <f t="shared" si="0"/>
        <v>2.5002719725701894E-3</v>
      </c>
      <c r="H73" s="117">
        <f t="shared" si="13"/>
        <v>43941</v>
      </c>
      <c r="I73" s="117">
        <f t="shared" si="14"/>
        <v>43941</v>
      </c>
      <c r="J73" s="118">
        <f t="shared" si="15"/>
        <v>20</v>
      </c>
      <c r="K73" s="118">
        <f t="shared" si="124"/>
        <v>1</v>
      </c>
      <c r="L73" s="8">
        <f t="shared" si="16"/>
        <v>1.0001248599999999</v>
      </c>
      <c r="M73" s="119">
        <f t="shared" si="123"/>
        <v>1.00209952</v>
      </c>
      <c r="N73" s="119">
        <f t="shared" si="56"/>
        <v>1.0040943494094881</v>
      </c>
      <c r="O73" s="112">
        <f t="shared" si="119"/>
        <v>1.00421972</v>
      </c>
      <c r="P73" s="112">
        <f t="shared" si="3"/>
        <v>978.71685312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9.5000000000000001E-2</v>
      </c>
      <c r="U73" s="120">
        <f t="shared" si="57"/>
        <v>1</v>
      </c>
      <c r="V73" s="120">
        <v>252</v>
      </c>
      <c r="W73" s="119">
        <f t="shared" si="5"/>
        <v>1.0003602009999999</v>
      </c>
      <c r="X73" s="112">
        <f t="shared" si="6"/>
        <v>0.35253477999999999</v>
      </c>
      <c r="Y73" s="112">
        <f t="shared" si="7"/>
        <v>0</v>
      </c>
      <c r="Z73" s="125" t="str">
        <f t="shared" si="30"/>
        <v>A+J=</v>
      </c>
      <c r="AA73" s="117">
        <f t="shared" si="31"/>
        <v>43941</v>
      </c>
      <c r="AB73" s="4"/>
      <c r="AC73" s="139">
        <f t="shared" si="32"/>
        <v>62</v>
      </c>
      <c r="AD73" s="145">
        <f t="shared" si="121"/>
        <v>45736</v>
      </c>
      <c r="AE73" s="141">
        <f t="shared" si="51"/>
        <v>1.1368683772161603E-13</v>
      </c>
      <c r="AF73" s="143">
        <f t="shared" si="122"/>
        <v>18</v>
      </c>
      <c r="AG73" s="152">
        <f t="shared" si="52"/>
        <v>0</v>
      </c>
      <c r="AH73" s="151">
        <f t="shared" si="53"/>
        <v>0</v>
      </c>
      <c r="AI73" s="191">
        <v>0.37453799999999998</v>
      </c>
      <c r="AJ73" s="141">
        <f t="shared" si="54"/>
        <v>0</v>
      </c>
      <c r="AK73" s="139">
        <f t="shared" si="38"/>
        <v>62</v>
      </c>
      <c r="AL73" s="148" t="s">
        <v>79</v>
      </c>
      <c r="AM73" s="145">
        <f t="shared" si="55"/>
        <v>45769</v>
      </c>
      <c r="AN73" s="7"/>
      <c r="AO73" s="145">
        <f t="shared" si="120"/>
        <v>45769</v>
      </c>
      <c r="AP73" s="171">
        <f>VLOOKUP($AO73,[1]Plan1!$EW$167:$EZ$293,2)</f>
        <v>5739.56</v>
      </c>
      <c r="AQ73" s="170">
        <f t="shared" si="22"/>
        <v>45710</v>
      </c>
      <c r="AR73" s="171">
        <f>VLOOKUP($AO73,[1]Plan1!$EW$167:$EZ$293,4)</f>
        <v>5739.56</v>
      </c>
      <c r="AS73" s="170">
        <f t="shared" si="23"/>
        <v>45738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43914</v>
      </c>
      <c r="B74" s="112">
        <f t="shared" ref="B74:B137" si="125">(P74+X74)</f>
        <v>979.54434361999995</v>
      </c>
      <c r="C74" s="112">
        <f t="shared" si="25"/>
        <v>974.60429589</v>
      </c>
      <c r="D74" s="113">
        <f t="shared" si="11"/>
        <v>5331.42</v>
      </c>
      <c r="E74" s="114">
        <f t="shared" si="116"/>
        <v>5344.75</v>
      </c>
      <c r="F74" s="115">
        <f t="shared" si="117"/>
        <v>43881</v>
      </c>
      <c r="G74" s="116">
        <f t="shared" ref="G74:G137" si="126">(E74/D74)-1</f>
        <v>2.5002719725701894E-3</v>
      </c>
      <c r="H74" s="117">
        <f t="shared" si="13"/>
        <v>43941</v>
      </c>
      <c r="I74" s="117">
        <f t="shared" ref="I74:I137" si="127">IF(A74&gt;I73,H74,I73)</f>
        <v>43941</v>
      </c>
      <c r="J74" s="118">
        <f t="shared" si="15"/>
        <v>20</v>
      </c>
      <c r="K74" s="118">
        <f t="shared" si="124"/>
        <v>2</v>
      </c>
      <c r="L74" s="8">
        <f t="shared" si="16"/>
        <v>1.0002497400000001</v>
      </c>
      <c r="M74" s="119">
        <f t="shared" si="123"/>
        <v>1.00209952</v>
      </c>
      <c r="N74" s="119">
        <f t="shared" si="56"/>
        <v>1.0040943494094881</v>
      </c>
      <c r="O74" s="112">
        <f t="shared" si="119"/>
        <v>1.00434511</v>
      </c>
      <c r="P74" s="112">
        <f t="shared" ref="P74:P137" si="128">TRUNC(C74*O74,8)</f>
        <v>978.83905875999994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9.5000000000000001E-2</v>
      </c>
      <c r="U74" s="120">
        <f t="shared" si="57"/>
        <v>2</v>
      </c>
      <c r="V74" s="120">
        <v>252</v>
      </c>
      <c r="W74" s="119">
        <f t="shared" ref="W74:W137" si="129">ROUND((1+T74)^TRUNC((U74/V74),9),9)</f>
        <v>1.0007205320000001</v>
      </c>
      <c r="X74" s="112">
        <f t="shared" ref="X74:X137" si="130">TRUNC((P74*(W74-1)),8)</f>
        <v>0.70528486000000001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43941</v>
      </c>
      <c r="AB74" s="4"/>
      <c r="AC74" s="139">
        <f t="shared" si="32"/>
        <v>63</v>
      </c>
      <c r="AD74" s="145">
        <f t="shared" si="121"/>
        <v>45769</v>
      </c>
      <c r="AE74" s="141">
        <f t="shared" si="51"/>
        <v>1.1368683772161603E-13</v>
      </c>
      <c r="AF74" s="143">
        <f t="shared" si="122"/>
        <v>21</v>
      </c>
      <c r="AG74" s="152">
        <f t="shared" si="52"/>
        <v>0</v>
      </c>
      <c r="AH74" s="151">
        <f t="shared" si="53"/>
        <v>0</v>
      </c>
      <c r="AI74" s="191">
        <v>0.54052199999999995</v>
      </c>
      <c r="AJ74" s="141">
        <f t="shared" si="54"/>
        <v>0</v>
      </c>
      <c r="AK74" s="139">
        <f t="shared" si="38"/>
        <v>63</v>
      </c>
      <c r="AL74" s="148" t="s">
        <v>79</v>
      </c>
      <c r="AM74" s="145">
        <f t="shared" si="55"/>
        <v>45797</v>
      </c>
      <c r="AN74" s="7"/>
      <c r="AO74" s="145">
        <f t="shared" ref="AO74:AO105" si="132">AJ212</f>
        <v>45797</v>
      </c>
      <c r="AP74" s="171">
        <f>VLOOKUP($AO74,[1]Plan1!$EW$167:$EZ$293,2)</f>
        <v>5739.56</v>
      </c>
      <c r="AQ74" s="170">
        <f t="shared" si="22"/>
        <v>45736</v>
      </c>
      <c r="AR74" s="171">
        <f>VLOOKUP($AO74,[1]Plan1!$EW$167:$EZ$293,4)</f>
        <v>5739.56</v>
      </c>
      <c r="AS74" s="170">
        <f t="shared" si="23"/>
        <v>45767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33">(A74+1)</f>
        <v>43915</v>
      </c>
      <c r="B75" s="112">
        <f t="shared" si="125"/>
        <v>980.01953417000004</v>
      </c>
      <c r="C75" s="112">
        <f t="shared" si="25"/>
        <v>974.60429589</v>
      </c>
      <c r="D75" s="113">
        <f t="shared" ref="D75:D138" si="134">IF(E75=E74,D74,E74)</f>
        <v>5331.42</v>
      </c>
      <c r="E75" s="114">
        <f t="shared" si="116"/>
        <v>5344.75</v>
      </c>
      <c r="F75" s="115">
        <f t="shared" si="117"/>
        <v>43881</v>
      </c>
      <c r="G75" s="116">
        <f t="shared" si="126"/>
        <v>2.5002719725701894E-3</v>
      </c>
      <c r="H75" s="117">
        <f t="shared" ref="H75:H138" si="135">IF(DAY(A75)=H$9,VLOOKUP(A75,AH$118:AN$450,4),H74)</f>
        <v>43941</v>
      </c>
      <c r="I75" s="117">
        <f t="shared" si="127"/>
        <v>43941</v>
      </c>
      <c r="J75" s="118">
        <f t="shared" ref="J75:J138" si="136">IF(I75=I74,J74,NETWORKDAYS(I74,I75,$AD$148:$AD$502)-1)</f>
        <v>20</v>
      </c>
      <c r="K75" s="118">
        <f t="shared" si="124"/>
        <v>3</v>
      </c>
      <c r="L75" s="8">
        <f t="shared" ref="L75:L138" si="137">IF(E75&lt;D75,1,TRUNC((E75/D75)^TRUNC((K75/J75),9),8))</f>
        <v>1.00037464</v>
      </c>
      <c r="M75" s="119">
        <f t="shared" si="123"/>
        <v>1.00209952</v>
      </c>
      <c r="N75" s="119">
        <f t="shared" si="56"/>
        <v>1.0040943494094881</v>
      </c>
      <c r="O75" s="112">
        <f t="shared" si="119"/>
        <v>1.0044705199999999</v>
      </c>
      <c r="P75" s="112">
        <f t="shared" si="128"/>
        <v>978.96128388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9.5000000000000001E-2</v>
      </c>
      <c r="U75" s="120">
        <f t="shared" si="57"/>
        <v>3</v>
      </c>
      <c r="V75" s="120">
        <v>252</v>
      </c>
      <c r="W75" s="119">
        <f t="shared" si="129"/>
        <v>1.001080993</v>
      </c>
      <c r="X75" s="112">
        <f t="shared" si="130"/>
        <v>1.0582502899999999</v>
      </c>
      <c r="Y75" s="112">
        <f t="shared" si="131"/>
        <v>0</v>
      </c>
      <c r="Z75" s="125" t="str">
        <f t="shared" si="30"/>
        <v>A+J=</v>
      </c>
      <c r="AA75" s="117">
        <f t="shared" si="31"/>
        <v>43941</v>
      </c>
      <c r="AB75" s="4"/>
      <c r="AC75" s="139">
        <f t="shared" si="32"/>
        <v>64</v>
      </c>
      <c r="AD75" s="145">
        <f t="shared" si="121"/>
        <v>45797</v>
      </c>
      <c r="AE75" s="141">
        <f t="shared" si="51"/>
        <v>1.1368683772161603E-13</v>
      </c>
      <c r="AF75" s="143">
        <f t="shared" si="122"/>
        <v>19</v>
      </c>
      <c r="AG75" s="152">
        <f t="shared" si="52"/>
        <v>0</v>
      </c>
      <c r="AH75" s="151">
        <f t="shared" si="53"/>
        <v>0</v>
      </c>
      <c r="AI75" s="191">
        <v>1</v>
      </c>
      <c r="AJ75" s="141">
        <f t="shared" si="54"/>
        <v>0</v>
      </c>
      <c r="AK75" s="139">
        <f t="shared" si="38"/>
        <v>64</v>
      </c>
      <c r="AL75" s="148" t="s">
        <v>79</v>
      </c>
      <c r="AM75" s="145">
        <f t="shared" si="55"/>
        <v>0</v>
      </c>
      <c r="AN75" s="7"/>
      <c r="AO75" s="145">
        <f t="shared" si="132"/>
        <v>45828</v>
      </c>
      <c r="AP75" s="171">
        <f>VLOOKUP($AO75,[1]Plan1!$EW$167:$EZ$293,2)</f>
        <v>5739.56</v>
      </c>
      <c r="AQ75" s="170">
        <f t="shared" ref="AQ75:AQ131" si="139">EDATE($AO75,-2)</f>
        <v>45767</v>
      </c>
      <c r="AR75" s="171">
        <f>VLOOKUP($AO75,[1]Plan1!$EW$167:$EZ$293,4)</f>
        <v>5739.56</v>
      </c>
      <c r="AS75" s="170">
        <f t="shared" ref="AS75:AS131" si="140">EDATE($AO75,-1)</f>
        <v>45797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43916</v>
      </c>
      <c r="B76" s="112">
        <f t="shared" si="125"/>
        <v>980.49494890000005</v>
      </c>
      <c r="C76" s="112">
        <f t="shared" ref="C76:C139" si="142">TRUNC(IF(Q75&gt;0,VLOOKUP(A75,$AD$12:$AE$140,2),C75),8)</f>
        <v>974.60429589</v>
      </c>
      <c r="D76" s="113">
        <f t="shared" si="134"/>
        <v>5331.42</v>
      </c>
      <c r="E76" s="114">
        <f t="shared" si="116"/>
        <v>5344.75</v>
      </c>
      <c r="F76" s="115">
        <f t="shared" si="117"/>
        <v>43881</v>
      </c>
      <c r="G76" s="116">
        <f t="shared" si="126"/>
        <v>2.5002719725701894E-3</v>
      </c>
      <c r="H76" s="117">
        <f t="shared" si="135"/>
        <v>43941</v>
      </c>
      <c r="I76" s="117">
        <f t="shared" si="127"/>
        <v>43941</v>
      </c>
      <c r="J76" s="118">
        <f t="shared" si="136"/>
        <v>20</v>
      </c>
      <c r="K76" s="118">
        <f t="shared" si="124"/>
        <v>4</v>
      </c>
      <c r="L76" s="8">
        <f t="shared" si="137"/>
        <v>1.00049955</v>
      </c>
      <c r="M76" s="119">
        <f t="shared" si="123"/>
        <v>1.00209952</v>
      </c>
      <c r="N76" s="119">
        <f t="shared" si="56"/>
        <v>1.0040943494094881</v>
      </c>
      <c r="O76" s="112">
        <f t="shared" si="119"/>
        <v>1.00459594</v>
      </c>
      <c r="P76" s="112">
        <f t="shared" si="128"/>
        <v>979.08351875000005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9.5000000000000001E-2</v>
      </c>
      <c r="U76" s="120">
        <f t="shared" si="57"/>
        <v>4</v>
      </c>
      <c r="V76" s="120">
        <v>252</v>
      </c>
      <c r="W76" s="119">
        <f t="shared" si="129"/>
        <v>1.0014415830000001</v>
      </c>
      <c r="X76" s="112">
        <f t="shared" si="130"/>
        <v>1.4114301499999999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43941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45859</v>
      </c>
      <c r="AP76" s="171">
        <f>VLOOKUP($AO76,[1]Plan1!$EW$167:$EZ$293,2)</f>
        <v>5739.56</v>
      </c>
      <c r="AQ76" s="170">
        <f t="shared" si="139"/>
        <v>45798</v>
      </c>
      <c r="AR76" s="171">
        <f>VLOOKUP($AO76,[1]Plan1!$EW$167:$EZ$293,4)</f>
        <v>5739.56</v>
      </c>
      <c r="AS76" s="170">
        <f t="shared" si="140"/>
        <v>45829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43917</v>
      </c>
      <c r="B77" s="112">
        <f t="shared" si="125"/>
        <v>980.97059960000001</v>
      </c>
      <c r="C77" s="112">
        <f t="shared" si="142"/>
        <v>974.60429589</v>
      </c>
      <c r="D77" s="113">
        <f t="shared" si="134"/>
        <v>5331.42</v>
      </c>
      <c r="E77" s="114">
        <f t="shared" si="116"/>
        <v>5344.75</v>
      </c>
      <c r="F77" s="115">
        <f t="shared" si="117"/>
        <v>43881</v>
      </c>
      <c r="G77" s="116">
        <f t="shared" si="126"/>
        <v>2.5002719725701894E-3</v>
      </c>
      <c r="H77" s="117">
        <f t="shared" si="135"/>
        <v>43941</v>
      </c>
      <c r="I77" s="117">
        <f t="shared" si="127"/>
        <v>43941</v>
      </c>
      <c r="J77" s="118">
        <f t="shared" si="136"/>
        <v>20</v>
      </c>
      <c r="K77" s="118">
        <f t="shared" si="124"/>
        <v>5</v>
      </c>
      <c r="L77" s="8">
        <f t="shared" si="137"/>
        <v>1.0006244799999999</v>
      </c>
      <c r="M77" s="119">
        <f t="shared" si="123"/>
        <v>1.00209952</v>
      </c>
      <c r="N77" s="119">
        <f t="shared" si="56"/>
        <v>1.0040943494094881</v>
      </c>
      <c r="O77" s="112">
        <f t="shared" si="119"/>
        <v>1.0047213800000001</v>
      </c>
      <c r="P77" s="112">
        <f t="shared" si="128"/>
        <v>979.20577312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9.5000000000000001E-2</v>
      </c>
      <c r="U77" s="120">
        <f t="shared" si="57"/>
        <v>5</v>
      </c>
      <c r="V77" s="120">
        <v>252</v>
      </c>
      <c r="W77" s="119">
        <f t="shared" si="129"/>
        <v>1.0018023039999999</v>
      </c>
      <c r="X77" s="112">
        <f t="shared" si="130"/>
        <v>1.76482648</v>
      </c>
      <c r="Y77" s="112">
        <f t="shared" si="131"/>
        <v>0</v>
      </c>
      <c r="Z77" s="125" t="str">
        <f t="shared" si="145"/>
        <v>A+J=</v>
      </c>
      <c r="AA77" s="117">
        <f t="shared" si="146"/>
        <v>43941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45889</v>
      </c>
      <c r="AP77" s="171">
        <f>VLOOKUP($AO77,[1]Plan1!$EW$167:$EZ$293,2)</f>
        <v>5739.56</v>
      </c>
      <c r="AQ77" s="170">
        <f t="shared" si="139"/>
        <v>45828</v>
      </c>
      <c r="AR77" s="171">
        <f>VLOOKUP($AO77,[1]Plan1!$EW$167:$EZ$293,4)</f>
        <v>5739.56</v>
      </c>
      <c r="AS77" s="170">
        <f t="shared" si="140"/>
        <v>45858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43918</v>
      </c>
      <c r="B78" s="112">
        <f t="shared" si="125"/>
        <v>981.44647458000009</v>
      </c>
      <c r="C78" s="112">
        <f t="shared" si="142"/>
        <v>974.60429589</v>
      </c>
      <c r="D78" s="113">
        <f t="shared" si="134"/>
        <v>5331.42</v>
      </c>
      <c r="E78" s="114">
        <f t="shared" si="116"/>
        <v>5344.75</v>
      </c>
      <c r="F78" s="115">
        <f t="shared" si="117"/>
        <v>43881</v>
      </c>
      <c r="G78" s="116">
        <f t="shared" si="126"/>
        <v>2.5002719725701894E-3</v>
      </c>
      <c r="H78" s="117">
        <f t="shared" si="135"/>
        <v>43941</v>
      </c>
      <c r="I78" s="117">
        <f t="shared" si="127"/>
        <v>43941</v>
      </c>
      <c r="J78" s="118">
        <f t="shared" si="136"/>
        <v>20</v>
      </c>
      <c r="K78" s="118">
        <f t="shared" si="124"/>
        <v>6</v>
      </c>
      <c r="L78" s="8">
        <f t="shared" si="137"/>
        <v>1.00074942</v>
      </c>
      <c r="M78" s="119">
        <f t="shared" si="123"/>
        <v>1.00209952</v>
      </c>
      <c r="N78" s="119">
        <f t="shared" si="56"/>
        <v>1.0040943494094881</v>
      </c>
      <c r="O78" s="112">
        <f t="shared" si="119"/>
        <v>1.00484683</v>
      </c>
      <c r="P78" s="112">
        <f t="shared" si="128"/>
        <v>979.32803722000006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9.5000000000000001E-2</v>
      </c>
      <c r="U78" s="120">
        <f t="shared" si="57"/>
        <v>6</v>
      </c>
      <c r="V78" s="120">
        <v>252</v>
      </c>
      <c r="W78" s="119">
        <f t="shared" si="129"/>
        <v>1.002163154</v>
      </c>
      <c r="X78" s="112">
        <f t="shared" si="130"/>
        <v>2.1184373600000002</v>
      </c>
      <c r="Y78" s="112">
        <f t="shared" si="131"/>
        <v>0</v>
      </c>
      <c r="Z78" s="125" t="str">
        <f t="shared" si="145"/>
        <v>A+J=</v>
      </c>
      <c r="AA78" s="117">
        <f t="shared" si="146"/>
        <v>43941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45922</v>
      </c>
      <c r="AP78" s="171">
        <f>VLOOKUP($AO78,[1]Plan1!$EW$167:$EZ$293,2)</f>
        <v>5739.56</v>
      </c>
      <c r="AQ78" s="170">
        <f t="shared" si="139"/>
        <v>45860</v>
      </c>
      <c r="AR78" s="171">
        <f>VLOOKUP($AO78,[1]Plan1!$EW$167:$EZ$293,4)</f>
        <v>5739.56</v>
      </c>
      <c r="AS78" s="170">
        <f t="shared" si="140"/>
        <v>45891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43919</v>
      </c>
      <c r="B79" s="112">
        <f t="shared" si="125"/>
        <v>981.44647458000009</v>
      </c>
      <c r="C79" s="112">
        <f t="shared" si="142"/>
        <v>974.60429589</v>
      </c>
      <c r="D79" s="113">
        <f t="shared" si="134"/>
        <v>5331.42</v>
      </c>
      <c r="E79" s="114">
        <f t="shared" si="116"/>
        <v>5344.75</v>
      </c>
      <c r="F79" s="115">
        <f t="shared" si="117"/>
        <v>43881</v>
      </c>
      <c r="G79" s="116">
        <f t="shared" si="126"/>
        <v>2.5002719725701894E-3</v>
      </c>
      <c r="H79" s="117">
        <f t="shared" si="135"/>
        <v>43941</v>
      </c>
      <c r="I79" s="117">
        <f t="shared" si="127"/>
        <v>43941</v>
      </c>
      <c r="J79" s="118">
        <f t="shared" si="136"/>
        <v>20</v>
      </c>
      <c r="K79" s="118">
        <f t="shared" si="124"/>
        <v>6</v>
      </c>
      <c r="L79" s="8">
        <f t="shared" si="137"/>
        <v>1.00074942</v>
      </c>
      <c r="M79" s="119">
        <f t="shared" si="123"/>
        <v>1.00209952</v>
      </c>
      <c r="N79" s="119">
        <f t="shared" si="56"/>
        <v>1.0040943494094881</v>
      </c>
      <c r="O79" s="112">
        <f t="shared" si="119"/>
        <v>1.00484683</v>
      </c>
      <c r="P79" s="112">
        <f t="shared" si="128"/>
        <v>979.32803722000006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9.5000000000000001E-2</v>
      </c>
      <c r="U79" s="120">
        <f t="shared" si="57"/>
        <v>6</v>
      </c>
      <c r="V79" s="120">
        <v>252</v>
      </c>
      <c r="W79" s="119">
        <f t="shared" si="129"/>
        <v>1.002163154</v>
      </c>
      <c r="X79" s="112">
        <f t="shared" si="130"/>
        <v>2.1184373600000002</v>
      </c>
      <c r="Y79" s="112">
        <f t="shared" si="131"/>
        <v>0</v>
      </c>
      <c r="Z79" s="125" t="str">
        <f t="shared" si="145"/>
        <v>A+J=</v>
      </c>
      <c r="AA79" s="117">
        <f t="shared" si="146"/>
        <v>43941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45950</v>
      </c>
      <c r="AP79" s="171">
        <f>VLOOKUP($AO79,[1]Plan1!$EW$167:$EZ$293,2)</f>
        <v>5739.56</v>
      </c>
      <c r="AQ79" s="170">
        <f t="shared" si="139"/>
        <v>45889</v>
      </c>
      <c r="AR79" s="171">
        <f>VLOOKUP($AO79,[1]Plan1!$EW$167:$EZ$293,4)</f>
        <v>5739.56</v>
      </c>
      <c r="AS79" s="170">
        <f t="shared" si="140"/>
        <v>45920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43920</v>
      </c>
      <c r="B80" s="112">
        <f t="shared" si="125"/>
        <v>981.44647458000009</v>
      </c>
      <c r="C80" s="112">
        <f t="shared" si="142"/>
        <v>974.60429589</v>
      </c>
      <c r="D80" s="113">
        <f t="shared" si="134"/>
        <v>5331.42</v>
      </c>
      <c r="E80" s="114">
        <f t="shared" si="116"/>
        <v>5344.75</v>
      </c>
      <c r="F80" s="115">
        <f t="shared" si="117"/>
        <v>43881</v>
      </c>
      <c r="G80" s="116">
        <f t="shared" si="126"/>
        <v>2.5002719725701894E-3</v>
      </c>
      <c r="H80" s="117">
        <f t="shared" si="135"/>
        <v>43941</v>
      </c>
      <c r="I80" s="117">
        <f t="shared" si="127"/>
        <v>43941</v>
      </c>
      <c r="J80" s="118">
        <f t="shared" si="136"/>
        <v>20</v>
      </c>
      <c r="K80" s="118">
        <f t="shared" si="124"/>
        <v>6</v>
      </c>
      <c r="L80" s="8">
        <f t="shared" si="137"/>
        <v>1.00074942</v>
      </c>
      <c r="M80" s="119">
        <f t="shared" si="123"/>
        <v>1.00209952</v>
      </c>
      <c r="N80" s="119">
        <f t="shared" si="56"/>
        <v>1.0040943494094881</v>
      </c>
      <c r="O80" s="112">
        <f t="shared" si="119"/>
        <v>1.00484683</v>
      </c>
      <c r="P80" s="112">
        <f t="shared" si="128"/>
        <v>979.32803722000006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9.5000000000000001E-2</v>
      </c>
      <c r="U80" s="120">
        <f t="shared" si="57"/>
        <v>6</v>
      </c>
      <c r="V80" s="120">
        <v>252</v>
      </c>
      <c r="W80" s="119">
        <f t="shared" si="129"/>
        <v>1.002163154</v>
      </c>
      <c r="X80" s="112">
        <f t="shared" si="130"/>
        <v>2.1184373600000002</v>
      </c>
      <c r="Y80" s="112">
        <f t="shared" si="131"/>
        <v>0</v>
      </c>
      <c r="Z80" s="125" t="str">
        <f t="shared" si="145"/>
        <v>A+J=</v>
      </c>
      <c r="AA80" s="117">
        <f t="shared" si="146"/>
        <v>43941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45981</v>
      </c>
      <c r="AP80" s="171">
        <f>VLOOKUP($AO80,[1]Plan1!$EW$167:$EZ$293,2)</f>
        <v>5739.56</v>
      </c>
      <c r="AQ80" s="170">
        <f t="shared" si="139"/>
        <v>45920</v>
      </c>
      <c r="AR80" s="171">
        <f>VLOOKUP($AO80,[1]Plan1!$EW$167:$EZ$293,4)</f>
        <v>5739.56</v>
      </c>
      <c r="AS80" s="170">
        <f t="shared" si="140"/>
        <v>45950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43921</v>
      </c>
      <c r="B81" s="112">
        <f t="shared" si="125"/>
        <v>981.92258565999998</v>
      </c>
      <c r="C81" s="112">
        <f t="shared" si="142"/>
        <v>974.60429589</v>
      </c>
      <c r="D81" s="113">
        <f t="shared" si="134"/>
        <v>5331.42</v>
      </c>
      <c r="E81" s="114">
        <f t="shared" si="116"/>
        <v>5344.75</v>
      </c>
      <c r="F81" s="115">
        <f t="shared" si="117"/>
        <v>43881</v>
      </c>
      <c r="G81" s="116">
        <f t="shared" si="126"/>
        <v>2.5002719725701894E-3</v>
      </c>
      <c r="H81" s="117">
        <f t="shared" si="135"/>
        <v>43941</v>
      </c>
      <c r="I81" s="117">
        <f t="shared" si="127"/>
        <v>43941</v>
      </c>
      <c r="J81" s="118">
        <f t="shared" si="136"/>
        <v>20</v>
      </c>
      <c r="K81" s="118">
        <f t="shared" si="124"/>
        <v>7</v>
      </c>
      <c r="L81" s="8">
        <f t="shared" si="137"/>
        <v>1.00087438</v>
      </c>
      <c r="M81" s="119">
        <f t="shared" si="123"/>
        <v>1.00209952</v>
      </c>
      <c r="N81" s="119">
        <f t="shared" si="56"/>
        <v>1.0040943494094881</v>
      </c>
      <c r="O81" s="112">
        <f t="shared" si="119"/>
        <v>1.0049722999999999</v>
      </c>
      <c r="P81" s="112">
        <f t="shared" si="128"/>
        <v>979.45032083000001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9.5000000000000001E-2</v>
      </c>
      <c r="U81" s="120">
        <f t="shared" si="57"/>
        <v>7</v>
      </c>
      <c r="V81" s="120">
        <v>252</v>
      </c>
      <c r="W81" s="119">
        <f t="shared" si="129"/>
        <v>1.002524135</v>
      </c>
      <c r="X81" s="112">
        <f t="shared" si="130"/>
        <v>2.4722648299999999</v>
      </c>
      <c r="Y81" s="112">
        <f t="shared" si="131"/>
        <v>0</v>
      </c>
      <c r="Z81" s="125" t="str">
        <f t="shared" si="145"/>
        <v>A+J=</v>
      </c>
      <c r="AA81" s="117">
        <f t="shared" si="146"/>
        <v>43941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46013</v>
      </c>
      <c r="AP81" s="171">
        <f>VLOOKUP($AO81,[1]Plan1!$EW$167:$EZ$293,2)</f>
        <v>5739.56</v>
      </c>
      <c r="AQ81" s="170">
        <f t="shared" si="139"/>
        <v>45952</v>
      </c>
      <c r="AR81" s="171">
        <f>VLOOKUP($AO81,[1]Plan1!$EW$167:$EZ$293,4)</f>
        <v>5739.56</v>
      </c>
      <c r="AS81" s="170">
        <f t="shared" si="140"/>
        <v>45983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43922</v>
      </c>
      <c r="B82" s="112">
        <f t="shared" si="125"/>
        <v>982.39893093000001</v>
      </c>
      <c r="C82" s="112">
        <f t="shared" si="142"/>
        <v>974.60429589</v>
      </c>
      <c r="D82" s="113">
        <f t="shared" si="134"/>
        <v>5331.42</v>
      </c>
      <c r="E82" s="114">
        <f t="shared" si="116"/>
        <v>5344.75</v>
      </c>
      <c r="F82" s="115">
        <f t="shared" si="117"/>
        <v>43881</v>
      </c>
      <c r="G82" s="116">
        <f t="shared" si="126"/>
        <v>2.5002719725701894E-3</v>
      </c>
      <c r="H82" s="117">
        <f t="shared" si="135"/>
        <v>43941</v>
      </c>
      <c r="I82" s="117">
        <f t="shared" si="127"/>
        <v>43941</v>
      </c>
      <c r="J82" s="118">
        <f t="shared" si="136"/>
        <v>20</v>
      </c>
      <c r="K82" s="118">
        <f t="shared" si="124"/>
        <v>8</v>
      </c>
      <c r="L82" s="8">
        <f t="shared" si="137"/>
        <v>1.0009993500000001</v>
      </c>
      <c r="M82" s="119">
        <f t="shared" si="123"/>
        <v>1.00209952</v>
      </c>
      <c r="N82" s="119">
        <f t="shared" si="56"/>
        <v>1.0040943494094881</v>
      </c>
      <c r="O82" s="112">
        <f t="shared" si="119"/>
        <v>1.00509779</v>
      </c>
      <c r="P82" s="112">
        <f t="shared" si="128"/>
        <v>979.57262391999996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9.5000000000000001E-2</v>
      </c>
      <c r="U82" s="120">
        <f t="shared" si="57"/>
        <v>8</v>
      </c>
      <c r="V82" s="120">
        <v>252</v>
      </c>
      <c r="W82" s="119">
        <f t="shared" si="129"/>
        <v>1.0028852450000001</v>
      </c>
      <c r="X82" s="112">
        <f t="shared" si="130"/>
        <v>2.8263070099999998</v>
      </c>
      <c r="Y82" s="112">
        <f t="shared" si="131"/>
        <v>0</v>
      </c>
      <c r="Z82" s="125" t="str">
        <f t="shared" si="145"/>
        <v>A+J=</v>
      </c>
      <c r="AA82" s="117">
        <f t="shared" si="146"/>
        <v>43941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46042</v>
      </c>
      <c r="AP82" s="171">
        <f>VLOOKUP($AO82,[1]Plan1!$EW$167:$EZ$293,2)</f>
        <v>5739.56</v>
      </c>
      <c r="AQ82" s="170">
        <f t="shared" si="139"/>
        <v>45981</v>
      </c>
      <c r="AR82" s="171">
        <f>VLOOKUP($AO82,[1]Plan1!$EW$167:$EZ$293,4)</f>
        <v>5739.56</v>
      </c>
      <c r="AS82" s="170">
        <f t="shared" si="140"/>
        <v>46011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43923</v>
      </c>
      <c r="B83" s="112">
        <f t="shared" si="125"/>
        <v>982.87550265000004</v>
      </c>
      <c r="C83" s="112">
        <f t="shared" si="142"/>
        <v>974.60429589</v>
      </c>
      <c r="D83" s="113">
        <f t="shared" si="134"/>
        <v>5331.42</v>
      </c>
      <c r="E83" s="114">
        <f t="shared" si="116"/>
        <v>5344.75</v>
      </c>
      <c r="F83" s="115">
        <f t="shared" si="117"/>
        <v>43881</v>
      </c>
      <c r="G83" s="116">
        <f t="shared" si="126"/>
        <v>2.5002719725701894E-3</v>
      </c>
      <c r="H83" s="117">
        <f t="shared" si="135"/>
        <v>43941</v>
      </c>
      <c r="I83" s="117">
        <f t="shared" si="127"/>
        <v>43941</v>
      </c>
      <c r="J83" s="118">
        <f t="shared" si="136"/>
        <v>20</v>
      </c>
      <c r="K83" s="118">
        <f t="shared" si="124"/>
        <v>9</v>
      </c>
      <c r="L83" s="8">
        <f t="shared" si="137"/>
        <v>1.0011243400000001</v>
      </c>
      <c r="M83" s="119">
        <f t="shared" si="123"/>
        <v>1.00209952</v>
      </c>
      <c r="N83" s="119">
        <f t="shared" si="56"/>
        <v>1.0040943494094881</v>
      </c>
      <c r="O83" s="112">
        <f t="shared" si="119"/>
        <v>1.00522329</v>
      </c>
      <c r="P83" s="112">
        <f t="shared" si="128"/>
        <v>979.69493676000002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9.5000000000000001E-2</v>
      </c>
      <c r="U83" s="120">
        <f t="shared" si="57"/>
        <v>9</v>
      </c>
      <c r="V83" s="120">
        <v>252</v>
      </c>
      <c r="W83" s="119">
        <f t="shared" si="129"/>
        <v>1.0032464860000001</v>
      </c>
      <c r="X83" s="112">
        <f t="shared" si="130"/>
        <v>3.18056589</v>
      </c>
      <c r="Y83" s="112">
        <f t="shared" si="131"/>
        <v>0</v>
      </c>
      <c r="Z83" s="125" t="str">
        <f t="shared" si="145"/>
        <v>A+J=</v>
      </c>
      <c r="AA83" s="117">
        <f t="shared" si="146"/>
        <v>43941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46073</v>
      </c>
      <c r="AP83" s="171">
        <f>VLOOKUP($AO83,[1]Plan1!$EW$167:$EZ$293,2)</f>
        <v>5739.56</v>
      </c>
      <c r="AQ83" s="170">
        <f t="shared" si="139"/>
        <v>46011</v>
      </c>
      <c r="AR83" s="171">
        <f>VLOOKUP($AO83,[1]Plan1!$EW$167:$EZ$293,4)</f>
        <v>5739.56</v>
      </c>
      <c r="AS83" s="170">
        <f t="shared" si="140"/>
        <v>46042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43924</v>
      </c>
      <c r="B84" s="112">
        <f t="shared" si="125"/>
        <v>983.35230869999998</v>
      </c>
      <c r="C84" s="112">
        <f t="shared" si="142"/>
        <v>974.60429589</v>
      </c>
      <c r="D84" s="113">
        <f t="shared" si="134"/>
        <v>5331.42</v>
      </c>
      <c r="E84" s="114">
        <f t="shared" si="116"/>
        <v>5344.75</v>
      </c>
      <c r="F84" s="115">
        <f t="shared" si="117"/>
        <v>43881</v>
      </c>
      <c r="G84" s="116">
        <f t="shared" si="126"/>
        <v>2.5002719725701894E-3</v>
      </c>
      <c r="H84" s="117">
        <f t="shared" si="135"/>
        <v>43941</v>
      </c>
      <c r="I84" s="117">
        <f t="shared" si="127"/>
        <v>43941</v>
      </c>
      <c r="J84" s="118">
        <f t="shared" si="136"/>
        <v>20</v>
      </c>
      <c r="K84" s="118">
        <f t="shared" si="124"/>
        <v>10</v>
      </c>
      <c r="L84" s="8">
        <f t="shared" si="137"/>
        <v>1.0012493499999999</v>
      </c>
      <c r="M84" s="119">
        <f t="shared" si="123"/>
        <v>1.00209952</v>
      </c>
      <c r="N84" s="119">
        <f t="shared" si="56"/>
        <v>1.0040943494094881</v>
      </c>
      <c r="O84" s="112">
        <f t="shared" si="119"/>
        <v>1.0053488100000001</v>
      </c>
      <c r="P84" s="112">
        <f t="shared" si="128"/>
        <v>979.81726908999997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9.5000000000000001E-2</v>
      </c>
      <c r="U84" s="120">
        <f t="shared" si="57"/>
        <v>10</v>
      </c>
      <c r="V84" s="120">
        <v>252</v>
      </c>
      <c r="W84" s="119">
        <f t="shared" si="129"/>
        <v>1.0036078559999999</v>
      </c>
      <c r="X84" s="112">
        <f t="shared" si="130"/>
        <v>3.5350396100000001</v>
      </c>
      <c r="Y84" s="112">
        <f t="shared" si="131"/>
        <v>0</v>
      </c>
      <c r="Z84" s="125" t="str">
        <f t="shared" si="145"/>
        <v>A+J=</v>
      </c>
      <c r="AA84" s="117">
        <f t="shared" si="146"/>
        <v>43941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46101</v>
      </c>
      <c r="AP84" s="171">
        <f>VLOOKUP($AO84,[1]Plan1!$EW$167:$EZ$293,2)</f>
        <v>5739.56</v>
      </c>
      <c r="AQ84" s="170">
        <f t="shared" si="139"/>
        <v>46042</v>
      </c>
      <c r="AR84" s="171">
        <f>VLOOKUP($AO84,[1]Plan1!$EW$167:$EZ$293,4)</f>
        <v>5739.56</v>
      </c>
      <c r="AS84" s="170">
        <f t="shared" si="140"/>
        <v>46073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43925</v>
      </c>
      <c r="B85" s="112">
        <f t="shared" si="125"/>
        <v>983.82934132000003</v>
      </c>
      <c r="C85" s="112">
        <f t="shared" si="142"/>
        <v>974.60429589</v>
      </c>
      <c r="D85" s="113">
        <f t="shared" si="134"/>
        <v>5331.42</v>
      </c>
      <c r="E85" s="114">
        <f t="shared" si="116"/>
        <v>5344.75</v>
      </c>
      <c r="F85" s="115">
        <f t="shared" si="117"/>
        <v>43881</v>
      </c>
      <c r="G85" s="116">
        <f t="shared" si="126"/>
        <v>2.5002719725701894E-3</v>
      </c>
      <c r="H85" s="117">
        <f t="shared" si="135"/>
        <v>43941</v>
      </c>
      <c r="I85" s="117">
        <f t="shared" si="127"/>
        <v>43941</v>
      </c>
      <c r="J85" s="118">
        <f t="shared" si="136"/>
        <v>20</v>
      </c>
      <c r="K85" s="118">
        <f t="shared" si="124"/>
        <v>11</v>
      </c>
      <c r="L85" s="8">
        <f t="shared" si="137"/>
        <v>1.00137437</v>
      </c>
      <c r="M85" s="119">
        <f t="shared" si="123"/>
        <v>1.00209952</v>
      </c>
      <c r="N85" s="119">
        <f t="shared" si="56"/>
        <v>1.0040943494094881</v>
      </c>
      <c r="O85" s="112">
        <f t="shared" si="119"/>
        <v>1.0054743399999999</v>
      </c>
      <c r="P85" s="112">
        <f t="shared" si="128"/>
        <v>979.93961117000003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9.5000000000000001E-2</v>
      </c>
      <c r="U85" s="120">
        <f t="shared" si="57"/>
        <v>11</v>
      </c>
      <c r="V85" s="120">
        <v>252</v>
      </c>
      <c r="W85" s="119">
        <f t="shared" si="129"/>
        <v>1.0039693569999999</v>
      </c>
      <c r="X85" s="112">
        <f t="shared" si="130"/>
        <v>3.8897301500000001</v>
      </c>
      <c r="Y85" s="112">
        <f t="shared" si="131"/>
        <v>0</v>
      </c>
      <c r="Z85" s="125" t="str">
        <f t="shared" si="145"/>
        <v>A+J=</v>
      </c>
      <c r="AA85" s="117">
        <f t="shared" si="146"/>
        <v>43941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46132</v>
      </c>
      <c r="AP85" s="171">
        <f>VLOOKUP($AO85,[1]Plan1!$EW$167:$EZ$293,2)</f>
        <v>5739.56</v>
      </c>
      <c r="AQ85" s="170">
        <f t="shared" si="139"/>
        <v>46073</v>
      </c>
      <c r="AR85" s="171">
        <f>VLOOKUP($AO85,[1]Plan1!$EW$167:$EZ$293,4)</f>
        <v>5739.56</v>
      </c>
      <c r="AS85" s="170">
        <f t="shared" si="140"/>
        <v>46101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43926</v>
      </c>
      <c r="B86" s="112">
        <f t="shared" si="125"/>
        <v>983.82934132000003</v>
      </c>
      <c r="C86" s="112">
        <f t="shared" si="142"/>
        <v>974.60429589</v>
      </c>
      <c r="D86" s="113">
        <f t="shared" si="134"/>
        <v>5331.42</v>
      </c>
      <c r="E86" s="114">
        <f t="shared" si="116"/>
        <v>5344.75</v>
      </c>
      <c r="F86" s="115">
        <f t="shared" si="117"/>
        <v>43881</v>
      </c>
      <c r="G86" s="116">
        <f t="shared" si="126"/>
        <v>2.5002719725701894E-3</v>
      </c>
      <c r="H86" s="117">
        <f t="shared" si="135"/>
        <v>43941</v>
      </c>
      <c r="I86" s="117">
        <f t="shared" si="127"/>
        <v>43941</v>
      </c>
      <c r="J86" s="118">
        <f t="shared" si="136"/>
        <v>20</v>
      </c>
      <c r="K86" s="118">
        <f t="shared" si="124"/>
        <v>11</v>
      </c>
      <c r="L86" s="8">
        <f t="shared" si="137"/>
        <v>1.00137437</v>
      </c>
      <c r="M86" s="119">
        <f t="shared" si="123"/>
        <v>1.00209952</v>
      </c>
      <c r="N86" s="119">
        <f t="shared" si="56"/>
        <v>1.0040943494094881</v>
      </c>
      <c r="O86" s="112">
        <f t="shared" si="119"/>
        <v>1.0054743399999999</v>
      </c>
      <c r="P86" s="112">
        <f t="shared" si="128"/>
        <v>979.93961117000003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9.5000000000000001E-2</v>
      </c>
      <c r="U86" s="120">
        <f t="shared" si="57"/>
        <v>11</v>
      </c>
      <c r="V86" s="120">
        <v>252</v>
      </c>
      <c r="W86" s="119">
        <f t="shared" si="129"/>
        <v>1.0039693569999999</v>
      </c>
      <c r="X86" s="112">
        <f t="shared" si="130"/>
        <v>3.8897301500000001</v>
      </c>
      <c r="Y86" s="112">
        <f t="shared" si="131"/>
        <v>0</v>
      </c>
      <c r="Z86" s="125" t="str">
        <f t="shared" si="145"/>
        <v>A+J=</v>
      </c>
      <c r="AA86" s="117">
        <f t="shared" si="146"/>
        <v>43941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46162</v>
      </c>
      <c r="AP86" s="171">
        <f>VLOOKUP($AO86,[1]Plan1!$EW$167:$EZ$293,2)</f>
        <v>5739.56</v>
      </c>
      <c r="AQ86" s="170">
        <f t="shared" si="139"/>
        <v>46101</v>
      </c>
      <c r="AR86" s="171">
        <f>VLOOKUP($AO86,[1]Plan1!$EW$167:$EZ$293,4)</f>
        <v>5739.56</v>
      </c>
      <c r="AS86" s="170">
        <f t="shared" si="140"/>
        <v>46132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43927</v>
      </c>
      <c r="B87" s="112">
        <f t="shared" si="125"/>
        <v>983.82934132000003</v>
      </c>
      <c r="C87" s="112">
        <f t="shared" si="142"/>
        <v>974.60429589</v>
      </c>
      <c r="D87" s="113">
        <f t="shared" si="134"/>
        <v>5331.42</v>
      </c>
      <c r="E87" s="114">
        <f t="shared" si="116"/>
        <v>5344.75</v>
      </c>
      <c r="F87" s="115">
        <f t="shared" si="117"/>
        <v>43881</v>
      </c>
      <c r="G87" s="116">
        <f t="shared" si="126"/>
        <v>2.5002719725701894E-3</v>
      </c>
      <c r="H87" s="117">
        <f t="shared" si="135"/>
        <v>43941</v>
      </c>
      <c r="I87" s="117">
        <f t="shared" si="127"/>
        <v>43941</v>
      </c>
      <c r="J87" s="118">
        <f t="shared" si="136"/>
        <v>20</v>
      </c>
      <c r="K87" s="118">
        <f t="shared" si="124"/>
        <v>11</v>
      </c>
      <c r="L87" s="8">
        <f t="shared" si="137"/>
        <v>1.00137437</v>
      </c>
      <c r="M87" s="119">
        <f t="shared" si="123"/>
        <v>1.00209952</v>
      </c>
      <c r="N87" s="119">
        <f t="shared" si="56"/>
        <v>1.0040943494094881</v>
      </c>
      <c r="O87" s="112">
        <f t="shared" si="119"/>
        <v>1.0054743399999999</v>
      </c>
      <c r="P87" s="112">
        <f t="shared" si="128"/>
        <v>979.93961117000003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9.5000000000000001E-2</v>
      </c>
      <c r="U87" s="120">
        <f t="shared" si="57"/>
        <v>11</v>
      </c>
      <c r="V87" s="120">
        <v>252</v>
      </c>
      <c r="W87" s="119">
        <f t="shared" si="129"/>
        <v>1.0039693569999999</v>
      </c>
      <c r="X87" s="112">
        <f t="shared" si="130"/>
        <v>3.8897301500000001</v>
      </c>
      <c r="Y87" s="112">
        <f t="shared" si="131"/>
        <v>0</v>
      </c>
      <c r="Z87" s="125" t="str">
        <f t="shared" si="145"/>
        <v>A+J=</v>
      </c>
      <c r="AA87" s="117">
        <f t="shared" si="146"/>
        <v>43941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46195</v>
      </c>
      <c r="AP87" s="171">
        <f>VLOOKUP($AO87,[1]Plan1!$EW$167:$EZ$293,2)</f>
        <v>5739.56</v>
      </c>
      <c r="AQ87" s="170">
        <f t="shared" si="139"/>
        <v>46134</v>
      </c>
      <c r="AR87" s="171">
        <f>VLOOKUP($AO87,[1]Plan1!$EW$167:$EZ$293,4)</f>
        <v>5739.56</v>
      </c>
      <c r="AS87" s="170">
        <f t="shared" si="140"/>
        <v>46164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43928</v>
      </c>
      <c r="B88" s="112">
        <f t="shared" si="125"/>
        <v>984.30660937999994</v>
      </c>
      <c r="C88" s="112">
        <f t="shared" si="142"/>
        <v>974.60429589</v>
      </c>
      <c r="D88" s="113">
        <f t="shared" si="134"/>
        <v>5331.42</v>
      </c>
      <c r="E88" s="114">
        <f t="shared" si="116"/>
        <v>5344.75</v>
      </c>
      <c r="F88" s="115">
        <f t="shared" si="117"/>
        <v>43881</v>
      </c>
      <c r="G88" s="116">
        <f t="shared" si="126"/>
        <v>2.5002719725701894E-3</v>
      </c>
      <c r="H88" s="117">
        <f t="shared" si="135"/>
        <v>43941</v>
      </c>
      <c r="I88" s="117">
        <f t="shared" si="127"/>
        <v>43941</v>
      </c>
      <c r="J88" s="118">
        <f t="shared" si="136"/>
        <v>20</v>
      </c>
      <c r="K88" s="118">
        <f t="shared" si="124"/>
        <v>12</v>
      </c>
      <c r="L88" s="8">
        <f t="shared" si="137"/>
        <v>1.0014994100000001</v>
      </c>
      <c r="M88" s="119">
        <f t="shared" si="123"/>
        <v>1.00209952</v>
      </c>
      <c r="N88" s="119">
        <f t="shared" si="56"/>
        <v>1.0040943494094881</v>
      </c>
      <c r="O88" s="112">
        <f t="shared" si="119"/>
        <v>1.0055998900000001</v>
      </c>
      <c r="P88" s="112">
        <f t="shared" si="128"/>
        <v>980.06197273999999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9.5000000000000001E-2</v>
      </c>
      <c r="U88" s="120">
        <f t="shared" si="57"/>
        <v>12</v>
      </c>
      <c r="V88" s="120">
        <v>252</v>
      </c>
      <c r="W88" s="119">
        <f t="shared" si="129"/>
        <v>1.004330988</v>
      </c>
      <c r="X88" s="112">
        <f t="shared" si="130"/>
        <v>4.2446366400000004</v>
      </c>
      <c r="Y88" s="112">
        <f t="shared" si="131"/>
        <v>0</v>
      </c>
      <c r="Z88" s="125" t="str">
        <f t="shared" si="145"/>
        <v>A+J=</v>
      </c>
      <c r="AA88" s="117">
        <f t="shared" si="146"/>
        <v>43941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46223</v>
      </c>
      <c r="AP88" s="171">
        <f>VLOOKUP($AO88,[1]Plan1!$EW$167:$EZ$293,2)</f>
        <v>5739.56</v>
      </c>
      <c r="AQ88" s="170">
        <f t="shared" si="139"/>
        <v>46162</v>
      </c>
      <c r="AR88" s="171">
        <f>VLOOKUP($AO88,[1]Plan1!$EW$167:$EZ$293,4)</f>
        <v>5739.56</v>
      </c>
      <c r="AS88" s="170">
        <f t="shared" si="140"/>
        <v>46193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43929</v>
      </c>
      <c r="B89" s="112">
        <f t="shared" si="125"/>
        <v>984.78411294</v>
      </c>
      <c r="C89" s="112">
        <f t="shared" si="142"/>
        <v>974.60429589</v>
      </c>
      <c r="D89" s="113">
        <f t="shared" si="134"/>
        <v>5331.42</v>
      </c>
      <c r="E89" s="114">
        <f t="shared" si="116"/>
        <v>5344.75</v>
      </c>
      <c r="F89" s="115">
        <f t="shared" si="117"/>
        <v>43881</v>
      </c>
      <c r="G89" s="116">
        <f t="shared" si="126"/>
        <v>2.5002719725701894E-3</v>
      </c>
      <c r="H89" s="117">
        <f t="shared" si="135"/>
        <v>43941</v>
      </c>
      <c r="I89" s="117">
        <f t="shared" si="127"/>
        <v>43941</v>
      </c>
      <c r="J89" s="118">
        <f t="shared" si="136"/>
        <v>20</v>
      </c>
      <c r="K89" s="118">
        <f t="shared" si="124"/>
        <v>13</v>
      </c>
      <c r="L89" s="8">
        <f t="shared" si="137"/>
        <v>1.0016244599999999</v>
      </c>
      <c r="M89" s="119">
        <f t="shared" si="123"/>
        <v>1.00209952</v>
      </c>
      <c r="N89" s="119">
        <f t="shared" si="56"/>
        <v>1.0040943494094881</v>
      </c>
      <c r="O89" s="112">
        <f t="shared" si="119"/>
        <v>1.0057254600000001</v>
      </c>
      <c r="P89" s="112">
        <f t="shared" si="128"/>
        <v>980.18435380000005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9.5000000000000001E-2</v>
      </c>
      <c r="U89" s="120">
        <f t="shared" si="57"/>
        <v>13</v>
      </c>
      <c r="V89" s="120">
        <v>252</v>
      </c>
      <c r="W89" s="119">
        <f t="shared" si="129"/>
        <v>1.0046927489999999</v>
      </c>
      <c r="X89" s="112">
        <f t="shared" si="130"/>
        <v>4.5997591399999997</v>
      </c>
      <c r="Y89" s="112">
        <f t="shared" si="131"/>
        <v>0</v>
      </c>
      <c r="Z89" s="125" t="str">
        <f t="shared" si="145"/>
        <v>A+J=</v>
      </c>
      <c r="AA89" s="117">
        <f t="shared" si="146"/>
        <v>43941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46254</v>
      </c>
      <c r="AP89" s="171">
        <f>VLOOKUP($AO89,[1]Plan1!$EW$167:$EZ$293,2)</f>
        <v>5739.56</v>
      </c>
      <c r="AQ89" s="170">
        <f t="shared" si="139"/>
        <v>46193</v>
      </c>
      <c r="AR89" s="171">
        <f>VLOOKUP($AO89,[1]Plan1!$EW$167:$EZ$293,4)</f>
        <v>5739.56</v>
      </c>
      <c r="AS89" s="170">
        <f t="shared" si="140"/>
        <v>46223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43930</v>
      </c>
      <c r="B90" s="112">
        <f t="shared" si="125"/>
        <v>985.26184325999998</v>
      </c>
      <c r="C90" s="112">
        <f t="shared" si="142"/>
        <v>974.60429589</v>
      </c>
      <c r="D90" s="113">
        <f t="shared" si="134"/>
        <v>5331.42</v>
      </c>
      <c r="E90" s="114">
        <f t="shared" si="116"/>
        <v>5344.75</v>
      </c>
      <c r="F90" s="115">
        <f t="shared" si="117"/>
        <v>43881</v>
      </c>
      <c r="G90" s="116">
        <f t="shared" si="126"/>
        <v>2.5002719725701894E-3</v>
      </c>
      <c r="H90" s="117">
        <f t="shared" si="135"/>
        <v>43941</v>
      </c>
      <c r="I90" s="117">
        <f t="shared" si="127"/>
        <v>43941</v>
      </c>
      <c r="J90" s="118">
        <f t="shared" si="136"/>
        <v>20</v>
      </c>
      <c r="K90" s="118">
        <f t="shared" si="124"/>
        <v>14</v>
      </c>
      <c r="L90" s="8">
        <f t="shared" si="137"/>
        <v>1.0017495300000001</v>
      </c>
      <c r="M90" s="119">
        <f t="shared" si="123"/>
        <v>1.00209952</v>
      </c>
      <c r="N90" s="119">
        <f t="shared" si="56"/>
        <v>1.0040943494094881</v>
      </c>
      <c r="O90" s="112">
        <f t="shared" si="119"/>
        <v>1.00585104</v>
      </c>
      <c r="P90" s="112">
        <f t="shared" si="128"/>
        <v>980.3067446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9.5000000000000001E-2</v>
      </c>
      <c r="U90" s="120">
        <f t="shared" si="57"/>
        <v>14</v>
      </c>
      <c r="V90" s="120">
        <v>252</v>
      </c>
      <c r="W90" s="119">
        <f t="shared" si="129"/>
        <v>1.0050546410000001</v>
      </c>
      <c r="X90" s="112">
        <f t="shared" si="130"/>
        <v>4.95509866</v>
      </c>
      <c r="Y90" s="112">
        <f t="shared" si="131"/>
        <v>0</v>
      </c>
      <c r="Z90" s="125" t="str">
        <f t="shared" si="145"/>
        <v>A+J=</v>
      </c>
      <c r="AA90" s="117">
        <f t="shared" si="146"/>
        <v>43941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46286</v>
      </c>
      <c r="AP90" s="171">
        <f>VLOOKUP($AO90,[1]Plan1!$EW$167:$EZ$293,2)</f>
        <v>5739.56</v>
      </c>
      <c r="AQ90" s="170">
        <f t="shared" si="139"/>
        <v>46224</v>
      </c>
      <c r="AR90" s="171">
        <f>VLOOKUP($AO90,[1]Plan1!$EW$167:$EZ$293,4)</f>
        <v>5739.56</v>
      </c>
      <c r="AS90" s="170">
        <f t="shared" si="140"/>
        <v>46255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43931</v>
      </c>
      <c r="B91" s="112">
        <f t="shared" si="125"/>
        <v>985.73979942999995</v>
      </c>
      <c r="C91" s="112">
        <f t="shared" si="142"/>
        <v>974.60429589</v>
      </c>
      <c r="D91" s="113">
        <f t="shared" si="134"/>
        <v>5331.42</v>
      </c>
      <c r="E91" s="114">
        <f t="shared" si="116"/>
        <v>5344.75</v>
      </c>
      <c r="F91" s="115">
        <f t="shared" si="117"/>
        <v>43881</v>
      </c>
      <c r="G91" s="116">
        <f t="shared" si="126"/>
        <v>2.5002719725701894E-3</v>
      </c>
      <c r="H91" s="117">
        <f t="shared" si="135"/>
        <v>43941</v>
      </c>
      <c r="I91" s="117">
        <f t="shared" si="127"/>
        <v>43941</v>
      </c>
      <c r="J91" s="118">
        <f t="shared" si="136"/>
        <v>20</v>
      </c>
      <c r="K91" s="118">
        <f t="shared" si="124"/>
        <v>15</v>
      </c>
      <c r="L91" s="8">
        <f t="shared" si="137"/>
        <v>1.00187461</v>
      </c>
      <c r="M91" s="119">
        <f t="shared" si="123"/>
        <v>1.00209952</v>
      </c>
      <c r="N91" s="119">
        <f t="shared" si="56"/>
        <v>1.0040943494094881</v>
      </c>
      <c r="O91" s="112">
        <f t="shared" si="119"/>
        <v>1.0059766299999999</v>
      </c>
      <c r="P91" s="112">
        <f t="shared" si="128"/>
        <v>980.42914515999996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9.5000000000000001E-2</v>
      </c>
      <c r="U91" s="120">
        <f t="shared" si="57"/>
        <v>15</v>
      </c>
      <c r="V91" s="120">
        <v>252</v>
      </c>
      <c r="W91" s="119">
        <f t="shared" si="129"/>
        <v>1.0054166630000001</v>
      </c>
      <c r="X91" s="112">
        <f t="shared" si="130"/>
        <v>5.3106542699999997</v>
      </c>
      <c r="Y91" s="112">
        <f t="shared" si="131"/>
        <v>0</v>
      </c>
      <c r="Z91" s="125" t="str">
        <f t="shared" si="145"/>
        <v>A+J=</v>
      </c>
      <c r="AA91" s="117">
        <f t="shared" si="146"/>
        <v>43941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46315</v>
      </c>
      <c r="AP91" s="171">
        <f>VLOOKUP($AO91,[1]Plan1!$EW$167:$EZ$293,2)</f>
        <v>5739.56</v>
      </c>
      <c r="AQ91" s="170">
        <f t="shared" si="139"/>
        <v>46254</v>
      </c>
      <c r="AR91" s="171">
        <f>VLOOKUP($AO91,[1]Plan1!$EW$167:$EZ$293,4)</f>
        <v>5739.56</v>
      </c>
      <c r="AS91" s="170">
        <f t="shared" si="140"/>
        <v>46285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43932</v>
      </c>
      <c r="B92" s="112">
        <f t="shared" si="125"/>
        <v>985.73979942999995</v>
      </c>
      <c r="C92" s="112">
        <f t="shared" si="142"/>
        <v>974.60429589</v>
      </c>
      <c r="D92" s="113">
        <f t="shared" si="134"/>
        <v>5331.42</v>
      </c>
      <c r="E92" s="114">
        <f t="shared" si="116"/>
        <v>5344.75</v>
      </c>
      <c r="F92" s="115">
        <f t="shared" si="117"/>
        <v>43881</v>
      </c>
      <c r="G92" s="116">
        <f t="shared" si="126"/>
        <v>2.5002719725701894E-3</v>
      </c>
      <c r="H92" s="117">
        <f t="shared" si="135"/>
        <v>43941</v>
      </c>
      <c r="I92" s="117">
        <f t="shared" si="127"/>
        <v>43941</v>
      </c>
      <c r="J92" s="118">
        <f t="shared" si="136"/>
        <v>20</v>
      </c>
      <c r="K92" s="118">
        <f t="shared" si="124"/>
        <v>15</v>
      </c>
      <c r="L92" s="8">
        <f t="shared" si="137"/>
        <v>1.00187461</v>
      </c>
      <c r="M92" s="119">
        <f t="shared" si="123"/>
        <v>1.00209952</v>
      </c>
      <c r="N92" s="119">
        <f t="shared" si="56"/>
        <v>1.0040943494094881</v>
      </c>
      <c r="O92" s="112">
        <f t="shared" si="119"/>
        <v>1.0059766299999999</v>
      </c>
      <c r="P92" s="112">
        <f t="shared" si="128"/>
        <v>980.42914515999996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9.5000000000000001E-2</v>
      </c>
      <c r="U92" s="120">
        <f t="shared" si="57"/>
        <v>15</v>
      </c>
      <c r="V92" s="120">
        <v>252</v>
      </c>
      <c r="W92" s="119">
        <f t="shared" si="129"/>
        <v>1.0054166630000001</v>
      </c>
      <c r="X92" s="112">
        <f t="shared" si="130"/>
        <v>5.3106542699999997</v>
      </c>
      <c r="Y92" s="112">
        <f t="shared" si="131"/>
        <v>0</v>
      </c>
      <c r="Z92" s="125" t="str">
        <f t="shared" si="145"/>
        <v>A+J=</v>
      </c>
      <c r="AA92" s="117">
        <f t="shared" si="146"/>
        <v>43941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46346</v>
      </c>
      <c r="AP92" s="171">
        <f>VLOOKUP($AO92,[1]Plan1!$EW$167:$EZ$293,2)</f>
        <v>5739.56</v>
      </c>
      <c r="AQ92" s="170">
        <f t="shared" si="139"/>
        <v>46285</v>
      </c>
      <c r="AR92" s="171">
        <f>VLOOKUP($AO92,[1]Plan1!$EW$167:$EZ$293,4)</f>
        <v>5739.56</v>
      </c>
      <c r="AS92" s="170">
        <f t="shared" si="140"/>
        <v>46315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43933</v>
      </c>
      <c r="B93" s="112">
        <f t="shared" si="125"/>
        <v>985.73979942999995</v>
      </c>
      <c r="C93" s="112">
        <f t="shared" si="142"/>
        <v>974.60429589</v>
      </c>
      <c r="D93" s="113">
        <f t="shared" si="134"/>
        <v>5331.42</v>
      </c>
      <c r="E93" s="114">
        <f t="shared" si="116"/>
        <v>5344.75</v>
      </c>
      <c r="F93" s="115">
        <f t="shared" si="117"/>
        <v>43881</v>
      </c>
      <c r="G93" s="116">
        <f t="shared" si="126"/>
        <v>2.5002719725701894E-3</v>
      </c>
      <c r="H93" s="117">
        <f t="shared" si="135"/>
        <v>43941</v>
      </c>
      <c r="I93" s="117">
        <f t="shared" si="127"/>
        <v>43941</v>
      </c>
      <c r="J93" s="118">
        <f t="shared" si="136"/>
        <v>20</v>
      </c>
      <c r="K93" s="118">
        <f t="shared" si="124"/>
        <v>15</v>
      </c>
      <c r="L93" s="8">
        <f t="shared" si="137"/>
        <v>1.00187461</v>
      </c>
      <c r="M93" s="119">
        <f t="shared" si="123"/>
        <v>1.00209952</v>
      </c>
      <c r="N93" s="119">
        <f t="shared" si="56"/>
        <v>1.0040943494094881</v>
      </c>
      <c r="O93" s="112">
        <f t="shared" si="119"/>
        <v>1.0059766299999999</v>
      </c>
      <c r="P93" s="112">
        <f t="shared" si="128"/>
        <v>980.42914515999996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9.5000000000000001E-2</v>
      </c>
      <c r="U93" s="120">
        <f t="shared" si="57"/>
        <v>15</v>
      </c>
      <c r="V93" s="120">
        <v>252</v>
      </c>
      <c r="W93" s="119">
        <f t="shared" si="129"/>
        <v>1.0054166630000001</v>
      </c>
      <c r="X93" s="112">
        <f t="shared" si="130"/>
        <v>5.3106542699999997</v>
      </c>
      <c r="Y93" s="112">
        <f t="shared" si="131"/>
        <v>0</v>
      </c>
      <c r="Z93" s="125" t="str">
        <f t="shared" si="145"/>
        <v>A+J=</v>
      </c>
      <c r="AA93" s="117">
        <f t="shared" si="146"/>
        <v>43941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46377</v>
      </c>
      <c r="AP93" s="171">
        <f>VLOOKUP($AO93,[1]Plan1!$EW$167:$EZ$293,2)</f>
        <v>5739.56</v>
      </c>
      <c r="AQ93" s="170">
        <f t="shared" si="139"/>
        <v>46316</v>
      </c>
      <c r="AR93" s="171">
        <f>VLOOKUP($AO93,[1]Plan1!$EW$167:$EZ$293,4)</f>
        <v>5739.56</v>
      </c>
      <c r="AS93" s="170">
        <f t="shared" si="140"/>
        <v>46347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43934</v>
      </c>
      <c r="B94" s="112">
        <f t="shared" si="125"/>
        <v>985.73979942999995</v>
      </c>
      <c r="C94" s="112">
        <f t="shared" si="142"/>
        <v>974.60429589</v>
      </c>
      <c r="D94" s="113">
        <f t="shared" si="134"/>
        <v>5331.42</v>
      </c>
      <c r="E94" s="114">
        <f t="shared" si="116"/>
        <v>5344.75</v>
      </c>
      <c r="F94" s="115">
        <f t="shared" si="117"/>
        <v>43881</v>
      </c>
      <c r="G94" s="116">
        <f t="shared" si="126"/>
        <v>2.5002719725701894E-3</v>
      </c>
      <c r="H94" s="117">
        <f t="shared" si="135"/>
        <v>43941</v>
      </c>
      <c r="I94" s="117">
        <f t="shared" si="127"/>
        <v>43941</v>
      </c>
      <c r="J94" s="118">
        <f t="shared" si="136"/>
        <v>20</v>
      </c>
      <c r="K94" s="118">
        <f t="shared" si="124"/>
        <v>15</v>
      </c>
      <c r="L94" s="8">
        <f t="shared" si="137"/>
        <v>1.00187461</v>
      </c>
      <c r="M94" s="119">
        <f t="shared" si="123"/>
        <v>1.00209952</v>
      </c>
      <c r="N94" s="119">
        <f t="shared" si="56"/>
        <v>1.0040943494094881</v>
      </c>
      <c r="O94" s="112">
        <f t="shared" si="119"/>
        <v>1.0059766299999999</v>
      </c>
      <c r="P94" s="112">
        <f t="shared" si="128"/>
        <v>980.42914515999996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9.5000000000000001E-2</v>
      </c>
      <c r="U94" s="120">
        <f t="shared" si="57"/>
        <v>15</v>
      </c>
      <c r="V94" s="120">
        <v>252</v>
      </c>
      <c r="W94" s="119">
        <f t="shared" si="129"/>
        <v>1.0054166630000001</v>
      </c>
      <c r="X94" s="112">
        <f t="shared" si="130"/>
        <v>5.3106542699999997</v>
      </c>
      <c r="Y94" s="112">
        <f t="shared" si="131"/>
        <v>0</v>
      </c>
      <c r="Z94" s="125" t="str">
        <f t="shared" si="145"/>
        <v>A+J=</v>
      </c>
      <c r="AA94" s="117">
        <f t="shared" si="146"/>
        <v>43941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46407</v>
      </c>
      <c r="AP94" s="171">
        <f>VLOOKUP($AO94,[1]Plan1!$EW$167:$EZ$293,2)</f>
        <v>5739.56</v>
      </c>
      <c r="AQ94" s="170">
        <f t="shared" si="139"/>
        <v>46346</v>
      </c>
      <c r="AR94" s="171">
        <f>VLOOKUP($AO94,[1]Plan1!$EW$167:$EZ$293,4)</f>
        <v>5739.56</v>
      </c>
      <c r="AS94" s="170">
        <f t="shared" si="140"/>
        <v>46376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43935</v>
      </c>
      <c r="B95" s="112">
        <f t="shared" si="125"/>
        <v>986.21799128999999</v>
      </c>
      <c r="C95" s="112">
        <f t="shared" si="142"/>
        <v>974.60429589</v>
      </c>
      <c r="D95" s="113">
        <f t="shared" si="134"/>
        <v>5331.42</v>
      </c>
      <c r="E95" s="114">
        <f t="shared" si="116"/>
        <v>5344.75</v>
      </c>
      <c r="F95" s="115">
        <f t="shared" si="117"/>
        <v>43881</v>
      </c>
      <c r="G95" s="116">
        <f t="shared" si="126"/>
        <v>2.5002719725701894E-3</v>
      </c>
      <c r="H95" s="117">
        <f t="shared" si="135"/>
        <v>43941</v>
      </c>
      <c r="I95" s="117">
        <f t="shared" si="127"/>
        <v>43941</v>
      </c>
      <c r="J95" s="118">
        <f t="shared" si="136"/>
        <v>20</v>
      </c>
      <c r="K95" s="118">
        <f t="shared" si="124"/>
        <v>16</v>
      </c>
      <c r="L95" s="8">
        <f t="shared" si="137"/>
        <v>1.00199971</v>
      </c>
      <c r="M95" s="119">
        <f t="shared" si="123"/>
        <v>1.00209952</v>
      </c>
      <c r="N95" s="119">
        <f t="shared" ref="N95:N158" si="147">IF(I95&gt;I94,N94*M95,N94)</f>
        <v>1.0040943494094881</v>
      </c>
      <c r="O95" s="112">
        <f t="shared" si="119"/>
        <v>1.0061022399999999</v>
      </c>
      <c r="P95" s="112">
        <f t="shared" si="128"/>
        <v>980.55156520000003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9.5000000000000001E-2</v>
      </c>
      <c r="U95" s="120">
        <f t="shared" si="57"/>
        <v>16</v>
      </c>
      <c r="V95" s="120">
        <v>252</v>
      </c>
      <c r="W95" s="119">
        <f t="shared" si="129"/>
        <v>1.005778815</v>
      </c>
      <c r="X95" s="112">
        <f t="shared" si="130"/>
        <v>5.6664260899999999</v>
      </c>
      <c r="Y95" s="112">
        <f t="shared" si="131"/>
        <v>0</v>
      </c>
      <c r="Z95" s="125" t="str">
        <f t="shared" si="145"/>
        <v>A+J=</v>
      </c>
      <c r="AA95" s="117">
        <f t="shared" si="146"/>
        <v>43941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46440</v>
      </c>
      <c r="AP95" s="171">
        <f>VLOOKUP($AO95,[1]Plan1!$EW$167:$EZ$293,2)</f>
        <v>5739.56</v>
      </c>
      <c r="AQ95" s="170">
        <f t="shared" si="139"/>
        <v>46378</v>
      </c>
      <c r="AR95" s="171">
        <f>VLOOKUP($AO95,[1]Plan1!$EW$167:$EZ$293,4)</f>
        <v>5739.56</v>
      </c>
      <c r="AS95" s="170">
        <f t="shared" si="140"/>
        <v>46409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43936</v>
      </c>
      <c r="B96" s="112">
        <f t="shared" si="125"/>
        <v>986.69641990000002</v>
      </c>
      <c r="C96" s="112">
        <f t="shared" si="142"/>
        <v>974.60429589</v>
      </c>
      <c r="D96" s="113">
        <f t="shared" si="134"/>
        <v>5331.42</v>
      </c>
      <c r="E96" s="114">
        <f t="shared" si="116"/>
        <v>5344.75</v>
      </c>
      <c r="F96" s="115">
        <f t="shared" si="117"/>
        <v>43881</v>
      </c>
      <c r="G96" s="116">
        <f t="shared" si="126"/>
        <v>2.5002719725701894E-3</v>
      </c>
      <c r="H96" s="117">
        <f t="shared" si="135"/>
        <v>43941</v>
      </c>
      <c r="I96" s="117">
        <f t="shared" si="127"/>
        <v>43941</v>
      </c>
      <c r="J96" s="118">
        <f t="shared" si="136"/>
        <v>20</v>
      </c>
      <c r="K96" s="118">
        <f t="shared" si="124"/>
        <v>17</v>
      </c>
      <c r="L96" s="8">
        <f t="shared" si="137"/>
        <v>1.0021248300000001</v>
      </c>
      <c r="M96" s="119">
        <f t="shared" si="123"/>
        <v>1.00209952</v>
      </c>
      <c r="N96" s="119">
        <f t="shared" si="147"/>
        <v>1.0040943494094881</v>
      </c>
      <c r="O96" s="112">
        <f t="shared" si="119"/>
        <v>1.00622787</v>
      </c>
      <c r="P96" s="112">
        <f t="shared" si="128"/>
        <v>980.67400473999999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9.5000000000000001E-2</v>
      </c>
      <c r="U96" s="120">
        <f t="shared" si="57"/>
        <v>17</v>
      </c>
      <c r="V96" s="120">
        <v>252</v>
      </c>
      <c r="W96" s="119">
        <f t="shared" si="129"/>
        <v>1.0061410980000001</v>
      </c>
      <c r="X96" s="112">
        <f t="shared" si="130"/>
        <v>6.0224151600000004</v>
      </c>
      <c r="Y96" s="112">
        <f t="shared" si="131"/>
        <v>0</v>
      </c>
      <c r="Z96" s="125" t="str">
        <f t="shared" si="145"/>
        <v>A+J=</v>
      </c>
      <c r="AA96" s="117">
        <f t="shared" si="146"/>
        <v>43941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46468</v>
      </c>
      <c r="AP96" s="171">
        <f>VLOOKUP($AO96,[1]Plan1!$EW$167:$EZ$293,2)</f>
        <v>5739.56</v>
      </c>
      <c r="AQ96" s="170">
        <f t="shared" si="139"/>
        <v>46409</v>
      </c>
      <c r="AR96" s="171">
        <f>VLOOKUP($AO96,[1]Plan1!$EW$167:$EZ$293,4)</f>
        <v>5739.56</v>
      </c>
      <c r="AS96" s="170">
        <f t="shared" si="140"/>
        <v>46440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43937</v>
      </c>
      <c r="B97" s="112">
        <f t="shared" si="125"/>
        <v>987.17508435999991</v>
      </c>
      <c r="C97" s="112">
        <f t="shared" si="142"/>
        <v>974.60429589</v>
      </c>
      <c r="D97" s="113">
        <f t="shared" si="134"/>
        <v>5331.42</v>
      </c>
      <c r="E97" s="114">
        <f t="shared" si="116"/>
        <v>5344.75</v>
      </c>
      <c r="F97" s="115">
        <f t="shared" si="117"/>
        <v>43881</v>
      </c>
      <c r="G97" s="116">
        <f t="shared" si="126"/>
        <v>2.5002719725701894E-3</v>
      </c>
      <c r="H97" s="117">
        <f t="shared" si="135"/>
        <v>43941</v>
      </c>
      <c r="I97" s="117">
        <f t="shared" si="127"/>
        <v>43941</v>
      </c>
      <c r="J97" s="118">
        <f t="shared" si="136"/>
        <v>20</v>
      </c>
      <c r="K97" s="118">
        <f t="shared" si="124"/>
        <v>18</v>
      </c>
      <c r="L97" s="8">
        <f t="shared" si="137"/>
        <v>1.0022499600000001</v>
      </c>
      <c r="M97" s="119">
        <f t="shared" si="123"/>
        <v>1.00209952</v>
      </c>
      <c r="N97" s="119">
        <f t="shared" si="147"/>
        <v>1.0040943494094881</v>
      </c>
      <c r="O97" s="112">
        <f t="shared" si="119"/>
        <v>1.00635352</v>
      </c>
      <c r="P97" s="112">
        <f t="shared" si="128"/>
        <v>980.79646376999995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9.5000000000000001E-2</v>
      </c>
      <c r="U97" s="120">
        <f t="shared" si="57"/>
        <v>18</v>
      </c>
      <c r="V97" s="120">
        <v>252</v>
      </c>
      <c r="W97" s="119">
        <f t="shared" si="129"/>
        <v>1.006503511</v>
      </c>
      <c r="X97" s="112">
        <f t="shared" si="130"/>
        <v>6.3786205899999997</v>
      </c>
      <c r="Y97" s="112">
        <f t="shared" si="131"/>
        <v>0</v>
      </c>
      <c r="Z97" s="125" t="str">
        <f t="shared" si="145"/>
        <v>A+J=</v>
      </c>
      <c r="AA97" s="117">
        <f t="shared" si="146"/>
        <v>43941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46497</v>
      </c>
      <c r="AP97" s="171">
        <f>VLOOKUP($AO97,[1]Plan1!$EW$167:$EZ$293,2)</f>
        <v>5739.56</v>
      </c>
      <c r="AQ97" s="170">
        <f t="shared" si="139"/>
        <v>46438</v>
      </c>
      <c r="AR97" s="171">
        <f>VLOOKUP($AO97,[1]Plan1!$EW$167:$EZ$293,4)</f>
        <v>5739.56</v>
      </c>
      <c r="AS97" s="170">
        <f t="shared" si="140"/>
        <v>46466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43938</v>
      </c>
      <c r="B98" s="112">
        <f t="shared" si="125"/>
        <v>987.65397588999997</v>
      </c>
      <c r="C98" s="112">
        <f t="shared" si="142"/>
        <v>974.60429589</v>
      </c>
      <c r="D98" s="113">
        <f t="shared" si="134"/>
        <v>5331.42</v>
      </c>
      <c r="E98" s="114">
        <f t="shared" si="116"/>
        <v>5344.75</v>
      </c>
      <c r="F98" s="115">
        <f t="shared" si="117"/>
        <v>43881</v>
      </c>
      <c r="G98" s="116">
        <f t="shared" si="126"/>
        <v>2.5002719725701894E-3</v>
      </c>
      <c r="H98" s="117">
        <f t="shared" si="135"/>
        <v>43941</v>
      </c>
      <c r="I98" s="117">
        <f t="shared" si="127"/>
        <v>43941</v>
      </c>
      <c r="J98" s="118">
        <f t="shared" si="136"/>
        <v>20</v>
      </c>
      <c r="K98" s="118">
        <f t="shared" si="124"/>
        <v>19</v>
      </c>
      <c r="L98" s="8">
        <f t="shared" si="137"/>
        <v>1.00237511</v>
      </c>
      <c r="M98" s="119">
        <f t="shared" si="123"/>
        <v>1.00209952</v>
      </c>
      <c r="N98" s="119">
        <f t="shared" si="147"/>
        <v>1.0040943494094881</v>
      </c>
      <c r="O98" s="112">
        <f t="shared" si="119"/>
        <v>1.0064791799999999</v>
      </c>
      <c r="P98" s="112">
        <f t="shared" si="128"/>
        <v>980.91893255000002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9.5000000000000001E-2</v>
      </c>
      <c r="U98" s="120">
        <f t="shared" si="57"/>
        <v>19</v>
      </c>
      <c r="V98" s="120">
        <v>252</v>
      </c>
      <c r="W98" s="119">
        <f t="shared" si="129"/>
        <v>1.0068660549999999</v>
      </c>
      <c r="X98" s="112">
        <f t="shared" si="130"/>
        <v>6.7350433399999998</v>
      </c>
      <c r="Y98" s="112">
        <f t="shared" si="131"/>
        <v>0</v>
      </c>
      <c r="Z98" s="125" t="str">
        <f t="shared" si="145"/>
        <v>A+J=</v>
      </c>
      <c r="AA98" s="117">
        <f t="shared" si="146"/>
        <v>43941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46527</v>
      </c>
      <c r="AP98" s="171">
        <f>VLOOKUP($AO98,[1]Plan1!$EW$167:$EZ$293,2)</f>
        <v>5739.56</v>
      </c>
      <c r="AQ98" s="170">
        <f t="shared" si="139"/>
        <v>46466</v>
      </c>
      <c r="AR98" s="171">
        <f>VLOOKUP($AO98,[1]Plan1!$EW$167:$EZ$293,4)</f>
        <v>5739.56</v>
      </c>
      <c r="AS98" s="170">
        <f t="shared" si="140"/>
        <v>46497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43939</v>
      </c>
      <c r="B99" s="112">
        <f t="shared" si="125"/>
        <v>988.13309356000002</v>
      </c>
      <c r="C99" s="112">
        <f t="shared" si="142"/>
        <v>974.60429589</v>
      </c>
      <c r="D99" s="113">
        <f t="shared" si="134"/>
        <v>5331.42</v>
      </c>
      <c r="E99" s="114">
        <f t="shared" si="116"/>
        <v>5344.75</v>
      </c>
      <c r="F99" s="115">
        <f t="shared" si="117"/>
        <v>43881</v>
      </c>
      <c r="G99" s="116">
        <f t="shared" si="126"/>
        <v>2.5002719725701894E-3</v>
      </c>
      <c r="H99" s="117">
        <f t="shared" si="135"/>
        <v>43941</v>
      </c>
      <c r="I99" s="117">
        <f t="shared" si="127"/>
        <v>43941</v>
      </c>
      <c r="J99" s="118">
        <f t="shared" si="136"/>
        <v>20</v>
      </c>
      <c r="K99" s="118">
        <f t="shared" si="124"/>
        <v>20</v>
      </c>
      <c r="L99" s="8">
        <f t="shared" si="137"/>
        <v>1.0025002700000001</v>
      </c>
      <c r="M99" s="119">
        <f t="shared" si="123"/>
        <v>1.00209952</v>
      </c>
      <c r="N99" s="119">
        <f t="shared" si="147"/>
        <v>1.0040943494094881</v>
      </c>
      <c r="O99" s="112">
        <f t="shared" si="119"/>
        <v>1.00660485</v>
      </c>
      <c r="P99" s="112">
        <f t="shared" si="128"/>
        <v>981.04141106999998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9.5000000000000001E-2</v>
      </c>
      <c r="U99" s="120">
        <f t="shared" si="57"/>
        <v>20</v>
      </c>
      <c r="V99" s="120">
        <v>252</v>
      </c>
      <c r="W99" s="119">
        <f t="shared" si="129"/>
        <v>1.0072287289999999</v>
      </c>
      <c r="X99" s="112">
        <f t="shared" si="130"/>
        <v>7.0916824900000002</v>
      </c>
      <c r="Y99" s="112">
        <f t="shared" si="131"/>
        <v>0</v>
      </c>
      <c r="Z99" s="125" t="str">
        <f t="shared" si="145"/>
        <v>A+J=</v>
      </c>
      <c r="AA99" s="117">
        <f t="shared" si="146"/>
        <v>43941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46559</v>
      </c>
      <c r="AP99" s="171">
        <f>VLOOKUP($AO99,[1]Plan1!$EW$167:$EZ$293,2)</f>
        <v>5739.56</v>
      </c>
      <c r="AQ99" s="170">
        <f t="shared" si="139"/>
        <v>46498</v>
      </c>
      <c r="AR99" s="171">
        <f>VLOOKUP($AO99,[1]Plan1!$EW$167:$EZ$293,4)</f>
        <v>5739.56</v>
      </c>
      <c r="AS99" s="170">
        <f t="shared" si="140"/>
        <v>46528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43940</v>
      </c>
      <c r="B100" s="112">
        <f t="shared" si="125"/>
        <v>988.13309356000002</v>
      </c>
      <c r="C100" s="112">
        <f t="shared" si="142"/>
        <v>974.60429589</v>
      </c>
      <c r="D100" s="113">
        <f t="shared" si="134"/>
        <v>5331.42</v>
      </c>
      <c r="E100" s="114">
        <f t="shared" si="116"/>
        <v>5344.75</v>
      </c>
      <c r="F100" s="115">
        <f t="shared" si="117"/>
        <v>43881</v>
      </c>
      <c r="G100" s="116">
        <f t="shared" si="126"/>
        <v>2.5002719725701894E-3</v>
      </c>
      <c r="H100" s="117">
        <f t="shared" si="135"/>
        <v>43941</v>
      </c>
      <c r="I100" s="117">
        <f t="shared" si="127"/>
        <v>43941</v>
      </c>
      <c r="J100" s="118">
        <f t="shared" si="136"/>
        <v>20</v>
      </c>
      <c r="K100" s="118">
        <f t="shared" si="124"/>
        <v>20</v>
      </c>
      <c r="L100" s="8">
        <f t="shared" si="137"/>
        <v>1.0025002700000001</v>
      </c>
      <c r="M100" s="119">
        <f t="shared" si="123"/>
        <v>1.00209952</v>
      </c>
      <c r="N100" s="119">
        <f t="shared" si="147"/>
        <v>1.0040943494094881</v>
      </c>
      <c r="O100" s="112">
        <f t="shared" si="119"/>
        <v>1.00660485</v>
      </c>
      <c r="P100" s="112">
        <f t="shared" si="128"/>
        <v>981.04141106999998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9.5000000000000001E-2</v>
      </c>
      <c r="U100" s="120">
        <f t="shared" si="57"/>
        <v>20</v>
      </c>
      <c r="V100" s="120">
        <v>252</v>
      </c>
      <c r="W100" s="119">
        <f t="shared" si="129"/>
        <v>1.0072287289999999</v>
      </c>
      <c r="X100" s="112">
        <f t="shared" si="130"/>
        <v>7.0916824900000002</v>
      </c>
      <c r="Y100" s="112">
        <f t="shared" si="131"/>
        <v>0</v>
      </c>
      <c r="Z100" s="125" t="str">
        <f t="shared" si="145"/>
        <v>A+J=</v>
      </c>
      <c r="AA100" s="117">
        <f t="shared" si="146"/>
        <v>43941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46588</v>
      </c>
      <c r="AP100" s="171">
        <f>VLOOKUP($AO100,[1]Plan1!$EW$167:$EZ$293,2)</f>
        <v>5739.56</v>
      </c>
      <c r="AQ100" s="170">
        <f t="shared" si="139"/>
        <v>46527</v>
      </c>
      <c r="AR100" s="171">
        <f>VLOOKUP($AO100,[1]Plan1!$EW$167:$EZ$293,4)</f>
        <v>5739.56</v>
      </c>
      <c r="AS100" s="170">
        <f t="shared" si="140"/>
        <v>46558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43941</v>
      </c>
      <c r="B101" s="112">
        <f t="shared" si="125"/>
        <v>988.13309356000002</v>
      </c>
      <c r="C101" s="112">
        <f t="shared" si="142"/>
        <v>974.60429589</v>
      </c>
      <c r="D101" s="113">
        <f t="shared" si="134"/>
        <v>5331.42</v>
      </c>
      <c r="E101" s="114">
        <f t="shared" si="116"/>
        <v>5344.75</v>
      </c>
      <c r="F101" s="115">
        <f t="shared" si="117"/>
        <v>43881</v>
      </c>
      <c r="G101" s="116">
        <f t="shared" si="126"/>
        <v>2.5002719725701894E-3</v>
      </c>
      <c r="H101" s="117">
        <f t="shared" si="135"/>
        <v>43971</v>
      </c>
      <c r="I101" s="117">
        <f t="shared" si="127"/>
        <v>43941</v>
      </c>
      <c r="J101" s="118">
        <f t="shared" si="136"/>
        <v>20</v>
      </c>
      <c r="K101" s="118">
        <f t="shared" si="124"/>
        <v>20</v>
      </c>
      <c r="L101" s="8">
        <f t="shared" si="137"/>
        <v>1.0025002700000001</v>
      </c>
      <c r="M101" s="119">
        <f t="shared" si="123"/>
        <v>1.00209952</v>
      </c>
      <c r="N101" s="119">
        <f t="shared" si="147"/>
        <v>1.0040943494094881</v>
      </c>
      <c r="O101" s="112">
        <f t="shared" si="119"/>
        <v>1.00660485</v>
      </c>
      <c r="P101" s="112">
        <f t="shared" si="128"/>
        <v>981.04141106999998</v>
      </c>
      <c r="Q101" s="162">
        <f t="shared" si="143"/>
        <v>3</v>
      </c>
      <c r="R101" s="30">
        <f t="shared" si="144"/>
        <v>1.3048118729298609E-2</v>
      </c>
      <c r="S101" s="112">
        <f t="shared" si="91"/>
        <v>12.800744809999999</v>
      </c>
      <c r="T101" s="122">
        <f t="shared" si="138"/>
        <v>9.5000000000000001E-2</v>
      </c>
      <c r="U101" s="120">
        <f t="shared" ref="U101:U164" si="148">IF(Q100&gt;0,1,IF(K101=K100,U100,U100+1))</f>
        <v>20</v>
      </c>
      <c r="V101" s="120">
        <v>252</v>
      </c>
      <c r="W101" s="119">
        <f t="shared" si="129"/>
        <v>1.0072287289999999</v>
      </c>
      <c r="X101" s="112">
        <f t="shared" si="130"/>
        <v>7.0916824900000002</v>
      </c>
      <c r="Y101" s="112">
        <f t="shared" si="131"/>
        <v>19.892427300000001</v>
      </c>
      <c r="Z101" s="125" t="str">
        <f t="shared" si="145"/>
        <v>A+J=</v>
      </c>
      <c r="AA101" s="117">
        <f t="shared" si="146"/>
        <v>43941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46619</v>
      </c>
      <c r="AP101" s="171">
        <f>VLOOKUP($AO101,[1]Plan1!$EW$167:$EZ$293,2)</f>
        <v>5739.56</v>
      </c>
      <c r="AQ101" s="170">
        <f t="shared" si="139"/>
        <v>46558</v>
      </c>
      <c r="AR101" s="171">
        <f>VLOOKUP($AO101,[1]Plan1!$EW$167:$EZ$293,4)</f>
        <v>5739.56</v>
      </c>
      <c r="AS101" s="170">
        <f t="shared" si="140"/>
        <v>46588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43942</v>
      </c>
      <c r="B102" s="112">
        <f t="shared" si="125"/>
        <v>968.62329815999999</v>
      </c>
      <c r="C102" s="112">
        <f t="shared" si="142"/>
        <v>961.88754332999997</v>
      </c>
      <c r="D102" s="113">
        <f t="shared" si="134"/>
        <v>5344.75</v>
      </c>
      <c r="E102" s="114">
        <f t="shared" si="116"/>
        <v>5348.49</v>
      </c>
      <c r="F102" s="115">
        <f t="shared" si="117"/>
        <v>43910</v>
      </c>
      <c r="G102" s="116">
        <f t="shared" si="126"/>
        <v>6.9975209317552078E-4</v>
      </c>
      <c r="H102" s="117">
        <f t="shared" si="135"/>
        <v>43971</v>
      </c>
      <c r="I102" s="117">
        <f t="shared" si="127"/>
        <v>43971</v>
      </c>
      <c r="J102" s="118">
        <f t="shared" si="136"/>
        <v>20</v>
      </c>
      <c r="K102" s="118">
        <f t="shared" si="124"/>
        <v>1</v>
      </c>
      <c r="L102" s="8">
        <f t="shared" si="137"/>
        <v>1.00003497</v>
      </c>
      <c r="M102" s="119">
        <f t="shared" si="123"/>
        <v>1.0025002700000001</v>
      </c>
      <c r="N102" s="119">
        <f t="shared" si="147"/>
        <v>1.0066048563884862</v>
      </c>
      <c r="O102" s="112">
        <f t="shared" si="119"/>
        <v>1.0066400499999999</v>
      </c>
      <c r="P102" s="112">
        <f t="shared" si="128"/>
        <v>968.27452471000004</v>
      </c>
      <c r="Q102" s="162">
        <f t="shared" si="143"/>
        <v>0</v>
      </c>
      <c r="R102" s="30">
        <f t="shared" si="144"/>
        <v>0</v>
      </c>
      <c r="S102" s="112">
        <f t="shared" si="91"/>
        <v>0</v>
      </c>
      <c r="T102" s="122">
        <f t="shared" si="138"/>
        <v>9.5000000000000001E-2</v>
      </c>
      <c r="U102" s="120">
        <f t="shared" si="148"/>
        <v>1</v>
      </c>
      <c r="V102" s="120">
        <v>252</v>
      </c>
      <c r="W102" s="119">
        <f t="shared" si="129"/>
        <v>1.0003602009999999</v>
      </c>
      <c r="X102" s="112">
        <f t="shared" si="130"/>
        <v>0.34877344999999998</v>
      </c>
      <c r="Y102" s="112">
        <f t="shared" si="131"/>
        <v>0</v>
      </c>
      <c r="Z102" s="125" t="str">
        <f t="shared" si="145"/>
        <v>A+J=</v>
      </c>
      <c r="AA102" s="117">
        <f t="shared" si="146"/>
        <v>43971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46650</v>
      </c>
      <c r="AP102" s="171">
        <f>VLOOKUP($AO102,[1]Plan1!$EW$167:$EZ$293,2)</f>
        <v>5739.56</v>
      </c>
      <c r="AQ102" s="170">
        <f t="shared" si="139"/>
        <v>46588</v>
      </c>
      <c r="AR102" s="171">
        <f>VLOOKUP($AO102,[1]Plan1!$EW$167:$EZ$293,4)</f>
        <v>5739.56</v>
      </c>
      <c r="AS102" s="170">
        <f t="shared" si="140"/>
        <v>46619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43943</v>
      </c>
      <c r="B103" s="112">
        <f t="shared" si="125"/>
        <v>968.62329815999999</v>
      </c>
      <c r="C103" s="112">
        <f t="shared" si="142"/>
        <v>961.88754332999997</v>
      </c>
      <c r="D103" s="113">
        <f t="shared" si="134"/>
        <v>5344.75</v>
      </c>
      <c r="E103" s="114">
        <f t="shared" si="116"/>
        <v>5348.49</v>
      </c>
      <c r="F103" s="115">
        <f t="shared" si="117"/>
        <v>43910</v>
      </c>
      <c r="G103" s="116">
        <f t="shared" si="126"/>
        <v>6.9975209317552078E-4</v>
      </c>
      <c r="H103" s="117">
        <f t="shared" si="135"/>
        <v>43971</v>
      </c>
      <c r="I103" s="117">
        <f t="shared" si="127"/>
        <v>43971</v>
      </c>
      <c r="J103" s="118">
        <f t="shared" si="136"/>
        <v>20</v>
      </c>
      <c r="K103" s="118">
        <f t="shared" si="124"/>
        <v>1</v>
      </c>
      <c r="L103" s="8">
        <f t="shared" si="137"/>
        <v>1.00003497</v>
      </c>
      <c r="M103" s="119">
        <f t="shared" si="123"/>
        <v>1.0025002700000001</v>
      </c>
      <c r="N103" s="119">
        <f t="shared" si="147"/>
        <v>1.0066048563884862</v>
      </c>
      <c r="O103" s="112">
        <f t="shared" si="119"/>
        <v>1.0066400499999999</v>
      </c>
      <c r="P103" s="112">
        <f t="shared" si="128"/>
        <v>968.27452471000004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9.5000000000000001E-2</v>
      </c>
      <c r="U103" s="120">
        <f t="shared" si="148"/>
        <v>1</v>
      </c>
      <c r="V103" s="120">
        <v>252</v>
      </c>
      <c r="W103" s="119">
        <f t="shared" si="129"/>
        <v>1.0003602009999999</v>
      </c>
      <c r="X103" s="112">
        <f t="shared" si="130"/>
        <v>0.34877344999999998</v>
      </c>
      <c r="Y103" s="112">
        <f t="shared" si="131"/>
        <v>0</v>
      </c>
      <c r="Z103" s="125" t="str">
        <f t="shared" si="145"/>
        <v>A+J=</v>
      </c>
      <c r="AA103" s="117">
        <f t="shared" si="146"/>
        <v>43971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46680</v>
      </c>
      <c r="AP103" s="171">
        <f>VLOOKUP($AO103,[1]Plan1!$EW$167:$EZ$293,2)</f>
        <v>5739.56</v>
      </c>
      <c r="AQ103" s="170">
        <f t="shared" si="139"/>
        <v>46619</v>
      </c>
      <c r="AR103" s="171">
        <f>VLOOKUP($AO103,[1]Plan1!$EW$167:$EZ$293,4)</f>
        <v>5739.56</v>
      </c>
      <c r="AS103" s="170">
        <f t="shared" si="140"/>
        <v>46650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43944</v>
      </c>
      <c r="B104" s="112">
        <f t="shared" si="125"/>
        <v>969.00608994999993</v>
      </c>
      <c r="C104" s="112">
        <f t="shared" si="142"/>
        <v>961.88754332999997</v>
      </c>
      <c r="D104" s="113">
        <f t="shared" si="134"/>
        <v>5344.75</v>
      </c>
      <c r="E104" s="114">
        <f t="shared" si="116"/>
        <v>5348.49</v>
      </c>
      <c r="F104" s="115">
        <f t="shared" si="117"/>
        <v>43910</v>
      </c>
      <c r="G104" s="116">
        <f t="shared" si="126"/>
        <v>6.9975209317552078E-4</v>
      </c>
      <c r="H104" s="117">
        <f t="shared" si="135"/>
        <v>43971</v>
      </c>
      <c r="I104" s="117">
        <f t="shared" si="127"/>
        <v>43971</v>
      </c>
      <c r="J104" s="118">
        <f t="shared" si="136"/>
        <v>20</v>
      </c>
      <c r="K104" s="118">
        <f t="shared" si="124"/>
        <v>2</v>
      </c>
      <c r="L104" s="8">
        <f t="shared" si="137"/>
        <v>1.0000699500000001</v>
      </c>
      <c r="M104" s="119">
        <f t="shared" si="123"/>
        <v>1.0025002700000001</v>
      </c>
      <c r="N104" s="119">
        <f t="shared" si="147"/>
        <v>1.0066048563884862</v>
      </c>
      <c r="O104" s="112">
        <f t="shared" si="119"/>
        <v>1.00667526</v>
      </c>
      <c r="P104" s="112">
        <f t="shared" si="128"/>
        <v>968.30839276999995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9.5000000000000001E-2</v>
      </c>
      <c r="U104" s="120">
        <f t="shared" si="148"/>
        <v>2</v>
      </c>
      <c r="V104" s="120">
        <v>252</v>
      </c>
      <c r="W104" s="119">
        <f t="shared" si="129"/>
        <v>1.0007205320000001</v>
      </c>
      <c r="X104" s="112">
        <f t="shared" si="130"/>
        <v>0.69769718000000003</v>
      </c>
      <c r="Y104" s="112">
        <f t="shared" si="131"/>
        <v>0</v>
      </c>
      <c r="Z104" s="125" t="str">
        <f t="shared" si="145"/>
        <v>A+J=</v>
      </c>
      <c r="AA104" s="117">
        <f t="shared" si="146"/>
        <v>43971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46713</v>
      </c>
      <c r="AP104" s="171">
        <f>VLOOKUP($AO104,[1]Plan1!$EW$167:$EZ$293,2)</f>
        <v>5739.56</v>
      </c>
      <c r="AQ104" s="170">
        <f t="shared" si="139"/>
        <v>46652</v>
      </c>
      <c r="AR104" s="171">
        <f>VLOOKUP($AO104,[1]Plan1!$EW$167:$EZ$293,4)</f>
        <v>5739.56</v>
      </c>
      <c r="AS104" s="170">
        <f t="shared" si="140"/>
        <v>46682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43945</v>
      </c>
      <c r="B105" s="112">
        <f t="shared" si="125"/>
        <v>969.38903202999995</v>
      </c>
      <c r="C105" s="112">
        <f t="shared" si="142"/>
        <v>961.88754332999997</v>
      </c>
      <c r="D105" s="113">
        <f t="shared" si="134"/>
        <v>5344.75</v>
      </c>
      <c r="E105" s="114">
        <f t="shared" si="116"/>
        <v>5348.49</v>
      </c>
      <c r="F105" s="115">
        <f t="shared" si="117"/>
        <v>43910</v>
      </c>
      <c r="G105" s="116">
        <f t="shared" si="126"/>
        <v>6.9975209317552078E-4</v>
      </c>
      <c r="H105" s="117">
        <f t="shared" si="135"/>
        <v>43971</v>
      </c>
      <c r="I105" s="117">
        <f t="shared" si="127"/>
        <v>43971</v>
      </c>
      <c r="J105" s="118">
        <f t="shared" si="136"/>
        <v>20</v>
      </c>
      <c r="K105" s="118">
        <f t="shared" si="124"/>
        <v>3</v>
      </c>
      <c r="L105" s="8">
        <f t="shared" si="137"/>
        <v>1.00010493</v>
      </c>
      <c r="M105" s="119">
        <f t="shared" si="123"/>
        <v>1.0025002700000001</v>
      </c>
      <c r="N105" s="119">
        <f t="shared" si="147"/>
        <v>1.0066048563884862</v>
      </c>
      <c r="O105" s="112">
        <f t="shared" ref="O105:O168" si="150">TRUNC(TRUNC((L105*N105),15),8)</f>
        <v>1.00671047</v>
      </c>
      <c r="P105" s="112">
        <f t="shared" si="128"/>
        <v>968.34226082999999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9.5000000000000001E-2</v>
      </c>
      <c r="U105" s="120">
        <f t="shared" si="148"/>
        <v>3</v>
      </c>
      <c r="V105" s="120">
        <v>252</v>
      </c>
      <c r="W105" s="119">
        <f t="shared" si="129"/>
        <v>1.001080993</v>
      </c>
      <c r="X105" s="112">
        <f t="shared" si="130"/>
        <v>1.0467712</v>
      </c>
      <c r="Y105" s="112">
        <f t="shared" si="131"/>
        <v>0</v>
      </c>
      <c r="Z105" s="125" t="str">
        <f t="shared" si="145"/>
        <v>A+J=</v>
      </c>
      <c r="AA105" s="117">
        <f t="shared" si="146"/>
        <v>43971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46741</v>
      </c>
      <c r="AP105" s="171">
        <f>VLOOKUP($AO105,[1]Plan1!$EW$167:$EZ$293,2)</f>
        <v>5739.56</v>
      </c>
      <c r="AQ105" s="170">
        <f t="shared" si="139"/>
        <v>46680</v>
      </c>
      <c r="AR105" s="171">
        <f>VLOOKUP($AO105,[1]Plan1!$EW$167:$EZ$293,4)</f>
        <v>5739.56</v>
      </c>
      <c r="AS105" s="170">
        <f t="shared" si="140"/>
        <v>46711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43946</v>
      </c>
      <c r="B106" s="112">
        <f t="shared" si="125"/>
        <v>969.77213308</v>
      </c>
      <c r="C106" s="112">
        <f t="shared" si="142"/>
        <v>961.88754332999997</v>
      </c>
      <c r="D106" s="113">
        <f t="shared" si="134"/>
        <v>5344.75</v>
      </c>
      <c r="E106" s="114">
        <f t="shared" ref="E106:E169" si="151">IF($K106=1,VLOOKUP($A105,$AO$10:$AS$131,4),E105)</f>
        <v>5348.49</v>
      </c>
      <c r="F106" s="115">
        <f t="shared" ref="F106:F169" si="152">IF($K106=1,VLOOKUP($A105,$AO$10:$AS$131,5),F105)</f>
        <v>43910</v>
      </c>
      <c r="G106" s="116">
        <f t="shared" si="126"/>
        <v>6.9975209317552078E-4</v>
      </c>
      <c r="H106" s="117">
        <f t="shared" si="135"/>
        <v>43971</v>
      </c>
      <c r="I106" s="117">
        <f t="shared" si="127"/>
        <v>43971</v>
      </c>
      <c r="J106" s="118">
        <f t="shared" si="136"/>
        <v>20</v>
      </c>
      <c r="K106" s="118">
        <f t="shared" si="124"/>
        <v>4</v>
      </c>
      <c r="L106" s="8">
        <f t="shared" si="137"/>
        <v>1.0001399099999999</v>
      </c>
      <c r="M106" s="119">
        <f t="shared" ref="M106:M169" si="153">IF(I106&gt;I105,L105,M105)</f>
        <v>1.0025002700000001</v>
      </c>
      <c r="N106" s="119">
        <f t="shared" si="147"/>
        <v>1.0066048563884862</v>
      </c>
      <c r="O106" s="112">
        <f t="shared" si="150"/>
        <v>1.00674569</v>
      </c>
      <c r="P106" s="112">
        <f t="shared" si="128"/>
        <v>968.37613851000003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9.5000000000000001E-2</v>
      </c>
      <c r="U106" s="120">
        <f t="shared" si="148"/>
        <v>4</v>
      </c>
      <c r="V106" s="120">
        <v>252</v>
      </c>
      <c r="W106" s="119">
        <f t="shared" si="129"/>
        <v>1.0014415830000001</v>
      </c>
      <c r="X106" s="112">
        <f t="shared" si="130"/>
        <v>1.39599457</v>
      </c>
      <c r="Y106" s="112">
        <f t="shared" si="131"/>
        <v>0</v>
      </c>
      <c r="Z106" s="125" t="str">
        <f t="shared" si="145"/>
        <v>A+J=</v>
      </c>
      <c r="AA106" s="117">
        <f t="shared" si="146"/>
        <v>43971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46772</v>
      </c>
      <c r="AP106" s="171">
        <f>VLOOKUP($AO106,[1]Plan1!$EW$167:$EZ$293,2)</f>
        <v>5739.56</v>
      </c>
      <c r="AQ106" s="170">
        <f t="shared" si="139"/>
        <v>46711</v>
      </c>
      <c r="AR106" s="171">
        <f>VLOOKUP($AO106,[1]Plan1!$EW$167:$EZ$293,4)</f>
        <v>5739.56</v>
      </c>
      <c r="AS106" s="170">
        <f t="shared" si="140"/>
        <v>46741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43947</v>
      </c>
      <c r="B107" s="112">
        <f t="shared" si="125"/>
        <v>969.77213308</v>
      </c>
      <c r="C107" s="112">
        <f t="shared" si="142"/>
        <v>961.88754332999997</v>
      </c>
      <c r="D107" s="113">
        <f t="shared" si="134"/>
        <v>5344.75</v>
      </c>
      <c r="E107" s="114">
        <f t="shared" si="151"/>
        <v>5348.49</v>
      </c>
      <c r="F107" s="115">
        <f t="shared" si="152"/>
        <v>43910</v>
      </c>
      <c r="G107" s="116">
        <f t="shared" si="126"/>
        <v>6.9975209317552078E-4</v>
      </c>
      <c r="H107" s="117">
        <f t="shared" si="135"/>
        <v>43971</v>
      </c>
      <c r="I107" s="117">
        <f t="shared" si="127"/>
        <v>43971</v>
      </c>
      <c r="J107" s="118">
        <f t="shared" si="136"/>
        <v>20</v>
      </c>
      <c r="K107" s="118">
        <f t="shared" si="124"/>
        <v>4</v>
      </c>
      <c r="L107" s="8">
        <f t="shared" si="137"/>
        <v>1.0001399099999999</v>
      </c>
      <c r="M107" s="119">
        <f t="shared" si="153"/>
        <v>1.0025002700000001</v>
      </c>
      <c r="N107" s="119">
        <f t="shared" si="147"/>
        <v>1.0066048563884862</v>
      </c>
      <c r="O107" s="112">
        <f t="shared" si="150"/>
        <v>1.00674569</v>
      </c>
      <c r="P107" s="112">
        <f t="shared" si="128"/>
        <v>968.37613851000003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9.5000000000000001E-2</v>
      </c>
      <c r="U107" s="120">
        <f t="shared" si="148"/>
        <v>4</v>
      </c>
      <c r="V107" s="120">
        <v>252</v>
      </c>
      <c r="W107" s="119">
        <f t="shared" si="129"/>
        <v>1.0014415830000001</v>
      </c>
      <c r="X107" s="112">
        <f t="shared" si="130"/>
        <v>1.39599457</v>
      </c>
      <c r="Y107" s="112">
        <f t="shared" si="131"/>
        <v>0</v>
      </c>
      <c r="Z107" s="125" t="str">
        <f t="shared" si="145"/>
        <v>A+J=</v>
      </c>
      <c r="AA107" s="117">
        <f t="shared" si="146"/>
        <v>43971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46804</v>
      </c>
      <c r="AP107" s="171">
        <f>VLOOKUP($AO107,[1]Plan1!$EW$167:$EZ$293,2)</f>
        <v>5739.56</v>
      </c>
      <c r="AQ107" s="170">
        <f t="shared" si="139"/>
        <v>46742</v>
      </c>
      <c r="AR107" s="171">
        <f>VLOOKUP($AO107,[1]Plan1!$EW$167:$EZ$293,4)</f>
        <v>5739.56</v>
      </c>
      <c r="AS107" s="170">
        <f t="shared" si="140"/>
        <v>46773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43948</v>
      </c>
      <c r="B108" s="112">
        <f t="shared" si="125"/>
        <v>969.77213308</v>
      </c>
      <c r="C108" s="112">
        <f t="shared" si="142"/>
        <v>961.88754332999997</v>
      </c>
      <c r="D108" s="113">
        <f t="shared" si="134"/>
        <v>5344.75</v>
      </c>
      <c r="E108" s="114">
        <f t="shared" si="151"/>
        <v>5348.49</v>
      </c>
      <c r="F108" s="115">
        <f t="shared" si="152"/>
        <v>43910</v>
      </c>
      <c r="G108" s="116">
        <f t="shared" si="126"/>
        <v>6.9975209317552078E-4</v>
      </c>
      <c r="H108" s="117">
        <f t="shared" si="135"/>
        <v>43971</v>
      </c>
      <c r="I108" s="117">
        <f t="shared" si="127"/>
        <v>43971</v>
      </c>
      <c r="J108" s="118">
        <f t="shared" si="136"/>
        <v>20</v>
      </c>
      <c r="K108" s="118">
        <f t="shared" si="124"/>
        <v>4</v>
      </c>
      <c r="L108" s="8">
        <f t="shared" si="137"/>
        <v>1.0001399099999999</v>
      </c>
      <c r="M108" s="119">
        <f t="shared" si="153"/>
        <v>1.0025002700000001</v>
      </c>
      <c r="N108" s="119">
        <f t="shared" si="147"/>
        <v>1.0066048563884862</v>
      </c>
      <c r="O108" s="112">
        <f t="shared" si="150"/>
        <v>1.00674569</v>
      </c>
      <c r="P108" s="112">
        <f t="shared" si="128"/>
        <v>968.37613851000003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9.5000000000000001E-2</v>
      </c>
      <c r="U108" s="120">
        <f t="shared" si="148"/>
        <v>4</v>
      </c>
      <c r="V108" s="120">
        <v>252</v>
      </c>
      <c r="W108" s="119">
        <f t="shared" si="129"/>
        <v>1.0014415830000001</v>
      </c>
      <c r="X108" s="112">
        <f t="shared" si="130"/>
        <v>1.39599457</v>
      </c>
      <c r="Y108" s="112">
        <f t="shared" si="131"/>
        <v>0</v>
      </c>
      <c r="Z108" s="125" t="str">
        <f t="shared" si="145"/>
        <v>A+J=</v>
      </c>
      <c r="AA108" s="117">
        <f t="shared" si="146"/>
        <v>43971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46832</v>
      </c>
      <c r="AP108" s="171">
        <f>VLOOKUP($AO108,[1]Plan1!$EW$167:$EZ$293,2)</f>
        <v>5739.56</v>
      </c>
      <c r="AQ108" s="170">
        <f t="shared" si="139"/>
        <v>46772</v>
      </c>
      <c r="AR108" s="171">
        <f>VLOOKUP($AO108,[1]Plan1!$EW$167:$EZ$293,4)</f>
        <v>5739.56</v>
      </c>
      <c r="AS108" s="170">
        <f t="shared" si="140"/>
        <v>46803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43949</v>
      </c>
      <c r="B109" s="112">
        <f t="shared" si="125"/>
        <v>970.15537578999999</v>
      </c>
      <c r="C109" s="112">
        <f t="shared" si="142"/>
        <v>961.88754332999997</v>
      </c>
      <c r="D109" s="113">
        <f t="shared" si="134"/>
        <v>5344.75</v>
      </c>
      <c r="E109" s="114">
        <f t="shared" si="151"/>
        <v>5348.49</v>
      </c>
      <c r="F109" s="115">
        <f t="shared" si="152"/>
        <v>43910</v>
      </c>
      <c r="G109" s="116">
        <f t="shared" si="126"/>
        <v>6.9975209317552078E-4</v>
      </c>
      <c r="H109" s="117">
        <f t="shared" si="135"/>
        <v>43971</v>
      </c>
      <c r="I109" s="117">
        <f t="shared" si="127"/>
        <v>43971</v>
      </c>
      <c r="J109" s="118">
        <f t="shared" si="136"/>
        <v>20</v>
      </c>
      <c r="K109" s="118">
        <f t="shared" si="124"/>
        <v>5</v>
      </c>
      <c r="L109" s="8">
        <f t="shared" si="137"/>
        <v>1.00017489</v>
      </c>
      <c r="M109" s="119">
        <f t="shared" si="153"/>
        <v>1.0025002700000001</v>
      </c>
      <c r="N109" s="119">
        <f t="shared" si="147"/>
        <v>1.0066048563884862</v>
      </c>
      <c r="O109" s="112">
        <f t="shared" si="150"/>
        <v>1.0067809000000001</v>
      </c>
      <c r="P109" s="112">
        <f t="shared" si="128"/>
        <v>968.41000656999995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9.5000000000000001E-2</v>
      </c>
      <c r="U109" s="120">
        <f t="shared" si="148"/>
        <v>5</v>
      </c>
      <c r="V109" s="120">
        <v>252</v>
      </c>
      <c r="W109" s="119">
        <f t="shared" si="129"/>
        <v>1.0018023039999999</v>
      </c>
      <c r="X109" s="112">
        <f t="shared" si="130"/>
        <v>1.7453692199999999</v>
      </c>
      <c r="Y109" s="112">
        <f t="shared" si="131"/>
        <v>0</v>
      </c>
      <c r="Z109" s="125" t="str">
        <f t="shared" si="145"/>
        <v>A+J=</v>
      </c>
      <c r="AA109" s="117">
        <f t="shared" si="146"/>
        <v>43971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46863</v>
      </c>
      <c r="AP109" s="171">
        <f>VLOOKUP($AO109,[1]Plan1!$EW$167:$EZ$293,2)</f>
        <v>5739.56</v>
      </c>
      <c r="AQ109" s="170">
        <f t="shared" si="139"/>
        <v>46803</v>
      </c>
      <c r="AR109" s="171">
        <f>VLOOKUP($AO109,[1]Plan1!$EW$167:$EZ$293,4)</f>
        <v>5739.56</v>
      </c>
      <c r="AS109" s="170">
        <f t="shared" si="140"/>
        <v>46832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43950</v>
      </c>
      <c r="B110" s="112">
        <f t="shared" si="125"/>
        <v>970.53876787000002</v>
      </c>
      <c r="C110" s="112">
        <f t="shared" si="142"/>
        <v>961.88754332999997</v>
      </c>
      <c r="D110" s="113">
        <f t="shared" si="134"/>
        <v>5344.75</v>
      </c>
      <c r="E110" s="114">
        <f t="shared" si="151"/>
        <v>5348.49</v>
      </c>
      <c r="F110" s="115">
        <f t="shared" si="152"/>
        <v>43910</v>
      </c>
      <c r="G110" s="116">
        <f t="shared" si="126"/>
        <v>6.9975209317552078E-4</v>
      </c>
      <c r="H110" s="117">
        <f t="shared" si="135"/>
        <v>43971</v>
      </c>
      <c r="I110" s="117">
        <f t="shared" si="127"/>
        <v>43971</v>
      </c>
      <c r="J110" s="118">
        <f t="shared" si="136"/>
        <v>20</v>
      </c>
      <c r="K110" s="118">
        <f t="shared" ref="K110:K173" si="155">(J110-(NETWORKDAYS(A110,I110,AD$148:AD$502)-1))</f>
        <v>6</v>
      </c>
      <c r="L110" s="8">
        <f t="shared" si="137"/>
        <v>1.0002098699999999</v>
      </c>
      <c r="M110" s="119">
        <f t="shared" si="153"/>
        <v>1.0025002700000001</v>
      </c>
      <c r="N110" s="119">
        <f t="shared" si="147"/>
        <v>1.0066048563884862</v>
      </c>
      <c r="O110" s="112">
        <f t="shared" si="150"/>
        <v>1.0068161099999999</v>
      </c>
      <c r="P110" s="112">
        <f t="shared" si="128"/>
        <v>968.44387462999998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9.5000000000000001E-2</v>
      </c>
      <c r="U110" s="120">
        <f t="shared" si="148"/>
        <v>6</v>
      </c>
      <c r="V110" s="120">
        <v>252</v>
      </c>
      <c r="W110" s="119">
        <f t="shared" si="129"/>
        <v>1.002163154</v>
      </c>
      <c r="X110" s="112">
        <f t="shared" si="130"/>
        <v>2.0948932400000002</v>
      </c>
      <c r="Y110" s="112">
        <f t="shared" si="131"/>
        <v>0</v>
      </c>
      <c r="Z110" s="125" t="str">
        <f t="shared" si="145"/>
        <v>A+J=</v>
      </c>
      <c r="AA110" s="117">
        <f t="shared" si="146"/>
        <v>43971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46895</v>
      </c>
      <c r="AP110" s="171">
        <f>VLOOKUP($AO110,[1]Plan1!$EW$167:$EZ$293,2)</f>
        <v>5739.56</v>
      </c>
      <c r="AQ110" s="170">
        <f t="shared" si="139"/>
        <v>46834</v>
      </c>
      <c r="AR110" s="171">
        <f>VLOOKUP($AO110,[1]Plan1!$EW$167:$EZ$293,4)</f>
        <v>5739.56</v>
      </c>
      <c r="AS110" s="170">
        <f t="shared" si="140"/>
        <v>46865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43951</v>
      </c>
      <c r="B111" s="112">
        <f t="shared" si="125"/>
        <v>970.92231125000001</v>
      </c>
      <c r="C111" s="112">
        <f t="shared" si="142"/>
        <v>961.88754332999997</v>
      </c>
      <c r="D111" s="113">
        <f t="shared" si="134"/>
        <v>5344.75</v>
      </c>
      <c r="E111" s="114">
        <f t="shared" si="151"/>
        <v>5348.49</v>
      </c>
      <c r="F111" s="115">
        <f t="shared" si="152"/>
        <v>43910</v>
      </c>
      <c r="G111" s="116">
        <f t="shared" si="126"/>
        <v>6.9975209317552078E-4</v>
      </c>
      <c r="H111" s="117">
        <f t="shared" si="135"/>
        <v>43971</v>
      </c>
      <c r="I111" s="117">
        <f t="shared" si="127"/>
        <v>43971</v>
      </c>
      <c r="J111" s="118">
        <f t="shared" si="136"/>
        <v>20</v>
      </c>
      <c r="K111" s="118">
        <f t="shared" si="155"/>
        <v>7</v>
      </c>
      <c r="L111" s="8">
        <f t="shared" si="137"/>
        <v>1.0002448500000001</v>
      </c>
      <c r="M111" s="119">
        <f t="shared" si="153"/>
        <v>1.0025002700000001</v>
      </c>
      <c r="N111" s="119">
        <f t="shared" si="147"/>
        <v>1.0066048563884862</v>
      </c>
      <c r="O111" s="112">
        <f t="shared" si="150"/>
        <v>1.00685132</v>
      </c>
      <c r="P111" s="112">
        <f t="shared" si="128"/>
        <v>968.47774269000001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9.5000000000000001E-2</v>
      </c>
      <c r="U111" s="120">
        <f t="shared" si="148"/>
        <v>7</v>
      </c>
      <c r="V111" s="120">
        <v>252</v>
      </c>
      <c r="W111" s="119">
        <f t="shared" si="129"/>
        <v>1.002524135</v>
      </c>
      <c r="X111" s="112">
        <f t="shared" si="130"/>
        <v>2.44456856</v>
      </c>
      <c r="Y111" s="112">
        <f t="shared" si="131"/>
        <v>0</v>
      </c>
      <c r="Z111" s="125" t="str">
        <f t="shared" si="145"/>
        <v>A+J=</v>
      </c>
      <c r="AA111" s="117">
        <f t="shared" si="146"/>
        <v>43971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46924</v>
      </c>
      <c r="AP111" s="171">
        <f>VLOOKUP($AO111,[1]Plan1!$EW$167:$EZ$293,2)</f>
        <v>5739.56</v>
      </c>
      <c r="AQ111" s="170">
        <f t="shared" si="139"/>
        <v>46863</v>
      </c>
      <c r="AR111" s="171">
        <f>VLOOKUP($AO111,[1]Plan1!$EW$167:$EZ$293,4)</f>
        <v>5739.56</v>
      </c>
      <c r="AS111" s="170">
        <f t="shared" si="140"/>
        <v>46893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43952</v>
      </c>
      <c r="B112" s="112">
        <f t="shared" si="125"/>
        <v>971.30601367999998</v>
      </c>
      <c r="C112" s="112">
        <f t="shared" si="142"/>
        <v>961.88754332999997</v>
      </c>
      <c r="D112" s="113">
        <f t="shared" si="134"/>
        <v>5344.75</v>
      </c>
      <c r="E112" s="114">
        <f t="shared" si="151"/>
        <v>5348.49</v>
      </c>
      <c r="F112" s="115">
        <f t="shared" si="152"/>
        <v>43910</v>
      </c>
      <c r="G112" s="116">
        <f t="shared" si="126"/>
        <v>6.9975209317552078E-4</v>
      </c>
      <c r="H112" s="117">
        <f t="shared" si="135"/>
        <v>43971</v>
      </c>
      <c r="I112" s="117">
        <f t="shared" si="127"/>
        <v>43971</v>
      </c>
      <c r="J112" s="118">
        <f t="shared" si="136"/>
        <v>20</v>
      </c>
      <c r="K112" s="118">
        <f t="shared" si="155"/>
        <v>8</v>
      </c>
      <c r="L112" s="8">
        <f t="shared" si="137"/>
        <v>1.0002798399999999</v>
      </c>
      <c r="M112" s="119">
        <f t="shared" si="153"/>
        <v>1.0025002700000001</v>
      </c>
      <c r="N112" s="119">
        <f t="shared" si="147"/>
        <v>1.0066048563884862</v>
      </c>
      <c r="O112" s="112">
        <f t="shared" si="150"/>
        <v>1.00688654</v>
      </c>
      <c r="P112" s="112">
        <f t="shared" si="128"/>
        <v>968.51162036999995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9.5000000000000001E-2</v>
      </c>
      <c r="U112" s="120">
        <f t="shared" si="148"/>
        <v>8</v>
      </c>
      <c r="V112" s="120">
        <v>252</v>
      </c>
      <c r="W112" s="119">
        <f t="shared" si="129"/>
        <v>1.0028852450000001</v>
      </c>
      <c r="X112" s="112">
        <f t="shared" si="130"/>
        <v>2.7943933099999998</v>
      </c>
      <c r="Y112" s="112">
        <f t="shared" si="131"/>
        <v>0</v>
      </c>
      <c r="Z112" s="125" t="str">
        <f t="shared" si="145"/>
        <v>A+J=</v>
      </c>
      <c r="AA112" s="117">
        <f t="shared" si="146"/>
        <v>43971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46954</v>
      </c>
      <c r="AP112" s="171">
        <f>VLOOKUP($AO112,[1]Plan1!$EW$167:$EZ$293,2)</f>
        <v>5739.56</v>
      </c>
      <c r="AQ112" s="170">
        <f t="shared" si="139"/>
        <v>46893</v>
      </c>
      <c r="AR112" s="171">
        <f>VLOOKUP($AO112,[1]Plan1!$EW$167:$EZ$293,4)</f>
        <v>5739.56</v>
      </c>
      <c r="AS112" s="170">
        <f t="shared" si="140"/>
        <v>46924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43953</v>
      </c>
      <c r="B113" s="112">
        <f t="shared" si="125"/>
        <v>971.30601367999998</v>
      </c>
      <c r="C113" s="112">
        <f t="shared" si="142"/>
        <v>961.88754332999997</v>
      </c>
      <c r="D113" s="113">
        <f t="shared" si="134"/>
        <v>5344.75</v>
      </c>
      <c r="E113" s="114">
        <f t="shared" si="151"/>
        <v>5348.49</v>
      </c>
      <c r="F113" s="115">
        <f t="shared" si="152"/>
        <v>43910</v>
      </c>
      <c r="G113" s="116">
        <f t="shared" si="126"/>
        <v>6.9975209317552078E-4</v>
      </c>
      <c r="H113" s="117">
        <f t="shared" si="135"/>
        <v>43971</v>
      </c>
      <c r="I113" s="117">
        <f t="shared" si="127"/>
        <v>43971</v>
      </c>
      <c r="J113" s="118">
        <f t="shared" si="136"/>
        <v>20</v>
      </c>
      <c r="K113" s="118">
        <f t="shared" si="155"/>
        <v>8</v>
      </c>
      <c r="L113" s="8">
        <f t="shared" si="137"/>
        <v>1.0002798399999999</v>
      </c>
      <c r="M113" s="119">
        <f t="shared" si="153"/>
        <v>1.0025002700000001</v>
      </c>
      <c r="N113" s="119">
        <f t="shared" si="147"/>
        <v>1.0066048563884862</v>
      </c>
      <c r="O113" s="112">
        <f t="shared" si="150"/>
        <v>1.00688654</v>
      </c>
      <c r="P113" s="112">
        <f t="shared" si="128"/>
        <v>968.51162036999995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9.5000000000000001E-2</v>
      </c>
      <c r="U113" s="120">
        <f t="shared" si="148"/>
        <v>8</v>
      </c>
      <c r="V113" s="120">
        <v>252</v>
      </c>
      <c r="W113" s="119">
        <f t="shared" si="129"/>
        <v>1.0028852450000001</v>
      </c>
      <c r="X113" s="112">
        <f t="shared" si="130"/>
        <v>2.7943933099999998</v>
      </c>
      <c r="Y113" s="112">
        <f t="shared" si="131"/>
        <v>0</v>
      </c>
      <c r="Z113" s="125" t="str">
        <f t="shared" si="145"/>
        <v>A+J=</v>
      </c>
      <c r="AA113" s="117">
        <f t="shared" si="146"/>
        <v>43971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46986</v>
      </c>
      <c r="AP113" s="171">
        <f>VLOOKUP($AO113,[1]Plan1!$EW$167:$EZ$293,2)</f>
        <v>5739.56</v>
      </c>
      <c r="AQ113" s="170">
        <f t="shared" si="139"/>
        <v>46925</v>
      </c>
      <c r="AR113" s="171">
        <f>VLOOKUP($AO113,[1]Plan1!$EW$167:$EZ$293,4)</f>
        <v>5739.56</v>
      </c>
      <c r="AS113" s="170">
        <f t="shared" si="140"/>
        <v>46955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43954</v>
      </c>
      <c r="B114" s="112">
        <f t="shared" si="125"/>
        <v>971.30601367999998</v>
      </c>
      <c r="C114" s="112">
        <f t="shared" si="142"/>
        <v>961.88754332999997</v>
      </c>
      <c r="D114" s="113">
        <f t="shared" si="134"/>
        <v>5344.75</v>
      </c>
      <c r="E114" s="114">
        <f t="shared" si="151"/>
        <v>5348.49</v>
      </c>
      <c r="F114" s="115">
        <f t="shared" si="152"/>
        <v>43910</v>
      </c>
      <c r="G114" s="116">
        <f t="shared" si="126"/>
        <v>6.9975209317552078E-4</v>
      </c>
      <c r="H114" s="117">
        <f t="shared" si="135"/>
        <v>43971</v>
      </c>
      <c r="I114" s="117">
        <f t="shared" si="127"/>
        <v>43971</v>
      </c>
      <c r="J114" s="118">
        <f t="shared" si="136"/>
        <v>20</v>
      </c>
      <c r="K114" s="118">
        <f t="shared" si="155"/>
        <v>8</v>
      </c>
      <c r="L114" s="8">
        <f t="shared" si="137"/>
        <v>1.0002798399999999</v>
      </c>
      <c r="M114" s="119">
        <f t="shared" si="153"/>
        <v>1.0025002700000001</v>
      </c>
      <c r="N114" s="119">
        <f t="shared" si="147"/>
        <v>1.0066048563884862</v>
      </c>
      <c r="O114" s="112">
        <f t="shared" si="150"/>
        <v>1.00688654</v>
      </c>
      <c r="P114" s="112">
        <f t="shared" si="128"/>
        <v>968.51162036999995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9.5000000000000001E-2</v>
      </c>
      <c r="U114" s="120">
        <f t="shared" si="148"/>
        <v>8</v>
      </c>
      <c r="V114" s="120">
        <v>252</v>
      </c>
      <c r="W114" s="119">
        <f t="shared" si="129"/>
        <v>1.0028852450000001</v>
      </c>
      <c r="X114" s="112">
        <f t="shared" si="130"/>
        <v>2.7943933099999998</v>
      </c>
      <c r="Y114" s="112">
        <f t="shared" si="131"/>
        <v>0</v>
      </c>
      <c r="Z114" s="125" t="str">
        <f t="shared" si="145"/>
        <v>A+J=</v>
      </c>
      <c r="AA114" s="117">
        <f t="shared" si="146"/>
        <v>43971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47016</v>
      </c>
      <c r="AP114" s="171">
        <f>VLOOKUP($AO114,[1]Plan1!$EW$167:$EZ$293,2)</f>
        <v>5739.56</v>
      </c>
      <c r="AQ114" s="170">
        <f t="shared" si="139"/>
        <v>46954</v>
      </c>
      <c r="AR114" s="171">
        <f>VLOOKUP($AO114,[1]Plan1!$EW$167:$EZ$293,4)</f>
        <v>5739.56</v>
      </c>
      <c r="AS114" s="170">
        <f t="shared" si="140"/>
        <v>46985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43955</v>
      </c>
      <c r="B115" s="112">
        <f t="shared" si="125"/>
        <v>971.30601367999998</v>
      </c>
      <c r="C115" s="112">
        <f t="shared" si="142"/>
        <v>961.88754332999997</v>
      </c>
      <c r="D115" s="113">
        <f t="shared" si="134"/>
        <v>5344.75</v>
      </c>
      <c r="E115" s="114">
        <f t="shared" si="151"/>
        <v>5348.49</v>
      </c>
      <c r="F115" s="115">
        <f t="shared" si="152"/>
        <v>43910</v>
      </c>
      <c r="G115" s="116">
        <f t="shared" si="126"/>
        <v>6.9975209317552078E-4</v>
      </c>
      <c r="H115" s="117">
        <f t="shared" si="135"/>
        <v>43971</v>
      </c>
      <c r="I115" s="117">
        <f t="shared" si="127"/>
        <v>43971</v>
      </c>
      <c r="J115" s="118">
        <f t="shared" si="136"/>
        <v>20</v>
      </c>
      <c r="K115" s="118">
        <f t="shared" si="155"/>
        <v>8</v>
      </c>
      <c r="L115" s="8">
        <f t="shared" si="137"/>
        <v>1.0002798399999999</v>
      </c>
      <c r="M115" s="119">
        <f t="shared" si="153"/>
        <v>1.0025002700000001</v>
      </c>
      <c r="N115" s="119">
        <f t="shared" si="147"/>
        <v>1.0066048563884862</v>
      </c>
      <c r="O115" s="112">
        <f t="shared" si="150"/>
        <v>1.00688654</v>
      </c>
      <c r="P115" s="112">
        <f t="shared" si="128"/>
        <v>968.51162036999995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9.5000000000000001E-2</v>
      </c>
      <c r="U115" s="120">
        <f t="shared" si="148"/>
        <v>8</v>
      </c>
      <c r="V115" s="120">
        <v>252</v>
      </c>
      <c r="W115" s="119">
        <f t="shared" si="129"/>
        <v>1.0028852450000001</v>
      </c>
      <c r="X115" s="112">
        <f t="shared" si="130"/>
        <v>2.7943933099999998</v>
      </c>
      <c r="Y115" s="112">
        <f t="shared" si="131"/>
        <v>0</v>
      </c>
      <c r="Z115" s="125" t="str">
        <f t="shared" si="145"/>
        <v>A+J=</v>
      </c>
      <c r="AA115" s="117">
        <f t="shared" si="146"/>
        <v>43971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47046</v>
      </c>
      <c r="AP115" s="171">
        <f>VLOOKUP($AO115,[1]Plan1!$EW$167:$EZ$293,2)</f>
        <v>5739.56</v>
      </c>
      <c r="AQ115" s="170">
        <f t="shared" si="139"/>
        <v>46985</v>
      </c>
      <c r="AR115" s="171">
        <f>VLOOKUP($AO115,[1]Plan1!$EW$167:$EZ$293,4)</f>
        <v>5739.56</v>
      </c>
      <c r="AS115" s="170">
        <f t="shared" si="140"/>
        <v>47016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43956</v>
      </c>
      <c r="B116" s="112">
        <f t="shared" si="125"/>
        <v>971.68985779000002</v>
      </c>
      <c r="C116" s="112">
        <f t="shared" si="142"/>
        <v>961.88754332999997</v>
      </c>
      <c r="D116" s="113">
        <f t="shared" si="134"/>
        <v>5344.75</v>
      </c>
      <c r="E116" s="114">
        <f t="shared" si="151"/>
        <v>5348.49</v>
      </c>
      <c r="F116" s="115">
        <f t="shared" si="152"/>
        <v>43910</v>
      </c>
      <c r="G116" s="116">
        <f t="shared" si="126"/>
        <v>6.9975209317552078E-4</v>
      </c>
      <c r="H116" s="117">
        <f t="shared" si="135"/>
        <v>43971</v>
      </c>
      <c r="I116" s="117">
        <f t="shared" si="127"/>
        <v>43971</v>
      </c>
      <c r="J116" s="118">
        <f t="shared" si="136"/>
        <v>20</v>
      </c>
      <c r="K116" s="118">
        <f t="shared" si="155"/>
        <v>9</v>
      </c>
      <c r="L116" s="8">
        <f t="shared" si="137"/>
        <v>1.00031482</v>
      </c>
      <c r="M116" s="119">
        <f t="shared" si="153"/>
        <v>1.0025002700000001</v>
      </c>
      <c r="N116" s="119">
        <f t="shared" si="147"/>
        <v>1.0066048563884862</v>
      </c>
      <c r="O116" s="112">
        <f t="shared" si="150"/>
        <v>1.0069217500000001</v>
      </c>
      <c r="P116" s="112">
        <f t="shared" si="128"/>
        <v>968.54548842999998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9.5000000000000001E-2</v>
      </c>
      <c r="U116" s="120">
        <f t="shared" si="148"/>
        <v>9</v>
      </c>
      <c r="V116" s="120">
        <v>252</v>
      </c>
      <c r="W116" s="119">
        <f t="shared" si="129"/>
        <v>1.0032464860000001</v>
      </c>
      <c r="X116" s="112">
        <f t="shared" si="130"/>
        <v>3.1443693599999998</v>
      </c>
      <c r="Y116" s="112">
        <f t="shared" si="131"/>
        <v>0</v>
      </c>
      <c r="Z116" s="125" t="str">
        <f t="shared" si="145"/>
        <v>A+J=</v>
      </c>
      <c r="AA116" s="117">
        <f t="shared" si="146"/>
        <v>43971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47077</v>
      </c>
      <c r="AP116" s="171">
        <f>VLOOKUP($AO116,[1]Plan1!$EW$167:$EZ$293,2)</f>
        <v>5739.56</v>
      </c>
      <c r="AQ116" s="170">
        <f t="shared" si="139"/>
        <v>47016</v>
      </c>
      <c r="AR116" s="171">
        <f>VLOOKUP($AO116,[1]Plan1!$EW$167:$EZ$293,4)</f>
        <v>5739.56</v>
      </c>
      <c r="AS116" s="170">
        <f t="shared" si="140"/>
        <v>47046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43957</v>
      </c>
      <c r="B117" s="112">
        <f t="shared" si="125"/>
        <v>972.07386098000006</v>
      </c>
      <c r="C117" s="112">
        <f t="shared" si="142"/>
        <v>961.88754332999997</v>
      </c>
      <c r="D117" s="113">
        <f t="shared" si="134"/>
        <v>5344.75</v>
      </c>
      <c r="E117" s="114">
        <f t="shared" si="151"/>
        <v>5348.49</v>
      </c>
      <c r="F117" s="115">
        <f t="shared" si="152"/>
        <v>43910</v>
      </c>
      <c r="G117" s="116">
        <f t="shared" si="126"/>
        <v>6.9975209317552078E-4</v>
      </c>
      <c r="H117" s="117">
        <f t="shared" si="135"/>
        <v>43971</v>
      </c>
      <c r="I117" s="117">
        <f t="shared" si="127"/>
        <v>43971</v>
      </c>
      <c r="J117" s="118">
        <f t="shared" si="136"/>
        <v>20</v>
      </c>
      <c r="K117" s="118">
        <f t="shared" si="155"/>
        <v>10</v>
      </c>
      <c r="L117" s="8">
        <f t="shared" si="137"/>
        <v>1.0003498099999999</v>
      </c>
      <c r="M117" s="119">
        <f t="shared" si="153"/>
        <v>1.0025002700000001</v>
      </c>
      <c r="N117" s="119">
        <f t="shared" si="147"/>
        <v>1.0066048563884862</v>
      </c>
      <c r="O117" s="112">
        <f t="shared" si="150"/>
        <v>1.0069569700000001</v>
      </c>
      <c r="P117" s="112">
        <f t="shared" si="128"/>
        <v>968.57936611000002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9.5000000000000001E-2</v>
      </c>
      <c r="U117" s="120">
        <f t="shared" si="148"/>
        <v>10</v>
      </c>
      <c r="V117" s="120">
        <v>252</v>
      </c>
      <c r="W117" s="119">
        <f t="shared" si="129"/>
        <v>1.0036078559999999</v>
      </c>
      <c r="X117" s="112">
        <f t="shared" si="130"/>
        <v>3.49449487</v>
      </c>
      <c r="Y117" s="112">
        <f t="shared" si="131"/>
        <v>0</v>
      </c>
      <c r="Z117" s="125" t="str">
        <f t="shared" si="145"/>
        <v>A+J=</v>
      </c>
      <c r="AA117" s="117">
        <f t="shared" si="146"/>
        <v>43971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47107</v>
      </c>
      <c r="AP117" s="171">
        <f>VLOOKUP($AO117,[1]Plan1!$EW$167:$EZ$293,2)</f>
        <v>5739.56</v>
      </c>
      <c r="AQ117" s="170">
        <f t="shared" si="139"/>
        <v>47046</v>
      </c>
      <c r="AR117" s="171">
        <f>VLOOKUP($AO117,[1]Plan1!$EW$167:$EZ$293,4)</f>
        <v>5739.56</v>
      </c>
      <c r="AS117" s="170">
        <f t="shared" si="140"/>
        <v>47077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43958</v>
      </c>
      <c r="B118" s="112">
        <f t="shared" si="125"/>
        <v>972.45801553999991</v>
      </c>
      <c r="C118" s="112">
        <f t="shared" si="142"/>
        <v>961.88754332999997</v>
      </c>
      <c r="D118" s="113">
        <f t="shared" si="134"/>
        <v>5344.75</v>
      </c>
      <c r="E118" s="114">
        <f t="shared" si="151"/>
        <v>5348.49</v>
      </c>
      <c r="F118" s="115">
        <f t="shared" si="152"/>
        <v>43910</v>
      </c>
      <c r="G118" s="116">
        <f t="shared" si="126"/>
        <v>6.9975209317552078E-4</v>
      </c>
      <c r="H118" s="117">
        <f t="shared" si="135"/>
        <v>43971</v>
      </c>
      <c r="I118" s="117">
        <f t="shared" si="127"/>
        <v>43971</v>
      </c>
      <c r="J118" s="118">
        <f t="shared" si="136"/>
        <v>20</v>
      </c>
      <c r="K118" s="118">
        <f t="shared" si="155"/>
        <v>11</v>
      </c>
      <c r="L118" s="8">
        <f t="shared" si="137"/>
        <v>1.0003848</v>
      </c>
      <c r="M118" s="119">
        <f t="shared" si="153"/>
        <v>1.0025002700000001</v>
      </c>
      <c r="N118" s="119">
        <f t="shared" si="147"/>
        <v>1.0066048563884862</v>
      </c>
      <c r="O118" s="112">
        <f t="shared" si="150"/>
        <v>1.0069921900000001</v>
      </c>
      <c r="P118" s="112">
        <f t="shared" si="128"/>
        <v>968.61324378999996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9.5000000000000001E-2</v>
      </c>
      <c r="U118" s="120">
        <f t="shared" si="148"/>
        <v>11</v>
      </c>
      <c r="V118" s="120">
        <v>252</v>
      </c>
      <c r="W118" s="119">
        <f t="shared" si="129"/>
        <v>1.0039693569999999</v>
      </c>
      <c r="X118" s="112">
        <f t="shared" si="130"/>
        <v>3.84477175</v>
      </c>
      <c r="Y118" s="112">
        <f t="shared" si="131"/>
        <v>0</v>
      </c>
      <c r="Z118" s="125" t="str">
        <f t="shared" si="145"/>
        <v>A+J=</v>
      </c>
      <c r="AA118" s="117">
        <f t="shared" si="146"/>
        <v>43971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47140</v>
      </c>
      <c r="AP118" s="171">
        <f>VLOOKUP($AO118,[1]Plan1!$EW$167:$EZ$293,2)</f>
        <v>5739.56</v>
      </c>
      <c r="AQ118" s="170">
        <f t="shared" si="139"/>
        <v>47079</v>
      </c>
      <c r="AR118" s="171">
        <f>VLOOKUP($AO118,[1]Plan1!$EW$167:$EZ$293,4)</f>
        <v>5739.56</v>
      </c>
      <c r="AS118" s="170">
        <f t="shared" si="140"/>
        <v>47109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43959</v>
      </c>
      <c r="B119" s="112">
        <f t="shared" si="125"/>
        <v>972.84232052000004</v>
      </c>
      <c r="C119" s="112">
        <f t="shared" si="142"/>
        <v>961.88754332999997</v>
      </c>
      <c r="D119" s="113">
        <f t="shared" si="134"/>
        <v>5344.75</v>
      </c>
      <c r="E119" s="114">
        <f t="shared" si="151"/>
        <v>5348.49</v>
      </c>
      <c r="F119" s="115">
        <f t="shared" si="152"/>
        <v>43910</v>
      </c>
      <c r="G119" s="116">
        <f t="shared" si="126"/>
        <v>6.9975209317552078E-4</v>
      </c>
      <c r="H119" s="117">
        <f t="shared" si="135"/>
        <v>43971</v>
      </c>
      <c r="I119" s="117">
        <f t="shared" si="127"/>
        <v>43971</v>
      </c>
      <c r="J119" s="118">
        <f t="shared" si="136"/>
        <v>20</v>
      </c>
      <c r="K119" s="118">
        <f t="shared" si="155"/>
        <v>12</v>
      </c>
      <c r="L119" s="8">
        <f t="shared" si="137"/>
        <v>1.00041979</v>
      </c>
      <c r="M119" s="119">
        <f t="shared" si="153"/>
        <v>1.0025002700000001</v>
      </c>
      <c r="N119" s="119">
        <f t="shared" si="147"/>
        <v>1.0066048563884862</v>
      </c>
      <c r="O119" s="112">
        <f t="shared" si="150"/>
        <v>1.0070274100000001</v>
      </c>
      <c r="P119" s="112">
        <f t="shared" si="128"/>
        <v>968.64712147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9.5000000000000001E-2</v>
      </c>
      <c r="U119" s="120">
        <f t="shared" si="148"/>
        <v>12</v>
      </c>
      <c r="V119" s="120">
        <v>252</v>
      </c>
      <c r="W119" s="119">
        <f t="shared" si="129"/>
        <v>1.004330988</v>
      </c>
      <c r="X119" s="112">
        <f t="shared" si="130"/>
        <v>4.1951990500000003</v>
      </c>
      <c r="Y119" s="112">
        <f t="shared" si="131"/>
        <v>0</v>
      </c>
      <c r="Z119" s="125" t="str">
        <f t="shared" si="145"/>
        <v>A+J=</v>
      </c>
      <c r="AA119" s="117">
        <f t="shared" si="146"/>
        <v>43971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47169</v>
      </c>
      <c r="AP119" s="171">
        <f>VLOOKUP($AO119,[1]Plan1!$EW$167:$EZ$293,2)</f>
        <v>5739.56</v>
      </c>
      <c r="AQ119" s="170">
        <f t="shared" si="139"/>
        <v>47107</v>
      </c>
      <c r="AR119" s="171">
        <f>VLOOKUP($AO119,[1]Plan1!$EW$167:$EZ$293,4)</f>
        <v>5739.56</v>
      </c>
      <c r="AS119" s="170">
        <f t="shared" si="140"/>
        <v>47138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43960</v>
      </c>
      <c r="B120" s="112">
        <f t="shared" si="125"/>
        <v>973.22678559000008</v>
      </c>
      <c r="C120" s="112">
        <f t="shared" si="142"/>
        <v>961.88754332999997</v>
      </c>
      <c r="D120" s="113">
        <f t="shared" si="134"/>
        <v>5344.75</v>
      </c>
      <c r="E120" s="114">
        <f t="shared" si="151"/>
        <v>5348.49</v>
      </c>
      <c r="F120" s="115">
        <f t="shared" si="152"/>
        <v>43910</v>
      </c>
      <c r="G120" s="116">
        <f t="shared" si="126"/>
        <v>6.9975209317552078E-4</v>
      </c>
      <c r="H120" s="117">
        <f t="shared" si="135"/>
        <v>43971</v>
      </c>
      <c r="I120" s="117">
        <f t="shared" si="127"/>
        <v>43971</v>
      </c>
      <c r="J120" s="118">
        <f t="shared" si="136"/>
        <v>20</v>
      </c>
      <c r="K120" s="118">
        <f t="shared" si="155"/>
        <v>13</v>
      </c>
      <c r="L120" s="8">
        <f t="shared" si="137"/>
        <v>1.0004547800000001</v>
      </c>
      <c r="M120" s="119">
        <f t="shared" si="153"/>
        <v>1.0025002700000001</v>
      </c>
      <c r="N120" s="119">
        <f t="shared" si="147"/>
        <v>1.0066048563884862</v>
      </c>
      <c r="O120" s="112">
        <f t="shared" si="150"/>
        <v>1.00706264</v>
      </c>
      <c r="P120" s="112">
        <f t="shared" si="128"/>
        <v>968.68100876000005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9.5000000000000001E-2</v>
      </c>
      <c r="U120" s="120">
        <f t="shared" si="148"/>
        <v>13</v>
      </c>
      <c r="V120" s="120">
        <v>252</v>
      </c>
      <c r="W120" s="119">
        <f t="shared" si="129"/>
        <v>1.0046927489999999</v>
      </c>
      <c r="X120" s="112">
        <f t="shared" si="130"/>
        <v>4.5457768300000003</v>
      </c>
      <c r="Y120" s="112">
        <f t="shared" si="131"/>
        <v>0</v>
      </c>
      <c r="Z120" s="125" t="str">
        <f t="shared" si="145"/>
        <v>A+J=</v>
      </c>
      <c r="AA120" s="117">
        <f t="shared" si="146"/>
        <v>43971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47197</v>
      </c>
      <c r="AP120" s="171">
        <f>VLOOKUP($AO120,[1]Plan1!$EW$167:$EZ$293,2)</f>
        <v>5739.56</v>
      </c>
      <c r="AQ120" s="170">
        <f t="shared" si="139"/>
        <v>47138</v>
      </c>
      <c r="AR120" s="171">
        <f>VLOOKUP($AO120,[1]Plan1!$EW$167:$EZ$293,4)</f>
        <v>5739.56</v>
      </c>
      <c r="AS120" s="170">
        <f t="shared" si="140"/>
        <v>47169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43961</v>
      </c>
      <c r="B121" s="112">
        <f t="shared" si="125"/>
        <v>973.22678559000008</v>
      </c>
      <c r="C121" s="112">
        <f t="shared" si="142"/>
        <v>961.88754332999997</v>
      </c>
      <c r="D121" s="113">
        <f t="shared" si="134"/>
        <v>5344.75</v>
      </c>
      <c r="E121" s="114">
        <f t="shared" si="151"/>
        <v>5348.49</v>
      </c>
      <c r="F121" s="115">
        <f t="shared" si="152"/>
        <v>43910</v>
      </c>
      <c r="G121" s="116">
        <f t="shared" si="126"/>
        <v>6.9975209317552078E-4</v>
      </c>
      <c r="H121" s="117">
        <f t="shared" si="135"/>
        <v>43971</v>
      </c>
      <c r="I121" s="117">
        <f t="shared" si="127"/>
        <v>43971</v>
      </c>
      <c r="J121" s="118">
        <f t="shared" si="136"/>
        <v>20</v>
      </c>
      <c r="K121" s="118">
        <f t="shared" si="155"/>
        <v>13</v>
      </c>
      <c r="L121" s="8">
        <f t="shared" si="137"/>
        <v>1.0004547800000001</v>
      </c>
      <c r="M121" s="119">
        <f t="shared" si="153"/>
        <v>1.0025002700000001</v>
      </c>
      <c r="N121" s="119">
        <f t="shared" si="147"/>
        <v>1.0066048563884862</v>
      </c>
      <c r="O121" s="112">
        <f t="shared" si="150"/>
        <v>1.00706264</v>
      </c>
      <c r="P121" s="112">
        <f t="shared" si="128"/>
        <v>968.68100876000005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9.5000000000000001E-2</v>
      </c>
      <c r="U121" s="120">
        <f t="shared" si="148"/>
        <v>13</v>
      </c>
      <c r="V121" s="120">
        <v>252</v>
      </c>
      <c r="W121" s="119">
        <f t="shared" si="129"/>
        <v>1.0046927489999999</v>
      </c>
      <c r="X121" s="112">
        <f t="shared" si="130"/>
        <v>4.5457768300000003</v>
      </c>
      <c r="Y121" s="112">
        <f t="shared" si="131"/>
        <v>0</v>
      </c>
      <c r="Z121" s="125" t="str">
        <f t="shared" si="145"/>
        <v>A+J=</v>
      </c>
      <c r="AA121" s="117">
        <f t="shared" si="146"/>
        <v>43971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47228</v>
      </c>
      <c r="AP121" s="171">
        <f>VLOOKUP($AO121,[1]Plan1!$EW$167:$EZ$293,2)</f>
        <v>5739.56</v>
      </c>
      <c r="AQ121" s="170">
        <f t="shared" si="139"/>
        <v>47169</v>
      </c>
      <c r="AR121" s="171">
        <f>VLOOKUP($AO121,[1]Plan1!$EW$167:$EZ$293,4)</f>
        <v>5739.56</v>
      </c>
      <c r="AS121" s="170">
        <f t="shared" si="140"/>
        <v>47197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43962</v>
      </c>
      <c r="B122" s="112">
        <f t="shared" si="125"/>
        <v>973.22678559000008</v>
      </c>
      <c r="C122" s="112">
        <f t="shared" si="142"/>
        <v>961.88754332999997</v>
      </c>
      <c r="D122" s="113">
        <f t="shared" si="134"/>
        <v>5344.75</v>
      </c>
      <c r="E122" s="114">
        <f t="shared" si="151"/>
        <v>5348.49</v>
      </c>
      <c r="F122" s="115">
        <f t="shared" si="152"/>
        <v>43910</v>
      </c>
      <c r="G122" s="116">
        <f t="shared" si="126"/>
        <v>6.9975209317552078E-4</v>
      </c>
      <c r="H122" s="117">
        <f t="shared" si="135"/>
        <v>43971</v>
      </c>
      <c r="I122" s="117">
        <f t="shared" si="127"/>
        <v>43971</v>
      </c>
      <c r="J122" s="118">
        <f t="shared" si="136"/>
        <v>20</v>
      </c>
      <c r="K122" s="118">
        <f t="shared" si="155"/>
        <v>13</v>
      </c>
      <c r="L122" s="8">
        <f t="shared" si="137"/>
        <v>1.0004547800000001</v>
      </c>
      <c r="M122" s="119">
        <f t="shared" si="153"/>
        <v>1.0025002700000001</v>
      </c>
      <c r="N122" s="119">
        <f t="shared" si="147"/>
        <v>1.0066048563884862</v>
      </c>
      <c r="O122" s="112">
        <f t="shared" si="150"/>
        <v>1.00706264</v>
      </c>
      <c r="P122" s="112">
        <f t="shared" si="128"/>
        <v>968.68100876000005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9.5000000000000001E-2</v>
      </c>
      <c r="U122" s="120">
        <f t="shared" si="148"/>
        <v>13</v>
      </c>
      <c r="V122" s="120">
        <v>252</v>
      </c>
      <c r="W122" s="119">
        <f t="shared" si="129"/>
        <v>1.0046927489999999</v>
      </c>
      <c r="X122" s="112">
        <f t="shared" si="130"/>
        <v>4.5457768300000003</v>
      </c>
      <c r="Y122" s="112">
        <f t="shared" si="131"/>
        <v>0</v>
      </c>
      <c r="Z122" s="125" t="str">
        <f t="shared" si="145"/>
        <v>A+J=</v>
      </c>
      <c r="AA122" s="117">
        <f t="shared" si="146"/>
        <v>43971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47259</v>
      </c>
      <c r="AP122" s="171">
        <f>VLOOKUP($AO122,[1]Plan1!$EW$167:$EZ$293,2)</f>
        <v>5739.56</v>
      </c>
      <c r="AQ122" s="170">
        <f t="shared" si="139"/>
        <v>47198</v>
      </c>
      <c r="AR122" s="171">
        <f>VLOOKUP($AO122,[1]Plan1!$EW$167:$EZ$293,4)</f>
        <v>5739.56</v>
      </c>
      <c r="AS122" s="170">
        <f t="shared" si="140"/>
        <v>47229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43963</v>
      </c>
      <c r="B123" s="112">
        <f t="shared" si="125"/>
        <v>973.61139242000002</v>
      </c>
      <c r="C123" s="112">
        <f t="shared" si="142"/>
        <v>961.88754332999997</v>
      </c>
      <c r="D123" s="113">
        <f t="shared" si="134"/>
        <v>5344.75</v>
      </c>
      <c r="E123" s="114">
        <f t="shared" si="151"/>
        <v>5348.49</v>
      </c>
      <c r="F123" s="115">
        <f t="shared" si="152"/>
        <v>43910</v>
      </c>
      <c r="G123" s="116">
        <f t="shared" si="126"/>
        <v>6.9975209317552078E-4</v>
      </c>
      <c r="H123" s="117">
        <f t="shared" si="135"/>
        <v>43971</v>
      </c>
      <c r="I123" s="117">
        <f t="shared" si="127"/>
        <v>43971</v>
      </c>
      <c r="J123" s="118">
        <f t="shared" si="136"/>
        <v>20</v>
      </c>
      <c r="K123" s="118">
        <f t="shared" si="155"/>
        <v>14</v>
      </c>
      <c r="L123" s="8">
        <f t="shared" si="137"/>
        <v>1.0004897699999999</v>
      </c>
      <c r="M123" s="119">
        <f t="shared" si="153"/>
        <v>1.0025002700000001</v>
      </c>
      <c r="N123" s="119">
        <f t="shared" si="147"/>
        <v>1.0066048563884862</v>
      </c>
      <c r="O123" s="112">
        <f t="shared" si="150"/>
        <v>1.00709786</v>
      </c>
      <c r="P123" s="112">
        <f t="shared" si="128"/>
        <v>968.71488643999999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9.5000000000000001E-2</v>
      </c>
      <c r="U123" s="120">
        <f t="shared" si="148"/>
        <v>14</v>
      </c>
      <c r="V123" s="120">
        <v>252</v>
      </c>
      <c r="W123" s="119">
        <f t="shared" si="129"/>
        <v>1.0050546410000001</v>
      </c>
      <c r="X123" s="112">
        <f t="shared" si="130"/>
        <v>4.8965059799999997</v>
      </c>
      <c r="Y123" s="112">
        <f t="shared" si="131"/>
        <v>0</v>
      </c>
      <c r="Z123" s="125" t="str">
        <f t="shared" si="145"/>
        <v>A+J=</v>
      </c>
      <c r="AA123" s="117">
        <f t="shared" si="146"/>
        <v>43971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47289</v>
      </c>
      <c r="AP123" s="171">
        <f>VLOOKUP($AO123,[1]Plan1!$EW$167:$EZ$293,2)</f>
        <v>5739.56</v>
      </c>
      <c r="AQ123" s="170">
        <f t="shared" si="139"/>
        <v>47228</v>
      </c>
      <c r="AR123" s="171">
        <f>VLOOKUP($AO123,[1]Plan1!$EW$167:$EZ$293,4)</f>
        <v>5739.56</v>
      </c>
      <c r="AS123" s="170">
        <f t="shared" si="140"/>
        <v>47258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43964</v>
      </c>
      <c r="B124" s="112">
        <f t="shared" si="125"/>
        <v>973.99614970000005</v>
      </c>
      <c r="C124" s="112">
        <f t="shared" si="142"/>
        <v>961.88754332999997</v>
      </c>
      <c r="D124" s="113">
        <f t="shared" si="134"/>
        <v>5344.75</v>
      </c>
      <c r="E124" s="114">
        <f t="shared" si="151"/>
        <v>5348.49</v>
      </c>
      <c r="F124" s="115">
        <f t="shared" si="152"/>
        <v>43910</v>
      </c>
      <c r="G124" s="116">
        <f t="shared" si="126"/>
        <v>6.9975209317552078E-4</v>
      </c>
      <c r="H124" s="117">
        <f t="shared" si="135"/>
        <v>43971</v>
      </c>
      <c r="I124" s="117">
        <f t="shared" si="127"/>
        <v>43971</v>
      </c>
      <c r="J124" s="118">
        <f t="shared" si="136"/>
        <v>20</v>
      </c>
      <c r="K124" s="118">
        <f t="shared" si="155"/>
        <v>15</v>
      </c>
      <c r="L124" s="8">
        <f t="shared" si="137"/>
        <v>1.00052476</v>
      </c>
      <c r="M124" s="119">
        <f t="shared" si="153"/>
        <v>1.0025002700000001</v>
      </c>
      <c r="N124" s="119">
        <f t="shared" si="147"/>
        <v>1.0066048563884862</v>
      </c>
      <c r="O124" s="112">
        <f t="shared" si="150"/>
        <v>1.00713308</v>
      </c>
      <c r="P124" s="112">
        <f t="shared" si="128"/>
        <v>968.74876412000003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9.5000000000000001E-2</v>
      </c>
      <c r="U124" s="120">
        <f t="shared" si="148"/>
        <v>15</v>
      </c>
      <c r="V124" s="120">
        <v>252</v>
      </c>
      <c r="W124" s="119">
        <f t="shared" si="129"/>
        <v>1.0054166630000001</v>
      </c>
      <c r="X124" s="112">
        <f t="shared" si="130"/>
        <v>5.2473855800000004</v>
      </c>
      <c r="Y124" s="112">
        <f t="shared" si="131"/>
        <v>0</v>
      </c>
      <c r="Z124" s="125" t="str">
        <f t="shared" si="145"/>
        <v>A+J=</v>
      </c>
      <c r="AA124" s="117">
        <f t="shared" si="146"/>
        <v>43971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47319</v>
      </c>
      <c r="AP124" s="171">
        <f>VLOOKUP($AO124,[1]Plan1!$EW$167:$EZ$293,2)</f>
        <v>5739.56</v>
      </c>
      <c r="AQ124" s="170">
        <f t="shared" si="139"/>
        <v>47258</v>
      </c>
      <c r="AR124" s="171">
        <f>VLOOKUP($AO124,[1]Plan1!$EW$167:$EZ$293,4)</f>
        <v>5739.56</v>
      </c>
      <c r="AS124" s="170">
        <f t="shared" si="140"/>
        <v>47289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43965</v>
      </c>
      <c r="B125" s="112">
        <f t="shared" si="125"/>
        <v>974.38106713000002</v>
      </c>
      <c r="C125" s="112">
        <f t="shared" si="142"/>
        <v>961.88754332999997</v>
      </c>
      <c r="D125" s="113">
        <f t="shared" si="134"/>
        <v>5344.75</v>
      </c>
      <c r="E125" s="114">
        <f t="shared" si="151"/>
        <v>5348.49</v>
      </c>
      <c r="F125" s="115">
        <f t="shared" si="152"/>
        <v>43910</v>
      </c>
      <c r="G125" s="116">
        <f t="shared" si="126"/>
        <v>6.9975209317552078E-4</v>
      </c>
      <c r="H125" s="117">
        <f t="shared" si="135"/>
        <v>43971</v>
      </c>
      <c r="I125" s="117">
        <f t="shared" si="127"/>
        <v>43971</v>
      </c>
      <c r="J125" s="118">
        <f t="shared" si="136"/>
        <v>20</v>
      </c>
      <c r="K125" s="118">
        <f t="shared" si="155"/>
        <v>16</v>
      </c>
      <c r="L125" s="8">
        <f t="shared" si="137"/>
        <v>1.00055976</v>
      </c>
      <c r="M125" s="119">
        <f t="shared" si="153"/>
        <v>1.0025002700000001</v>
      </c>
      <c r="N125" s="119">
        <f t="shared" si="147"/>
        <v>1.0066048563884862</v>
      </c>
      <c r="O125" s="112">
        <f t="shared" si="150"/>
        <v>1.00716831</v>
      </c>
      <c r="P125" s="112">
        <f t="shared" si="128"/>
        <v>968.78265141999998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9.5000000000000001E-2</v>
      </c>
      <c r="U125" s="120">
        <f t="shared" si="148"/>
        <v>16</v>
      </c>
      <c r="V125" s="120">
        <v>252</v>
      </c>
      <c r="W125" s="119">
        <f t="shared" si="129"/>
        <v>1.005778815</v>
      </c>
      <c r="X125" s="112">
        <f t="shared" si="130"/>
        <v>5.5984157100000003</v>
      </c>
      <c r="Y125" s="112">
        <f t="shared" si="131"/>
        <v>0</v>
      </c>
      <c r="Z125" s="125" t="str">
        <f t="shared" si="145"/>
        <v>A+J=</v>
      </c>
      <c r="AA125" s="117">
        <f t="shared" si="146"/>
        <v>43971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47350</v>
      </c>
      <c r="AP125" s="171">
        <f>VLOOKUP($AO125,[1]Plan1!$EW$167:$EZ$293,2)</f>
        <v>5739.56</v>
      </c>
      <c r="AQ125" s="170">
        <f t="shared" si="139"/>
        <v>47289</v>
      </c>
      <c r="AR125" s="171">
        <f>VLOOKUP($AO125,[1]Plan1!$EW$167:$EZ$293,4)</f>
        <v>5739.56</v>
      </c>
      <c r="AS125" s="170">
        <f t="shared" si="140"/>
        <v>47319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43966</v>
      </c>
      <c r="B126" s="112">
        <f t="shared" si="125"/>
        <v>974.76612634000003</v>
      </c>
      <c r="C126" s="112">
        <f t="shared" si="142"/>
        <v>961.88754332999997</v>
      </c>
      <c r="D126" s="113">
        <f t="shared" si="134"/>
        <v>5344.75</v>
      </c>
      <c r="E126" s="114">
        <f t="shared" si="151"/>
        <v>5348.49</v>
      </c>
      <c r="F126" s="115">
        <f t="shared" si="152"/>
        <v>43910</v>
      </c>
      <c r="G126" s="116">
        <f t="shared" si="126"/>
        <v>6.9975209317552078E-4</v>
      </c>
      <c r="H126" s="117">
        <f t="shared" si="135"/>
        <v>43971</v>
      </c>
      <c r="I126" s="117">
        <f t="shared" si="127"/>
        <v>43971</v>
      </c>
      <c r="J126" s="118">
        <f t="shared" si="136"/>
        <v>20</v>
      </c>
      <c r="K126" s="118">
        <f t="shared" si="155"/>
        <v>17</v>
      </c>
      <c r="L126" s="8">
        <f t="shared" si="137"/>
        <v>1.0005947500000001</v>
      </c>
      <c r="M126" s="119">
        <f t="shared" si="153"/>
        <v>1.0025002700000001</v>
      </c>
      <c r="N126" s="119">
        <f t="shared" si="147"/>
        <v>1.0066048563884862</v>
      </c>
      <c r="O126" s="112">
        <f t="shared" si="150"/>
        <v>1.00720353</v>
      </c>
      <c r="P126" s="112">
        <f t="shared" si="128"/>
        <v>968.81652910000003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9.5000000000000001E-2</v>
      </c>
      <c r="U126" s="120">
        <f t="shared" si="148"/>
        <v>17</v>
      </c>
      <c r="V126" s="120">
        <v>252</v>
      </c>
      <c r="W126" s="119">
        <f t="shared" si="129"/>
        <v>1.0061410980000001</v>
      </c>
      <c r="X126" s="112">
        <f t="shared" si="130"/>
        <v>5.9495972400000001</v>
      </c>
      <c r="Y126" s="112">
        <f t="shared" si="131"/>
        <v>0</v>
      </c>
      <c r="Z126" s="125" t="str">
        <f t="shared" si="145"/>
        <v>A+J=</v>
      </c>
      <c r="AA126" s="117">
        <f t="shared" si="146"/>
        <v>43971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47381</v>
      </c>
      <c r="AP126" s="171">
        <f>VLOOKUP($AO126,[1]Plan1!$EW$167:$EZ$293,2)</f>
        <v>5739.56</v>
      </c>
      <c r="AQ126" s="170">
        <f t="shared" si="139"/>
        <v>47319</v>
      </c>
      <c r="AR126" s="171">
        <f>VLOOKUP($AO126,[1]Plan1!$EW$167:$EZ$293,4)</f>
        <v>5739.56</v>
      </c>
      <c r="AS126" s="170">
        <f t="shared" si="140"/>
        <v>47350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43967</v>
      </c>
      <c r="B127" s="112">
        <f t="shared" si="125"/>
        <v>975.15134574000001</v>
      </c>
      <c r="C127" s="112">
        <f t="shared" si="142"/>
        <v>961.88754332999997</v>
      </c>
      <c r="D127" s="113">
        <f t="shared" si="134"/>
        <v>5344.75</v>
      </c>
      <c r="E127" s="114">
        <f t="shared" si="151"/>
        <v>5348.49</v>
      </c>
      <c r="F127" s="115">
        <f t="shared" si="152"/>
        <v>43910</v>
      </c>
      <c r="G127" s="116">
        <f t="shared" si="126"/>
        <v>6.9975209317552078E-4</v>
      </c>
      <c r="H127" s="117">
        <f t="shared" si="135"/>
        <v>43971</v>
      </c>
      <c r="I127" s="117">
        <f t="shared" si="127"/>
        <v>43971</v>
      </c>
      <c r="J127" s="118">
        <f t="shared" si="136"/>
        <v>20</v>
      </c>
      <c r="K127" s="118">
        <f t="shared" si="155"/>
        <v>18</v>
      </c>
      <c r="L127" s="8">
        <f t="shared" si="137"/>
        <v>1.0006297500000001</v>
      </c>
      <c r="M127" s="119">
        <f t="shared" si="153"/>
        <v>1.0025002700000001</v>
      </c>
      <c r="N127" s="119">
        <f t="shared" si="147"/>
        <v>1.0066048563884862</v>
      </c>
      <c r="O127" s="112">
        <f t="shared" si="150"/>
        <v>1.0072387599999999</v>
      </c>
      <c r="P127" s="112">
        <f t="shared" si="128"/>
        <v>968.85041639999997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9.5000000000000001E-2</v>
      </c>
      <c r="U127" s="120">
        <f t="shared" si="148"/>
        <v>18</v>
      </c>
      <c r="V127" s="120">
        <v>252</v>
      </c>
      <c r="W127" s="119">
        <f t="shared" si="129"/>
        <v>1.006503511</v>
      </c>
      <c r="X127" s="112">
        <f t="shared" si="130"/>
        <v>6.3009293399999997</v>
      </c>
      <c r="Y127" s="112">
        <f t="shared" si="131"/>
        <v>0</v>
      </c>
      <c r="Z127" s="125" t="str">
        <f t="shared" si="145"/>
        <v>A+J=</v>
      </c>
      <c r="AA127" s="117">
        <f t="shared" si="146"/>
        <v>43971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47413</v>
      </c>
      <c r="AP127" s="171">
        <f>VLOOKUP($AO127,[1]Plan1!$EW$167:$EZ$293,2)</f>
        <v>5739.56</v>
      </c>
      <c r="AQ127" s="170">
        <f t="shared" si="139"/>
        <v>47352</v>
      </c>
      <c r="AR127" s="171">
        <f>VLOOKUP($AO127,[1]Plan1!$EW$167:$EZ$293,4)</f>
        <v>5739.56</v>
      </c>
      <c r="AS127" s="170">
        <f t="shared" si="140"/>
        <v>47383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43968</v>
      </c>
      <c r="B128" s="112">
        <f t="shared" si="125"/>
        <v>975.15134574000001</v>
      </c>
      <c r="C128" s="112">
        <f t="shared" si="142"/>
        <v>961.88754332999997</v>
      </c>
      <c r="D128" s="113">
        <f t="shared" si="134"/>
        <v>5344.75</v>
      </c>
      <c r="E128" s="114">
        <f t="shared" si="151"/>
        <v>5348.49</v>
      </c>
      <c r="F128" s="115">
        <f t="shared" si="152"/>
        <v>43910</v>
      </c>
      <c r="G128" s="116">
        <f t="shared" si="126"/>
        <v>6.9975209317552078E-4</v>
      </c>
      <c r="H128" s="117">
        <f t="shared" si="135"/>
        <v>43971</v>
      </c>
      <c r="I128" s="117">
        <f t="shared" si="127"/>
        <v>43971</v>
      </c>
      <c r="J128" s="118">
        <f t="shared" si="136"/>
        <v>20</v>
      </c>
      <c r="K128" s="118">
        <f t="shared" si="155"/>
        <v>18</v>
      </c>
      <c r="L128" s="8">
        <f t="shared" si="137"/>
        <v>1.0006297500000001</v>
      </c>
      <c r="M128" s="119">
        <f t="shared" si="153"/>
        <v>1.0025002700000001</v>
      </c>
      <c r="N128" s="119">
        <f t="shared" si="147"/>
        <v>1.0066048563884862</v>
      </c>
      <c r="O128" s="112">
        <f t="shared" si="150"/>
        <v>1.0072387599999999</v>
      </c>
      <c r="P128" s="112">
        <f t="shared" si="128"/>
        <v>968.85041639999997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9.5000000000000001E-2</v>
      </c>
      <c r="U128" s="120">
        <f t="shared" si="148"/>
        <v>18</v>
      </c>
      <c r="V128" s="120">
        <v>252</v>
      </c>
      <c r="W128" s="119">
        <f t="shared" si="129"/>
        <v>1.006503511</v>
      </c>
      <c r="X128" s="112">
        <f t="shared" si="130"/>
        <v>6.3009293399999997</v>
      </c>
      <c r="Y128" s="112">
        <f t="shared" si="131"/>
        <v>0</v>
      </c>
      <c r="Z128" s="125" t="str">
        <f t="shared" si="145"/>
        <v>A+J=</v>
      </c>
      <c r="AA128" s="117">
        <f t="shared" si="146"/>
        <v>43971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47442</v>
      </c>
      <c r="AP128" s="171">
        <f>VLOOKUP($AO128,[1]Plan1!$EW$167:$EZ$293,2)</f>
        <v>5739.56</v>
      </c>
      <c r="AQ128" s="170">
        <f t="shared" si="139"/>
        <v>47381</v>
      </c>
      <c r="AR128" s="171">
        <f>VLOOKUP($AO128,[1]Plan1!$EW$167:$EZ$293,4)</f>
        <v>5739.56</v>
      </c>
      <c r="AS128" s="170">
        <f t="shared" si="140"/>
        <v>47411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43969</v>
      </c>
      <c r="B129" s="112">
        <f t="shared" si="125"/>
        <v>975.15134574000001</v>
      </c>
      <c r="C129" s="112">
        <f t="shared" si="142"/>
        <v>961.88754332999997</v>
      </c>
      <c r="D129" s="113">
        <f t="shared" si="134"/>
        <v>5344.75</v>
      </c>
      <c r="E129" s="114">
        <f t="shared" si="151"/>
        <v>5348.49</v>
      </c>
      <c r="F129" s="115">
        <f t="shared" si="152"/>
        <v>43910</v>
      </c>
      <c r="G129" s="116">
        <f t="shared" si="126"/>
        <v>6.9975209317552078E-4</v>
      </c>
      <c r="H129" s="117">
        <f t="shared" si="135"/>
        <v>43971</v>
      </c>
      <c r="I129" s="117">
        <f t="shared" si="127"/>
        <v>43971</v>
      </c>
      <c r="J129" s="118">
        <f t="shared" si="136"/>
        <v>20</v>
      </c>
      <c r="K129" s="118">
        <f t="shared" si="155"/>
        <v>18</v>
      </c>
      <c r="L129" s="8">
        <f t="shared" si="137"/>
        <v>1.0006297500000001</v>
      </c>
      <c r="M129" s="119">
        <f t="shared" si="153"/>
        <v>1.0025002700000001</v>
      </c>
      <c r="N129" s="119">
        <f t="shared" si="147"/>
        <v>1.0066048563884862</v>
      </c>
      <c r="O129" s="112">
        <f t="shared" si="150"/>
        <v>1.0072387599999999</v>
      </c>
      <c r="P129" s="112">
        <f t="shared" si="128"/>
        <v>968.85041639999997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9.5000000000000001E-2</v>
      </c>
      <c r="U129" s="120">
        <f t="shared" si="148"/>
        <v>18</v>
      </c>
      <c r="V129" s="120">
        <v>252</v>
      </c>
      <c r="W129" s="119">
        <f t="shared" si="129"/>
        <v>1.006503511</v>
      </c>
      <c r="X129" s="112">
        <f t="shared" si="130"/>
        <v>6.3009293399999997</v>
      </c>
      <c r="Y129" s="112">
        <f t="shared" si="131"/>
        <v>0</v>
      </c>
      <c r="Z129" s="125" t="str">
        <f t="shared" si="145"/>
        <v>A+J=</v>
      </c>
      <c r="AA129" s="117">
        <f t="shared" si="146"/>
        <v>43971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47472</v>
      </c>
      <c r="AP129" s="171">
        <f>VLOOKUP($AO129,[1]Plan1!$EW$167:$EZ$293,2)</f>
        <v>5739.56</v>
      </c>
      <c r="AQ129" s="170">
        <f t="shared" si="139"/>
        <v>47411</v>
      </c>
      <c r="AR129" s="171">
        <f>VLOOKUP($AO129,[1]Plan1!$EW$167:$EZ$293,4)</f>
        <v>5739.56</v>
      </c>
      <c r="AS129" s="170">
        <f t="shared" si="140"/>
        <v>47442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43970</v>
      </c>
      <c r="B130" s="112">
        <f t="shared" si="125"/>
        <v>975.53671660999998</v>
      </c>
      <c r="C130" s="112">
        <f t="shared" si="142"/>
        <v>961.88754332999997</v>
      </c>
      <c r="D130" s="113">
        <f t="shared" si="134"/>
        <v>5344.75</v>
      </c>
      <c r="E130" s="114">
        <f t="shared" si="151"/>
        <v>5348.49</v>
      </c>
      <c r="F130" s="115">
        <f t="shared" si="152"/>
        <v>43910</v>
      </c>
      <c r="G130" s="116">
        <f t="shared" si="126"/>
        <v>6.9975209317552078E-4</v>
      </c>
      <c r="H130" s="117">
        <f t="shared" si="135"/>
        <v>43971</v>
      </c>
      <c r="I130" s="117">
        <f t="shared" si="127"/>
        <v>43971</v>
      </c>
      <c r="J130" s="118">
        <f t="shared" si="136"/>
        <v>20</v>
      </c>
      <c r="K130" s="118">
        <f t="shared" si="155"/>
        <v>19</v>
      </c>
      <c r="L130" s="8">
        <f t="shared" si="137"/>
        <v>1.0006647500000001</v>
      </c>
      <c r="M130" s="119">
        <f t="shared" si="153"/>
        <v>1.0025002700000001</v>
      </c>
      <c r="N130" s="119">
        <f t="shared" si="147"/>
        <v>1.0066048563884862</v>
      </c>
      <c r="O130" s="112">
        <f t="shared" si="150"/>
        <v>1.0072739900000001</v>
      </c>
      <c r="P130" s="112">
        <f t="shared" si="128"/>
        <v>968.88430370000003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9.5000000000000001E-2</v>
      </c>
      <c r="U130" s="120">
        <f t="shared" si="148"/>
        <v>19</v>
      </c>
      <c r="V130" s="120">
        <v>252</v>
      </c>
      <c r="W130" s="119">
        <f t="shared" si="129"/>
        <v>1.0068660549999999</v>
      </c>
      <c r="X130" s="112">
        <f t="shared" si="130"/>
        <v>6.6524129099999998</v>
      </c>
      <c r="Y130" s="112">
        <f t="shared" si="131"/>
        <v>0</v>
      </c>
      <c r="Z130" s="125" t="str">
        <f t="shared" si="145"/>
        <v>A+J=</v>
      </c>
      <c r="AA130" s="117">
        <f t="shared" si="146"/>
        <v>43971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47504</v>
      </c>
      <c r="AP130" s="171">
        <f>VLOOKUP($AO130,[1]Plan1!$EW$167:$EZ$293,2)</f>
        <v>5739.56</v>
      </c>
      <c r="AQ130" s="170">
        <f t="shared" si="139"/>
        <v>47443</v>
      </c>
      <c r="AR130" s="171">
        <f>VLOOKUP($AO130,[1]Plan1!$EW$167:$EZ$293,4)</f>
        <v>5739.56</v>
      </c>
      <c r="AS130" s="170">
        <f t="shared" si="140"/>
        <v>47473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43971</v>
      </c>
      <c r="B131" s="112">
        <f t="shared" si="125"/>
        <v>975.92223801</v>
      </c>
      <c r="C131" s="112">
        <f t="shared" si="142"/>
        <v>961.88754332999997</v>
      </c>
      <c r="D131" s="113">
        <f t="shared" si="134"/>
        <v>5344.75</v>
      </c>
      <c r="E131" s="114">
        <f t="shared" si="151"/>
        <v>5348.49</v>
      </c>
      <c r="F131" s="115">
        <f t="shared" si="152"/>
        <v>43910</v>
      </c>
      <c r="G131" s="116">
        <f t="shared" si="126"/>
        <v>6.9975209317552078E-4</v>
      </c>
      <c r="H131" s="117">
        <f t="shared" si="135"/>
        <v>44004</v>
      </c>
      <c r="I131" s="117">
        <f t="shared" si="127"/>
        <v>43971</v>
      </c>
      <c r="J131" s="118">
        <f t="shared" si="136"/>
        <v>20</v>
      </c>
      <c r="K131" s="118">
        <f t="shared" si="155"/>
        <v>20</v>
      </c>
      <c r="L131" s="8">
        <f t="shared" si="137"/>
        <v>1.0006997500000001</v>
      </c>
      <c r="M131" s="119">
        <f t="shared" si="153"/>
        <v>1.0025002700000001</v>
      </c>
      <c r="N131" s="119">
        <f t="shared" si="147"/>
        <v>1.0066048563884862</v>
      </c>
      <c r="O131" s="112">
        <f t="shared" si="150"/>
        <v>1.00730922</v>
      </c>
      <c r="P131" s="112">
        <f t="shared" si="128"/>
        <v>968.91819098999997</v>
      </c>
      <c r="Q131" s="162">
        <f t="shared" si="143"/>
        <v>4</v>
      </c>
      <c r="R131" s="30">
        <f t="shared" si="144"/>
        <v>1.2396794199649791E-2</v>
      </c>
      <c r="S131" s="112">
        <f t="shared" si="149"/>
        <v>12.01147941</v>
      </c>
      <c r="T131" s="122">
        <f t="shared" si="138"/>
        <v>9.5000000000000001E-2</v>
      </c>
      <c r="U131" s="120">
        <f t="shared" si="148"/>
        <v>20</v>
      </c>
      <c r="V131" s="120">
        <v>252</v>
      </c>
      <c r="W131" s="119">
        <f t="shared" si="129"/>
        <v>1.0072287289999999</v>
      </c>
      <c r="X131" s="112">
        <f t="shared" si="130"/>
        <v>7.0040470199999998</v>
      </c>
      <c r="Y131" s="112">
        <f t="shared" si="131"/>
        <v>19.015526430000001</v>
      </c>
      <c r="Z131" s="125" t="str">
        <f t="shared" si="145"/>
        <v>A+J=</v>
      </c>
      <c r="AA131" s="117">
        <f t="shared" si="146"/>
        <v>43971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47534</v>
      </c>
      <c r="AP131" s="171">
        <f>VLOOKUP($AO131,[1]Plan1!$EW$167:$EZ$293,2)</f>
        <v>5739.56</v>
      </c>
      <c r="AQ131" s="170">
        <f t="shared" si="139"/>
        <v>47472</v>
      </c>
      <c r="AR131" s="171">
        <f>VLOOKUP($AO131,[1]Plan1!$EW$167:$EZ$293,4)</f>
        <v>5739.56</v>
      </c>
      <c r="AS131" s="170">
        <f t="shared" si="140"/>
        <v>47503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43972</v>
      </c>
      <c r="B132" s="112">
        <f t="shared" si="125"/>
        <v>957.25139033999994</v>
      </c>
      <c r="C132" s="112">
        <f t="shared" si="142"/>
        <v>949.96322141999997</v>
      </c>
      <c r="D132" s="113">
        <f t="shared" si="134"/>
        <v>5348.49</v>
      </c>
      <c r="E132" s="114">
        <f t="shared" si="151"/>
        <v>5331.91</v>
      </c>
      <c r="F132" s="115">
        <f t="shared" si="152"/>
        <v>43941</v>
      </c>
      <c r="G132" s="116">
        <f t="shared" si="126"/>
        <v>-3.0999403569978989E-3</v>
      </c>
      <c r="H132" s="117">
        <f t="shared" si="135"/>
        <v>44004</v>
      </c>
      <c r="I132" s="117">
        <f t="shared" si="127"/>
        <v>44004</v>
      </c>
      <c r="J132" s="118">
        <f t="shared" si="136"/>
        <v>22</v>
      </c>
      <c r="K132" s="118">
        <f t="shared" si="155"/>
        <v>1</v>
      </c>
      <c r="L132" s="8">
        <f t="shared" si="137"/>
        <v>1</v>
      </c>
      <c r="M132" s="119">
        <f t="shared" si="153"/>
        <v>1.0006997500000001</v>
      </c>
      <c r="N132" s="119">
        <f t="shared" si="147"/>
        <v>1.0073092281367442</v>
      </c>
      <c r="O132" s="112">
        <f t="shared" si="150"/>
        <v>1.00730922</v>
      </c>
      <c r="P132" s="112">
        <f t="shared" si="128"/>
        <v>956.90671158999999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9.5000000000000001E-2</v>
      </c>
      <c r="U132" s="120">
        <f t="shared" si="148"/>
        <v>1</v>
      </c>
      <c r="V132" s="120">
        <v>252</v>
      </c>
      <c r="W132" s="119">
        <f t="shared" si="129"/>
        <v>1.0003602009999999</v>
      </c>
      <c r="X132" s="112">
        <f t="shared" si="130"/>
        <v>0.34467874999999998</v>
      </c>
      <c r="Y132" s="112">
        <f t="shared" si="131"/>
        <v>0</v>
      </c>
      <c r="Z132" s="125" t="str">
        <f t="shared" si="145"/>
        <v>A+J=</v>
      </c>
      <c r="AA132" s="117">
        <f t="shared" si="146"/>
        <v>44004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43973</v>
      </c>
      <c r="B133" s="112">
        <f t="shared" si="125"/>
        <v>957.59619349000002</v>
      </c>
      <c r="C133" s="112">
        <f t="shared" si="142"/>
        <v>949.96322141999997</v>
      </c>
      <c r="D133" s="113">
        <f t="shared" si="134"/>
        <v>5348.49</v>
      </c>
      <c r="E133" s="114">
        <f t="shared" si="151"/>
        <v>5331.91</v>
      </c>
      <c r="F133" s="115">
        <f t="shared" si="152"/>
        <v>43941</v>
      </c>
      <c r="G133" s="116">
        <f t="shared" si="126"/>
        <v>-3.0999403569978989E-3</v>
      </c>
      <c r="H133" s="117">
        <f t="shared" si="135"/>
        <v>44004</v>
      </c>
      <c r="I133" s="117">
        <f t="shared" si="127"/>
        <v>44004</v>
      </c>
      <c r="J133" s="118">
        <f t="shared" si="136"/>
        <v>22</v>
      </c>
      <c r="K133" s="118">
        <f t="shared" si="155"/>
        <v>2</v>
      </c>
      <c r="L133" s="8">
        <f t="shared" si="137"/>
        <v>1</v>
      </c>
      <c r="M133" s="119">
        <f t="shared" si="153"/>
        <v>1.0006997500000001</v>
      </c>
      <c r="N133" s="119">
        <f t="shared" si="147"/>
        <v>1.0073092281367442</v>
      </c>
      <c r="O133" s="112">
        <f t="shared" si="150"/>
        <v>1.00730922</v>
      </c>
      <c r="P133" s="112">
        <f t="shared" si="128"/>
        <v>956.90671158999999</v>
      </c>
      <c r="Q133" s="162">
        <f t="shared" si="143"/>
        <v>0</v>
      </c>
      <c r="R133" s="30">
        <f t="shared" si="144"/>
        <v>0</v>
      </c>
      <c r="S133" s="112">
        <f t="shared" si="149"/>
        <v>0</v>
      </c>
      <c r="T133" s="122">
        <f t="shared" si="138"/>
        <v>9.5000000000000001E-2</v>
      </c>
      <c r="U133" s="120">
        <f t="shared" si="148"/>
        <v>2</v>
      </c>
      <c r="V133" s="120">
        <v>252</v>
      </c>
      <c r="W133" s="119">
        <f t="shared" si="129"/>
        <v>1.0007205320000001</v>
      </c>
      <c r="X133" s="112">
        <f t="shared" si="130"/>
        <v>0.68948189999999998</v>
      </c>
      <c r="Y133" s="112">
        <f t="shared" si="131"/>
        <v>0</v>
      </c>
      <c r="Z133" s="125" t="str">
        <f t="shared" si="145"/>
        <v>A+J=</v>
      </c>
      <c r="AA133" s="117">
        <f t="shared" si="146"/>
        <v>44004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43974</v>
      </c>
      <c r="B134" s="112">
        <f t="shared" si="125"/>
        <v>957.94112103999998</v>
      </c>
      <c r="C134" s="112">
        <f t="shared" si="142"/>
        <v>949.96322141999997</v>
      </c>
      <c r="D134" s="113">
        <f t="shared" si="134"/>
        <v>5348.49</v>
      </c>
      <c r="E134" s="114">
        <f t="shared" si="151"/>
        <v>5331.91</v>
      </c>
      <c r="F134" s="115">
        <f t="shared" si="152"/>
        <v>43941</v>
      </c>
      <c r="G134" s="116">
        <f t="shared" si="126"/>
        <v>-3.0999403569978989E-3</v>
      </c>
      <c r="H134" s="117">
        <f t="shared" si="135"/>
        <v>44004</v>
      </c>
      <c r="I134" s="117">
        <f t="shared" si="127"/>
        <v>44004</v>
      </c>
      <c r="J134" s="118">
        <f t="shared" si="136"/>
        <v>22</v>
      </c>
      <c r="K134" s="118">
        <f t="shared" si="155"/>
        <v>3</v>
      </c>
      <c r="L134" s="8">
        <f t="shared" si="137"/>
        <v>1</v>
      </c>
      <c r="M134" s="119">
        <f t="shared" si="153"/>
        <v>1.0006997500000001</v>
      </c>
      <c r="N134" s="119">
        <f t="shared" si="147"/>
        <v>1.0073092281367442</v>
      </c>
      <c r="O134" s="112">
        <f t="shared" si="150"/>
        <v>1.00730922</v>
      </c>
      <c r="P134" s="112">
        <f t="shared" si="128"/>
        <v>956.90671158999999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9.5000000000000001E-2</v>
      </c>
      <c r="U134" s="120">
        <f t="shared" si="148"/>
        <v>3</v>
      </c>
      <c r="V134" s="120">
        <v>252</v>
      </c>
      <c r="W134" s="119">
        <f t="shared" si="129"/>
        <v>1.001080993</v>
      </c>
      <c r="X134" s="112">
        <f t="shared" si="130"/>
        <v>1.0344094500000001</v>
      </c>
      <c r="Y134" s="112">
        <f t="shared" si="131"/>
        <v>0</v>
      </c>
      <c r="Z134" s="125" t="str">
        <f t="shared" si="145"/>
        <v>A+J=</v>
      </c>
      <c r="AA134" s="117">
        <f t="shared" si="146"/>
        <v>44004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43975</v>
      </c>
      <c r="B135" s="112">
        <f t="shared" si="125"/>
        <v>957.94112103999998</v>
      </c>
      <c r="C135" s="112">
        <f t="shared" si="142"/>
        <v>949.96322141999997</v>
      </c>
      <c r="D135" s="113">
        <f t="shared" si="134"/>
        <v>5348.49</v>
      </c>
      <c r="E135" s="114">
        <f t="shared" si="151"/>
        <v>5331.91</v>
      </c>
      <c r="F135" s="115">
        <f t="shared" si="152"/>
        <v>43941</v>
      </c>
      <c r="G135" s="116">
        <f t="shared" si="126"/>
        <v>-3.0999403569978989E-3</v>
      </c>
      <c r="H135" s="117">
        <f t="shared" si="135"/>
        <v>44004</v>
      </c>
      <c r="I135" s="117">
        <f t="shared" si="127"/>
        <v>44004</v>
      </c>
      <c r="J135" s="118">
        <f t="shared" si="136"/>
        <v>22</v>
      </c>
      <c r="K135" s="118">
        <f t="shared" si="155"/>
        <v>3</v>
      </c>
      <c r="L135" s="8">
        <f t="shared" si="137"/>
        <v>1</v>
      </c>
      <c r="M135" s="119">
        <f t="shared" si="153"/>
        <v>1.0006997500000001</v>
      </c>
      <c r="N135" s="119">
        <f t="shared" si="147"/>
        <v>1.0073092281367442</v>
      </c>
      <c r="O135" s="112">
        <f t="shared" si="150"/>
        <v>1.00730922</v>
      </c>
      <c r="P135" s="112">
        <f t="shared" si="128"/>
        <v>956.90671158999999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9.5000000000000001E-2</v>
      </c>
      <c r="U135" s="120">
        <f t="shared" si="148"/>
        <v>3</v>
      </c>
      <c r="V135" s="120">
        <v>252</v>
      </c>
      <c r="W135" s="119">
        <f t="shared" si="129"/>
        <v>1.001080993</v>
      </c>
      <c r="X135" s="112">
        <f t="shared" si="130"/>
        <v>1.0344094500000001</v>
      </c>
      <c r="Y135" s="112">
        <f t="shared" si="131"/>
        <v>0</v>
      </c>
      <c r="Z135" s="125" t="str">
        <f t="shared" si="145"/>
        <v>A+J=</v>
      </c>
      <c r="AA135" s="117">
        <f t="shared" si="146"/>
        <v>44004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43976</v>
      </c>
      <c r="B136" s="112">
        <f t="shared" si="125"/>
        <v>957.94112103999998</v>
      </c>
      <c r="C136" s="112">
        <f t="shared" si="142"/>
        <v>949.96322141999997</v>
      </c>
      <c r="D136" s="113">
        <f t="shared" si="134"/>
        <v>5348.49</v>
      </c>
      <c r="E136" s="114">
        <f t="shared" si="151"/>
        <v>5331.91</v>
      </c>
      <c r="F136" s="115">
        <f t="shared" si="152"/>
        <v>43941</v>
      </c>
      <c r="G136" s="116">
        <f t="shared" si="126"/>
        <v>-3.0999403569978989E-3</v>
      </c>
      <c r="H136" s="117">
        <f t="shared" si="135"/>
        <v>44004</v>
      </c>
      <c r="I136" s="117">
        <f t="shared" si="127"/>
        <v>44004</v>
      </c>
      <c r="J136" s="118">
        <f t="shared" si="136"/>
        <v>22</v>
      </c>
      <c r="K136" s="118">
        <f t="shared" si="155"/>
        <v>3</v>
      </c>
      <c r="L136" s="8">
        <f t="shared" si="137"/>
        <v>1</v>
      </c>
      <c r="M136" s="119">
        <f t="shared" si="153"/>
        <v>1.0006997500000001</v>
      </c>
      <c r="N136" s="119">
        <f t="shared" si="147"/>
        <v>1.0073092281367442</v>
      </c>
      <c r="O136" s="112">
        <f t="shared" si="150"/>
        <v>1.00730922</v>
      </c>
      <c r="P136" s="112">
        <f t="shared" si="128"/>
        <v>956.90671158999999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9.5000000000000001E-2</v>
      </c>
      <c r="U136" s="120">
        <f t="shared" si="148"/>
        <v>3</v>
      </c>
      <c r="V136" s="120">
        <v>252</v>
      </c>
      <c r="W136" s="119">
        <f t="shared" si="129"/>
        <v>1.001080993</v>
      </c>
      <c r="X136" s="112">
        <f t="shared" si="130"/>
        <v>1.0344094500000001</v>
      </c>
      <c r="Y136" s="112">
        <f t="shared" si="131"/>
        <v>0</v>
      </c>
      <c r="Z136" s="125" t="str">
        <f t="shared" si="145"/>
        <v>A+J=</v>
      </c>
      <c r="AA136" s="117">
        <f t="shared" si="146"/>
        <v>44004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43977</v>
      </c>
      <c r="B137" s="112">
        <f t="shared" si="125"/>
        <v>958.28617202999999</v>
      </c>
      <c r="C137" s="112">
        <f t="shared" si="142"/>
        <v>949.96322141999997</v>
      </c>
      <c r="D137" s="113">
        <f t="shared" si="134"/>
        <v>5348.49</v>
      </c>
      <c r="E137" s="114">
        <f t="shared" si="151"/>
        <v>5331.91</v>
      </c>
      <c r="F137" s="115">
        <f t="shared" si="152"/>
        <v>43941</v>
      </c>
      <c r="G137" s="116">
        <f t="shared" si="126"/>
        <v>-3.0999403569978989E-3</v>
      </c>
      <c r="H137" s="117">
        <f t="shared" si="135"/>
        <v>44004</v>
      </c>
      <c r="I137" s="117">
        <f t="shared" si="127"/>
        <v>44004</v>
      </c>
      <c r="J137" s="118">
        <f t="shared" si="136"/>
        <v>22</v>
      </c>
      <c r="K137" s="118">
        <f t="shared" si="155"/>
        <v>4</v>
      </c>
      <c r="L137" s="8">
        <f t="shared" si="137"/>
        <v>1</v>
      </c>
      <c r="M137" s="119">
        <f t="shared" si="153"/>
        <v>1.0006997500000001</v>
      </c>
      <c r="N137" s="119">
        <f t="shared" si="147"/>
        <v>1.0073092281367442</v>
      </c>
      <c r="O137" s="112">
        <f t="shared" si="150"/>
        <v>1.00730922</v>
      </c>
      <c r="P137" s="112">
        <f t="shared" si="128"/>
        <v>956.90671158999999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9.5000000000000001E-2</v>
      </c>
      <c r="U137" s="120">
        <f t="shared" si="148"/>
        <v>4</v>
      </c>
      <c r="V137" s="120">
        <v>252</v>
      </c>
      <c r="W137" s="119">
        <f t="shared" si="129"/>
        <v>1.0014415830000001</v>
      </c>
      <c r="X137" s="112">
        <f t="shared" si="130"/>
        <v>1.3794604399999999</v>
      </c>
      <c r="Y137" s="112">
        <f t="shared" si="131"/>
        <v>0</v>
      </c>
      <c r="Z137" s="125" t="str">
        <f t="shared" si="145"/>
        <v>A+J=</v>
      </c>
      <c r="AA137" s="117">
        <f t="shared" si="146"/>
        <v>44004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43978</v>
      </c>
      <c r="B138" s="112">
        <f t="shared" ref="B138:B201" si="156">(P138+X138)</f>
        <v>958.63134837999996</v>
      </c>
      <c r="C138" s="112">
        <f t="shared" si="142"/>
        <v>949.96322141999997</v>
      </c>
      <c r="D138" s="113">
        <f t="shared" si="134"/>
        <v>5348.49</v>
      </c>
      <c r="E138" s="114">
        <f t="shared" si="151"/>
        <v>5331.91</v>
      </c>
      <c r="F138" s="115">
        <f t="shared" si="152"/>
        <v>43941</v>
      </c>
      <c r="G138" s="116">
        <f t="shared" ref="G138:G201" si="157">(E138/D138)-1</f>
        <v>-3.0999403569978989E-3</v>
      </c>
      <c r="H138" s="117">
        <f t="shared" si="135"/>
        <v>44004</v>
      </c>
      <c r="I138" s="117">
        <f t="shared" ref="I138:I201" si="158">IF(A138&gt;I137,H138,I137)</f>
        <v>44004</v>
      </c>
      <c r="J138" s="118">
        <f t="shared" si="136"/>
        <v>22</v>
      </c>
      <c r="K138" s="118">
        <f t="shared" si="155"/>
        <v>5</v>
      </c>
      <c r="L138" s="8">
        <f t="shared" si="137"/>
        <v>1</v>
      </c>
      <c r="M138" s="119">
        <f t="shared" si="153"/>
        <v>1.0006997500000001</v>
      </c>
      <c r="N138" s="119">
        <f t="shared" si="147"/>
        <v>1.0073092281367442</v>
      </c>
      <c r="O138" s="112">
        <f t="shared" si="150"/>
        <v>1.00730922</v>
      </c>
      <c r="P138" s="112">
        <f t="shared" ref="P138:P201" si="159">TRUNC(C138*O138,8)</f>
        <v>956.90671158999999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9.5000000000000001E-2</v>
      </c>
      <c r="U138" s="120">
        <f t="shared" si="148"/>
        <v>5</v>
      </c>
      <c r="V138" s="120">
        <v>252</v>
      </c>
      <c r="W138" s="119">
        <f t="shared" ref="W138:W201" si="160">ROUND((1+T138)^TRUNC((U138/V138),9),9)</f>
        <v>1.0018023039999999</v>
      </c>
      <c r="X138" s="112">
        <f t="shared" ref="X138:X201" si="161">TRUNC((P138*(W138-1)),8)</f>
        <v>1.7246367899999999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44004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43979</v>
      </c>
      <c r="B139" s="112">
        <f t="shared" si="156"/>
        <v>958.97664816999998</v>
      </c>
      <c r="C139" s="112">
        <f t="shared" si="142"/>
        <v>949.96322141999997</v>
      </c>
      <c r="D139" s="113">
        <f t="shared" ref="D139:D202" si="164">IF(E139=E138,D138,E138)</f>
        <v>5348.49</v>
      </c>
      <c r="E139" s="114">
        <f t="shared" si="151"/>
        <v>5331.91</v>
      </c>
      <c r="F139" s="115">
        <f t="shared" si="152"/>
        <v>43941</v>
      </c>
      <c r="G139" s="116">
        <f t="shared" si="157"/>
        <v>-3.0999403569978989E-3</v>
      </c>
      <c r="H139" s="117">
        <f t="shared" ref="H139:H202" si="165">IF(DAY(A139)=H$9,VLOOKUP(A139,AH$118:AN$450,4),H138)</f>
        <v>44004</v>
      </c>
      <c r="I139" s="117">
        <f t="shared" si="158"/>
        <v>44004</v>
      </c>
      <c r="J139" s="118">
        <f t="shared" ref="J139:J202" si="166">IF(I139=I138,J138,NETWORKDAYS(I138,I139,$AD$148:$AD$502)-1)</f>
        <v>22</v>
      </c>
      <c r="K139" s="118">
        <f t="shared" si="155"/>
        <v>6</v>
      </c>
      <c r="L139" s="8">
        <f t="shared" ref="L139:L202" si="167">IF(E139&lt;D139,1,TRUNC((E139/D139)^TRUNC((K139/J139),9),8))</f>
        <v>1</v>
      </c>
      <c r="M139" s="119">
        <f t="shared" si="153"/>
        <v>1.0006997500000001</v>
      </c>
      <c r="N139" s="119">
        <f t="shared" si="147"/>
        <v>1.0073092281367442</v>
      </c>
      <c r="O139" s="112">
        <f t="shared" si="150"/>
        <v>1.00730922</v>
      </c>
      <c r="P139" s="112">
        <f t="shared" si="159"/>
        <v>956.90671158999999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9.5000000000000001E-2</v>
      </c>
      <c r="U139" s="120">
        <f t="shared" si="148"/>
        <v>6</v>
      </c>
      <c r="V139" s="120">
        <v>252</v>
      </c>
      <c r="W139" s="119">
        <f t="shared" si="160"/>
        <v>1.002163154</v>
      </c>
      <c r="X139" s="112">
        <f t="shared" si="161"/>
        <v>2.0699365799999998</v>
      </c>
      <c r="Y139" s="112">
        <f t="shared" si="162"/>
        <v>0</v>
      </c>
      <c r="Z139" s="125" t="str">
        <f t="shared" si="145"/>
        <v>A+J=</v>
      </c>
      <c r="AA139" s="117">
        <f t="shared" si="146"/>
        <v>44004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43980</v>
      </c>
      <c r="B140" s="112">
        <f t="shared" si="156"/>
        <v>959.32207330999995</v>
      </c>
      <c r="C140" s="112">
        <f t="shared" ref="C140:C203" si="169">TRUNC(IF(Q139&gt;0,VLOOKUP(A139,$AD$12:$AE$140,2),C139),8)</f>
        <v>949.96322141999997</v>
      </c>
      <c r="D140" s="113">
        <f t="shared" si="164"/>
        <v>5348.49</v>
      </c>
      <c r="E140" s="114">
        <f t="shared" si="151"/>
        <v>5331.91</v>
      </c>
      <c r="F140" s="115">
        <f t="shared" si="152"/>
        <v>43941</v>
      </c>
      <c r="G140" s="116">
        <f t="shared" si="157"/>
        <v>-3.0999403569978989E-3</v>
      </c>
      <c r="H140" s="117">
        <f t="shared" si="165"/>
        <v>44004</v>
      </c>
      <c r="I140" s="117">
        <f t="shared" si="158"/>
        <v>44004</v>
      </c>
      <c r="J140" s="118">
        <f t="shared" si="166"/>
        <v>22</v>
      </c>
      <c r="K140" s="118">
        <f t="shared" si="155"/>
        <v>7</v>
      </c>
      <c r="L140" s="8">
        <f t="shared" si="167"/>
        <v>1</v>
      </c>
      <c r="M140" s="119">
        <f t="shared" si="153"/>
        <v>1.0006997500000001</v>
      </c>
      <c r="N140" s="119">
        <f t="shared" si="147"/>
        <v>1.0073092281367442</v>
      </c>
      <c r="O140" s="112">
        <f t="shared" si="150"/>
        <v>1.00730922</v>
      </c>
      <c r="P140" s="112">
        <f t="shared" si="159"/>
        <v>956.90671158999999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9.5000000000000001E-2</v>
      </c>
      <c r="U140" s="120">
        <f t="shared" si="148"/>
        <v>7</v>
      </c>
      <c r="V140" s="120">
        <v>252</v>
      </c>
      <c r="W140" s="119">
        <f t="shared" si="160"/>
        <v>1.002524135</v>
      </c>
      <c r="X140" s="112">
        <f t="shared" si="161"/>
        <v>2.4153617199999999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44004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43981</v>
      </c>
      <c r="B141" s="112">
        <f t="shared" si="156"/>
        <v>959.66762188999996</v>
      </c>
      <c r="C141" s="112">
        <f t="shared" si="169"/>
        <v>949.96322141999997</v>
      </c>
      <c r="D141" s="113">
        <f t="shared" si="164"/>
        <v>5348.49</v>
      </c>
      <c r="E141" s="114">
        <f t="shared" si="151"/>
        <v>5331.91</v>
      </c>
      <c r="F141" s="115">
        <f t="shared" si="152"/>
        <v>43941</v>
      </c>
      <c r="G141" s="116">
        <f t="shared" si="157"/>
        <v>-3.0999403569978989E-3</v>
      </c>
      <c r="H141" s="117">
        <f t="shared" si="165"/>
        <v>44004</v>
      </c>
      <c r="I141" s="117">
        <f t="shared" si="158"/>
        <v>44004</v>
      </c>
      <c r="J141" s="118">
        <f t="shared" si="166"/>
        <v>22</v>
      </c>
      <c r="K141" s="118">
        <f t="shared" si="155"/>
        <v>8</v>
      </c>
      <c r="L141" s="8">
        <f t="shared" si="167"/>
        <v>1</v>
      </c>
      <c r="M141" s="119">
        <f t="shared" si="153"/>
        <v>1.0006997500000001</v>
      </c>
      <c r="N141" s="119">
        <f t="shared" si="147"/>
        <v>1.0073092281367442</v>
      </c>
      <c r="O141" s="112">
        <f t="shared" si="150"/>
        <v>1.00730922</v>
      </c>
      <c r="P141" s="112">
        <f t="shared" si="159"/>
        <v>956.90671158999999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9.5000000000000001E-2</v>
      </c>
      <c r="U141" s="120">
        <f t="shared" si="148"/>
        <v>8</v>
      </c>
      <c r="V141" s="120">
        <v>252</v>
      </c>
      <c r="W141" s="119">
        <f t="shared" si="160"/>
        <v>1.0028852450000001</v>
      </c>
      <c r="X141" s="112">
        <f t="shared" si="161"/>
        <v>2.7609102999999999</v>
      </c>
      <c r="Y141" s="112">
        <f t="shared" si="162"/>
        <v>0</v>
      </c>
      <c r="Z141" s="125" t="str">
        <f t="shared" si="172"/>
        <v>A+J=</v>
      </c>
      <c r="AA141" s="117">
        <f t="shared" si="173"/>
        <v>44004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43982</v>
      </c>
      <c r="B142" s="112">
        <f t="shared" si="156"/>
        <v>959.66762188999996</v>
      </c>
      <c r="C142" s="112">
        <f t="shared" si="169"/>
        <v>949.96322141999997</v>
      </c>
      <c r="D142" s="113">
        <f t="shared" si="164"/>
        <v>5348.49</v>
      </c>
      <c r="E142" s="114">
        <f t="shared" si="151"/>
        <v>5331.91</v>
      </c>
      <c r="F142" s="115">
        <f t="shared" si="152"/>
        <v>43941</v>
      </c>
      <c r="G142" s="116">
        <f t="shared" si="157"/>
        <v>-3.0999403569978989E-3</v>
      </c>
      <c r="H142" s="117">
        <f t="shared" si="165"/>
        <v>44004</v>
      </c>
      <c r="I142" s="117">
        <f t="shared" si="158"/>
        <v>44004</v>
      </c>
      <c r="J142" s="118">
        <f t="shared" si="166"/>
        <v>22</v>
      </c>
      <c r="K142" s="118">
        <f t="shared" si="155"/>
        <v>8</v>
      </c>
      <c r="L142" s="8">
        <f t="shared" si="167"/>
        <v>1</v>
      </c>
      <c r="M142" s="119">
        <f t="shared" si="153"/>
        <v>1.0006997500000001</v>
      </c>
      <c r="N142" s="119">
        <f t="shared" si="147"/>
        <v>1.0073092281367442</v>
      </c>
      <c r="O142" s="112">
        <f t="shared" si="150"/>
        <v>1.00730922</v>
      </c>
      <c r="P142" s="112">
        <f t="shared" si="159"/>
        <v>956.90671158999999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9.5000000000000001E-2</v>
      </c>
      <c r="U142" s="120">
        <f t="shared" si="148"/>
        <v>8</v>
      </c>
      <c r="V142" s="120">
        <v>252</v>
      </c>
      <c r="W142" s="119">
        <f t="shared" si="160"/>
        <v>1.0028852450000001</v>
      </c>
      <c r="X142" s="112">
        <f t="shared" si="161"/>
        <v>2.7609102999999999</v>
      </c>
      <c r="Y142" s="112">
        <f t="shared" si="162"/>
        <v>0</v>
      </c>
      <c r="Z142" s="125" t="str">
        <f t="shared" si="172"/>
        <v>A+J=</v>
      </c>
      <c r="AA142" s="117">
        <f t="shared" si="173"/>
        <v>44004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43983</v>
      </c>
      <c r="B143" s="112">
        <f t="shared" si="156"/>
        <v>959.66762188999996</v>
      </c>
      <c r="C143" s="112">
        <f t="shared" si="169"/>
        <v>949.96322141999997</v>
      </c>
      <c r="D143" s="113">
        <f t="shared" si="164"/>
        <v>5348.49</v>
      </c>
      <c r="E143" s="114">
        <f t="shared" si="151"/>
        <v>5331.91</v>
      </c>
      <c r="F143" s="115">
        <f t="shared" si="152"/>
        <v>43941</v>
      </c>
      <c r="G143" s="116">
        <f t="shared" si="157"/>
        <v>-3.0999403569978989E-3</v>
      </c>
      <c r="H143" s="117">
        <f t="shared" si="165"/>
        <v>44004</v>
      </c>
      <c r="I143" s="117">
        <f t="shared" si="158"/>
        <v>44004</v>
      </c>
      <c r="J143" s="118">
        <f t="shared" si="166"/>
        <v>22</v>
      </c>
      <c r="K143" s="118">
        <f t="shared" si="155"/>
        <v>8</v>
      </c>
      <c r="L143" s="8">
        <f t="shared" si="167"/>
        <v>1</v>
      </c>
      <c r="M143" s="119">
        <f t="shared" si="153"/>
        <v>1.0006997500000001</v>
      </c>
      <c r="N143" s="119">
        <f t="shared" si="147"/>
        <v>1.0073092281367442</v>
      </c>
      <c r="O143" s="112">
        <f t="shared" si="150"/>
        <v>1.00730922</v>
      </c>
      <c r="P143" s="112">
        <f t="shared" si="159"/>
        <v>956.90671158999999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9.5000000000000001E-2</v>
      </c>
      <c r="U143" s="120">
        <f t="shared" si="148"/>
        <v>8</v>
      </c>
      <c r="V143" s="120">
        <v>252</v>
      </c>
      <c r="W143" s="119">
        <f t="shared" si="160"/>
        <v>1.0028852450000001</v>
      </c>
      <c r="X143" s="112">
        <f t="shared" si="161"/>
        <v>2.7609102999999999</v>
      </c>
      <c r="Y143" s="112">
        <f t="shared" si="162"/>
        <v>0</v>
      </c>
      <c r="Z143" s="125" t="str">
        <f t="shared" si="172"/>
        <v>A+J=</v>
      </c>
      <c r="AA143" s="117">
        <f t="shared" si="173"/>
        <v>44004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43984</v>
      </c>
      <c r="B144" s="112">
        <f t="shared" si="156"/>
        <v>960.01329582999995</v>
      </c>
      <c r="C144" s="112">
        <f t="shared" si="169"/>
        <v>949.96322141999997</v>
      </c>
      <c r="D144" s="113">
        <f t="shared" si="164"/>
        <v>5348.49</v>
      </c>
      <c r="E144" s="114">
        <f t="shared" si="151"/>
        <v>5331.91</v>
      </c>
      <c r="F144" s="115">
        <f t="shared" si="152"/>
        <v>43941</v>
      </c>
      <c r="G144" s="116">
        <f t="shared" si="157"/>
        <v>-3.0999403569978989E-3</v>
      </c>
      <c r="H144" s="117">
        <f t="shared" si="165"/>
        <v>44004</v>
      </c>
      <c r="I144" s="117">
        <f t="shared" si="158"/>
        <v>44004</v>
      </c>
      <c r="J144" s="118">
        <f t="shared" si="166"/>
        <v>22</v>
      </c>
      <c r="K144" s="118">
        <f t="shared" si="155"/>
        <v>9</v>
      </c>
      <c r="L144" s="8">
        <f t="shared" si="167"/>
        <v>1</v>
      </c>
      <c r="M144" s="119">
        <f t="shared" si="153"/>
        <v>1.0006997500000001</v>
      </c>
      <c r="N144" s="119">
        <f t="shared" si="147"/>
        <v>1.0073092281367442</v>
      </c>
      <c r="O144" s="112">
        <f t="shared" si="150"/>
        <v>1.00730922</v>
      </c>
      <c r="P144" s="112">
        <f t="shared" si="159"/>
        <v>956.90671158999999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9.5000000000000001E-2</v>
      </c>
      <c r="U144" s="120">
        <f t="shared" si="148"/>
        <v>9</v>
      </c>
      <c r="V144" s="120">
        <v>252</v>
      </c>
      <c r="W144" s="119">
        <f t="shared" si="160"/>
        <v>1.0032464860000001</v>
      </c>
      <c r="X144" s="112">
        <f t="shared" si="161"/>
        <v>3.1065842400000001</v>
      </c>
      <c r="Y144" s="112">
        <f t="shared" si="162"/>
        <v>0</v>
      </c>
      <c r="Z144" s="125" t="str">
        <f t="shared" si="172"/>
        <v>A+J=</v>
      </c>
      <c r="AA144" s="117">
        <f t="shared" si="173"/>
        <v>44004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43985</v>
      </c>
      <c r="B145" s="112">
        <f t="shared" si="156"/>
        <v>960.35909320999997</v>
      </c>
      <c r="C145" s="112">
        <f t="shared" si="169"/>
        <v>949.96322141999997</v>
      </c>
      <c r="D145" s="113">
        <f t="shared" si="164"/>
        <v>5348.49</v>
      </c>
      <c r="E145" s="114">
        <f t="shared" si="151"/>
        <v>5331.91</v>
      </c>
      <c r="F145" s="115">
        <f t="shared" si="152"/>
        <v>43941</v>
      </c>
      <c r="G145" s="116">
        <f t="shared" si="157"/>
        <v>-3.0999403569978989E-3</v>
      </c>
      <c r="H145" s="117">
        <f t="shared" si="165"/>
        <v>44004</v>
      </c>
      <c r="I145" s="117">
        <f t="shared" si="158"/>
        <v>44004</v>
      </c>
      <c r="J145" s="118">
        <f t="shared" si="166"/>
        <v>22</v>
      </c>
      <c r="K145" s="118">
        <f t="shared" si="155"/>
        <v>10</v>
      </c>
      <c r="L145" s="8">
        <f t="shared" si="167"/>
        <v>1</v>
      </c>
      <c r="M145" s="119">
        <f t="shared" si="153"/>
        <v>1.0006997500000001</v>
      </c>
      <c r="N145" s="119">
        <f t="shared" si="147"/>
        <v>1.0073092281367442</v>
      </c>
      <c r="O145" s="112">
        <f t="shared" si="150"/>
        <v>1.00730922</v>
      </c>
      <c r="P145" s="112">
        <f t="shared" si="159"/>
        <v>956.90671158999999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9.5000000000000001E-2</v>
      </c>
      <c r="U145" s="120">
        <f t="shared" si="148"/>
        <v>10</v>
      </c>
      <c r="V145" s="120">
        <v>252</v>
      </c>
      <c r="W145" s="119">
        <f t="shared" si="160"/>
        <v>1.0036078559999999</v>
      </c>
      <c r="X145" s="112">
        <f t="shared" si="161"/>
        <v>3.4523816200000002</v>
      </c>
      <c r="Y145" s="112">
        <f t="shared" si="162"/>
        <v>0</v>
      </c>
      <c r="Z145" s="125" t="str">
        <f t="shared" si="172"/>
        <v>A+J=</v>
      </c>
      <c r="AA145" s="117">
        <f t="shared" si="173"/>
        <v>44004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43986</v>
      </c>
      <c r="B146" s="112">
        <f t="shared" si="156"/>
        <v>960.70501593999995</v>
      </c>
      <c r="C146" s="112">
        <f t="shared" si="169"/>
        <v>949.96322141999997</v>
      </c>
      <c r="D146" s="113">
        <f t="shared" si="164"/>
        <v>5348.49</v>
      </c>
      <c r="E146" s="114">
        <f t="shared" si="151"/>
        <v>5331.91</v>
      </c>
      <c r="F146" s="115">
        <f t="shared" si="152"/>
        <v>43941</v>
      </c>
      <c r="G146" s="116">
        <f t="shared" si="157"/>
        <v>-3.0999403569978989E-3</v>
      </c>
      <c r="H146" s="117">
        <f t="shared" si="165"/>
        <v>44004</v>
      </c>
      <c r="I146" s="117">
        <f t="shared" si="158"/>
        <v>44004</v>
      </c>
      <c r="J146" s="118">
        <f t="shared" si="166"/>
        <v>22</v>
      </c>
      <c r="K146" s="118">
        <f t="shared" si="155"/>
        <v>11</v>
      </c>
      <c r="L146" s="8">
        <f t="shared" si="167"/>
        <v>1</v>
      </c>
      <c r="M146" s="119">
        <f t="shared" si="153"/>
        <v>1.0006997500000001</v>
      </c>
      <c r="N146" s="119">
        <f t="shared" si="147"/>
        <v>1.0073092281367442</v>
      </c>
      <c r="O146" s="112">
        <f t="shared" si="150"/>
        <v>1.00730922</v>
      </c>
      <c r="P146" s="112">
        <f t="shared" si="159"/>
        <v>956.90671158999999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9.5000000000000001E-2</v>
      </c>
      <c r="U146" s="120">
        <f t="shared" si="148"/>
        <v>11</v>
      </c>
      <c r="V146" s="120">
        <v>252</v>
      </c>
      <c r="W146" s="119">
        <f t="shared" si="160"/>
        <v>1.0039693569999999</v>
      </c>
      <c r="X146" s="112">
        <f t="shared" si="161"/>
        <v>3.79830435</v>
      </c>
      <c r="Y146" s="112">
        <f t="shared" si="162"/>
        <v>0</v>
      </c>
      <c r="Z146" s="125" t="str">
        <f t="shared" si="172"/>
        <v>A+J=</v>
      </c>
      <c r="AA146" s="117">
        <f t="shared" si="173"/>
        <v>44004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43987</v>
      </c>
      <c r="B147" s="112">
        <f t="shared" si="156"/>
        <v>961.05106306999994</v>
      </c>
      <c r="C147" s="112">
        <f t="shared" si="169"/>
        <v>949.96322141999997</v>
      </c>
      <c r="D147" s="113">
        <f t="shared" si="164"/>
        <v>5348.49</v>
      </c>
      <c r="E147" s="114">
        <f t="shared" si="151"/>
        <v>5331.91</v>
      </c>
      <c r="F147" s="115">
        <f t="shared" si="152"/>
        <v>43941</v>
      </c>
      <c r="G147" s="116">
        <f t="shared" si="157"/>
        <v>-3.0999403569978989E-3</v>
      </c>
      <c r="H147" s="117">
        <f t="shared" si="165"/>
        <v>44004</v>
      </c>
      <c r="I147" s="117">
        <f t="shared" si="158"/>
        <v>44004</v>
      </c>
      <c r="J147" s="118">
        <f t="shared" si="166"/>
        <v>22</v>
      </c>
      <c r="K147" s="118">
        <f t="shared" si="155"/>
        <v>12</v>
      </c>
      <c r="L147" s="8">
        <f t="shared" si="167"/>
        <v>1</v>
      </c>
      <c r="M147" s="119">
        <f t="shared" si="153"/>
        <v>1.0006997500000001</v>
      </c>
      <c r="N147" s="119">
        <f t="shared" si="147"/>
        <v>1.0073092281367442</v>
      </c>
      <c r="O147" s="112">
        <f t="shared" si="150"/>
        <v>1.00730922</v>
      </c>
      <c r="P147" s="112">
        <f t="shared" si="159"/>
        <v>956.90671158999999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9.5000000000000001E-2</v>
      </c>
      <c r="U147" s="120">
        <f t="shared" si="148"/>
        <v>12</v>
      </c>
      <c r="V147" s="120">
        <v>252</v>
      </c>
      <c r="W147" s="119">
        <f t="shared" si="160"/>
        <v>1.004330988</v>
      </c>
      <c r="X147" s="112">
        <f t="shared" si="161"/>
        <v>4.1443514800000001</v>
      </c>
      <c r="Y147" s="112">
        <f t="shared" si="162"/>
        <v>0</v>
      </c>
      <c r="Z147" s="125" t="str">
        <f t="shared" si="172"/>
        <v>A+J=</v>
      </c>
      <c r="AA147" s="117">
        <f t="shared" si="173"/>
        <v>44004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43988</v>
      </c>
      <c r="B148" s="112">
        <f t="shared" si="156"/>
        <v>961.39723459999993</v>
      </c>
      <c r="C148" s="112">
        <f t="shared" si="169"/>
        <v>949.96322141999997</v>
      </c>
      <c r="D148" s="113">
        <f t="shared" si="164"/>
        <v>5348.49</v>
      </c>
      <c r="E148" s="114">
        <f t="shared" si="151"/>
        <v>5331.91</v>
      </c>
      <c r="F148" s="115">
        <f t="shared" si="152"/>
        <v>43941</v>
      </c>
      <c r="G148" s="116">
        <f t="shared" si="157"/>
        <v>-3.0999403569978989E-3</v>
      </c>
      <c r="H148" s="117">
        <f t="shared" si="165"/>
        <v>44004</v>
      </c>
      <c r="I148" s="117">
        <f t="shared" si="158"/>
        <v>44004</v>
      </c>
      <c r="J148" s="118">
        <f t="shared" si="166"/>
        <v>22</v>
      </c>
      <c r="K148" s="118">
        <f t="shared" si="155"/>
        <v>13</v>
      </c>
      <c r="L148" s="8">
        <f t="shared" si="167"/>
        <v>1</v>
      </c>
      <c r="M148" s="119">
        <f t="shared" si="153"/>
        <v>1.0006997500000001</v>
      </c>
      <c r="N148" s="119">
        <f t="shared" si="147"/>
        <v>1.0073092281367442</v>
      </c>
      <c r="O148" s="112">
        <f t="shared" si="150"/>
        <v>1.00730922</v>
      </c>
      <c r="P148" s="112">
        <f t="shared" si="159"/>
        <v>956.90671158999999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9.5000000000000001E-2</v>
      </c>
      <c r="U148" s="120">
        <f t="shared" si="148"/>
        <v>13</v>
      </c>
      <c r="V148" s="120">
        <v>252</v>
      </c>
      <c r="W148" s="119">
        <f t="shared" si="160"/>
        <v>1.0046927489999999</v>
      </c>
      <c r="X148" s="112">
        <f t="shared" si="161"/>
        <v>4.4905230100000004</v>
      </c>
      <c r="Y148" s="112">
        <f t="shared" si="162"/>
        <v>0</v>
      </c>
      <c r="Z148" s="125" t="str">
        <f t="shared" si="172"/>
        <v>A+J=</v>
      </c>
      <c r="AA148" s="117">
        <f t="shared" si="173"/>
        <v>44004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43850</v>
      </c>
      <c r="AI148" s="145">
        <f t="shared" ref="AI148:AI179" si="174">WORKDAY(AH148,-1,AD$148:AD$502)</f>
        <v>43847</v>
      </c>
      <c r="AJ148" s="145">
        <f t="shared" ref="AJ148:AJ179" si="175">WORKDAY(AI148,1,AD$148:AD$502)</f>
        <v>43850</v>
      </c>
      <c r="AK148" s="145">
        <f t="shared" ref="AK148:AK162" si="176">AJ149</f>
        <v>43881</v>
      </c>
      <c r="AL148" s="143">
        <f t="shared" ref="AL148:AL179" si="17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43989</v>
      </c>
      <c r="B149" s="112">
        <f t="shared" si="156"/>
        <v>961.39723459999993</v>
      </c>
      <c r="C149" s="112">
        <f t="shared" si="169"/>
        <v>949.96322141999997</v>
      </c>
      <c r="D149" s="113">
        <f t="shared" si="164"/>
        <v>5348.49</v>
      </c>
      <c r="E149" s="114">
        <f t="shared" si="151"/>
        <v>5331.91</v>
      </c>
      <c r="F149" s="115">
        <f t="shared" si="152"/>
        <v>43941</v>
      </c>
      <c r="G149" s="116">
        <f t="shared" si="157"/>
        <v>-3.0999403569978989E-3</v>
      </c>
      <c r="H149" s="117">
        <f t="shared" si="165"/>
        <v>44004</v>
      </c>
      <c r="I149" s="117">
        <f t="shared" si="158"/>
        <v>44004</v>
      </c>
      <c r="J149" s="118">
        <f t="shared" si="166"/>
        <v>22</v>
      </c>
      <c r="K149" s="118">
        <f t="shared" si="155"/>
        <v>13</v>
      </c>
      <c r="L149" s="8">
        <f t="shared" si="167"/>
        <v>1</v>
      </c>
      <c r="M149" s="119">
        <f t="shared" si="153"/>
        <v>1.0006997500000001</v>
      </c>
      <c r="N149" s="119">
        <f t="shared" si="147"/>
        <v>1.0073092281367442</v>
      </c>
      <c r="O149" s="112">
        <f t="shared" si="150"/>
        <v>1.00730922</v>
      </c>
      <c r="P149" s="112">
        <f t="shared" si="159"/>
        <v>956.90671158999999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9.5000000000000001E-2</v>
      </c>
      <c r="U149" s="120">
        <f t="shared" si="148"/>
        <v>13</v>
      </c>
      <c r="V149" s="120">
        <v>252</v>
      </c>
      <c r="W149" s="119">
        <f t="shared" si="160"/>
        <v>1.0046927489999999</v>
      </c>
      <c r="X149" s="112">
        <f t="shared" si="161"/>
        <v>4.4905230100000004</v>
      </c>
      <c r="Y149" s="112">
        <f t="shared" si="162"/>
        <v>0</v>
      </c>
      <c r="Z149" s="125" t="str">
        <f t="shared" si="172"/>
        <v>A+J=</v>
      </c>
      <c r="AA149" s="117">
        <f t="shared" si="173"/>
        <v>44004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43881</v>
      </c>
      <c r="AI149" s="145">
        <f t="shared" si="174"/>
        <v>43880</v>
      </c>
      <c r="AJ149" s="145">
        <f t="shared" si="175"/>
        <v>43881</v>
      </c>
      <c r="AK149" s="145">
        <f t="shared" si="176"/>
        <v>43910</v>
      </c>
      <c r="AL149" s="143">
        <f t="shared" si="17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43990</v>
      </c>
      <c r="B150" s="112">
        <f t="shared" si="156"/>
        <v>961.39723459999993</v>
      </c>
      <c r="C150" s="112">
        <f t="shared" si="169"/>
        <v>949.96322141999997</v>
      </c>
      <c r="D150" s="113">
        <f t="shared" si="164"/>
        <v>5348.49</v>
      </c>
      <c r="E150" s="114">
        <f t="shared" si="151"/>
        <v>5331.91</v>
      </c>
      <c r="F150" s="115">
        <f t="shared" si="152"/>
        <v>43941</v>
      </c>
      <c r="G150" s="116">
        <f t="shared" si="157"/>
        <v>-3.0999403569978989E-3</v>
      </c>
      <c r="H150" s="117">
        <f t="shared" si="165"/>
        <v>44004</v>
      </c>
      <c r="I150" s="117">
        <f t="shared" si="158"/>
        <v>44004</v>
      </c>
      <c r="J150" s="118">
        <f t="shared" si="166"/>
        <v>22</v>
      </c>
      <c r="K150" s="118">
        <f t="shared" si="155"/>
        <v>13</v>
      </c>
      <c r="L150" s="8">
        <f t="shared" si="167"/>
        <v>1</v>
      </c>
      <c r="M150" s="119">
        <f t="shared" si="153"/>
        <v>1.0006997500000001</v>
      </c>
      <c r="N150" s="119">
        <f t="shared" si="147"/>
        <v>1.0073092281367442</v>
      </c>
      <c r="O150" s="112">
        <f t="shared" si="150"/>
        <v>1.00730922</v>
      </c>
      <c r="P150" s="112">
        <f t="shared" si="159"/>
        <v>956.90671158999999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9.5000000000000001E-2</v>
      </c>
      <c r="U150" s="120">
        <f t="shared" si="148"/>
        <v>13</v>
      </c>
      <c r="V150" s="120">
        <v>252</v>
      </c>
      <c r="W150" s="119">
        <f t="shared" si="160"/>
        <v>1.0046927489999999</v>
      </c>
      <c r="X150" s="112">
        <f t="shared" si="161"/>
        <v>4.4905230100000004</v>
      </c>
      <c r="Y150" s="112">
        <f t="shared" si="162"/>
        <v>0</v>
      </c>
      <c r="Z150" s="125" t="str">
        <f t="shared" si="172"/>
        <v>A+J=</v>
      </c>
      <c r="AA150" s="117">
        <f t="shared" si="173"/>
        <v>44004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43910</v>
      </c>
      <c r="AI150" s="145">
        <f t="shared" si="174"/>
        <v>43909</v>
      </c>
      <c r="AJ150" s="145">
        <f t="shared" si="175"/>
        <v>43910</v>
      </c>
      <c r="AK150" s="145">
        <f t="shared" si="176"/>
        <v>43941</v>
      </c>
      <c r="AL150" s="143">
        <f t="shared" si="17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43991</v>
      </c>
      <c r="B151" s="112">
        <f t="shared" si="156"/>
        <v>961.74353148</v>
      </c>
      <c r="C151" s="112">
        <f t="shared" si="169"/>
        <v>949.96322141999997</v>
      </c>
      <c r="D151" s="113">
        <f t="shared" si="164"/>
        <v>5348.49</v>
      </c>
      <c r="E151" s="114">
        <f t="shared" si="151"/>
        <v>5331.91</v>
      </c>
      <c r="F151" s="115">
        <f t="shared" si="152"/>
        <v>43941</v>
      </c>
      <c r="G151" s="116">
        <f t="shared" si="157"/>
        <v>-3.0999403569978989E-3</v>
      </c>
      <c r="H151" s="117">
        <f t="shared" si="165"/>
        <v>44004</v>
      </c>
      <c r="I151" s="117">
        <f t="shared" si="158"/>
        <v>44004</v>
      </c>
      <c r="J151" s="118">
        <f t="shared" si="166"/>
        <v>22</v>
      </c>
      <c r="K151" s="118">
        <f t="shared" si="155"/>
        <v>14</v>
      </c>
      <c r="L151" s="8">
        <f t="shared" si="167"/>
        <v>1</v>
      </c>
      <c r="M151" s="119">
        <f t="shared" si="153"/>
        <v>1.0006997500000001</v>
      </c>
      <c r="N151" s="119">
        <f t="shared" si="147"/>
        <v>1.0073092281367442</v>
      </c>
      <c r="O151" s="112">
        <f t="shared" si="150"/>
        <v>1.00730922</v>
      </c>
      <c r="P151" s="112">
        <f t="shared" si="159"/>
        <v>956.90671158999999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9.5000000000000001E-2</v>
      </c>
      <c r="U151" s="120">
        <f t="shared" si="148"/>
        <v>14</v>
      </c>
      <c r="V151" s="120">
        <v>252</v>
      </c>
      <c r="W151" s="119">
        <f t="shared" si="160"/>
        <v>1.0050546410000001</v>
      </c>
      <c r="X151" s="112">
        <f t="shared" si="161"/>
        <v>4.8368198900000001</v>
      </c>
      <c r="Y151" s="112">
        <f t="shared" si="162"/>
        <v>0</v>
      </c>
      <c r="Z151" s="125" t="str">
        <f t="shared" si="172"/>
        <v>A+J=</v>
      </c>
      <c r="AA151" s="117">
        <f t="shared" si="173"/>
        <v>44004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43941</v>
      </c>
      <c r="AI151" s="145">
        <f t="shared" si="174"/>
        <v>43938</v>
      </c>
      <c r="AJ151" s="145">
        <f t="shared" si="175"/>
        <v>43941</v>
      </c>
      <c r="AK151" s="145">
        <f t="shared" si="176"/>
        <v>43971</v>
      </c>
      <c r="AL151" s="143">
        <f t="shared" si="17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43992</v>
      </c>
      <c r="B152" s="112">
        <f t="shared" si="156"/>
        <v>962.08995275999996</v>
      </c>
      <c r="C152" s="112">
        <f t="shared" si="169"/>
        <v>949.96322141999997</v>
      </c>
      <c r="D152" s="113">
        <f t="shared" si="164"/>
        <v>5348.49</v>
      </c>
      <c r="E152" s="114">
        <f t="shared" si="151"/>
        <v>5331.91</v>
      </c>
      <c r="F152" s="115">
        <f t="shared" si="152"/>
        <v>43941</v>
      </c>
      <c r="G152" s="116">
        <f t="shared" si="157"/>
        <v>-3.0999403569978989E-3</v>
      </c>
      <c r="H152" s="117">
        <f t="shared" si="165"/>
        <v>44004</v>
      </c>
      <c r="I152" s="117">
        <f t="shared" si="158"/>
        <v>44004</v>
      </c>
      <c r="J152" s="118">
        <f t="shared" si="166"/>
        <v>22</v>
      </c>
      <c r="K152" s="118">
        <f t="shared" si="155"/>
        <v>15</v>
      </c>
      <c r="L152" s="8">
        <f t="shared" si="167"/>
        <v>1</v>
      </c>
      <c r="M152" s="119">
        <f t="shared" si="153"/>
        <v>1.0006997500000001</v>
      </c>
      <c r="N152" s="119">
        <f t="shared" si="147"/>
        <v>1.0073092281367442</v>
      </c>
      <c r="O152" s="112">
        <f t="shared" si="150"/>
        <v>1.00730922</v>
      </c>
      <c r="P152" s="112">
        <f t="shared" si="159"/>
        <v>956.90671158999999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9.5000000000000001E-2</v>
      </c>
      <c r="U152" s="120">
        <f t="shared" si="148"/>
        <v>15</v>
      </c>
      <c r="V152" s="120">
        <v>252</v>
      </c>
      <c r="W152" s="119">
        <f t="shared" si="160"/>
        <v>1.0054166630000001</v>
      </c>
      <c r="X152" s="112">
        <f t="shared" si="161"/>
        <v>5.1832411699999996</v>
      </c>
      <c r="Y152" s="112">
        <f t="shared" si="162"/>
        <v>0</v>
      </c>
      <c r="Z152" s="125" t="str">
        <f t="shared" si="172"/>
        <v>A+J=</v>
      </c>
      <c r="AA152" s="117">
        <f t="shared" si="173"/>
        <v>44004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43971</v>
      </c>
      <c r="AI152" s="145">
        <f t="shared" si="174"/>
        <v>43970</v>
      </c>
      <c r="AJ152" s="145">
        <f t="shared" si="175"/>
        <v>43971</v>
      </c>
      <c r="AK152" s="145">
        <f t="shared" si="176"/>
        <v>44004</v>
      </c>
      <c r="AL152" s="143">
        <f t="shared" si="177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43993</v>
      </c>
      <c r="B153" s="112">
        <f t="shared" si="156"/>
        <v>962.43649844000004</v>
      </c>
      <c r="C153" s="112">
        <f t="shared" si="169"/>
        <v>949.96322141999997</v>
      </c>
      <c r="D153" s="113">
        <f t="shared" si="164"/>
        <v>5348.49</v>
      </c>
      <c r="E153" s="114">
        <f t="shared" si="151"/>
        <v>5331.91</v>
      </c>
      <c r="F153" s="115">
        <f t="shared" si="152"/>
        <v>43941</v>
      </c>
      <c r="G153" s="116">
        <f t="shared" si="157"/>
        <v>-3.0999403569978989E-3</v>
      </c>
      <c r="H153" s="117">
        <f t="shared" si="165"/>
        <v>44004</v>
      </c>
      <c r="I153" s="117">
        <f t="shared" si="158"/>
        <v>44004</v>
      </c>
      <c r="J153" s="118">
        <f t="shared" si="166"/>
        <v>22</v>
      </c>
      <c r="K153" s="118">
        <f t="shared" si="155"/>
        <v>16</v>
      </c>
      <c r="L153" s="8">
        <f t="shared" si="167"/>
        <v>1</v>
      </c>
      <c r="M153" s="119">
        <f t="shared" si="153"/>
        <v>1.0006997500000001</v>
      </c>
      <c r="N153" s="119">
        <f t="shared" si="147"/>
        <v>1.0073092281367442</v>
      </c>
      <c r="O153" s="112">
        <f t="shared" si="150"/>
        <v>1.00730922</v>
      </c>
      <c r="P153" s="112">
        <f t="shared" si="159"/>
        <v>956.90671158999999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9.5000000000000001E-2</v>
      </c>
      <c r="U153" s="120">
        <f t="shared" si="148"/>
        <v>16</v>
      </c>
      <c r="V153" s="120">
        <v>252</v>
      </c>
      <c r="W153" s="119">
        <f t="shared" si="160"/>
        <v>1.005778815</v>
      </c>
      <c r="X153" s="112">
        <f t="shared" si="161"/>
        <v>5.5297868499999998</v>
      </c>
      <c r="Y153" s="112">
        <f t="shared" si="162"/>
        <v>0</v>
      </c>
      <c r="Z153" s="125" t="str">
        <f t="shared" si="172"/>
        <v>A+J=</v>
      </c>
      <c r="AA153" s="117">
        <f t="shared" si="173"/>
        <v>44004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44002</v>
      </c>
      <c r="AI153" s="145">
        <f t="shared" si="174"/>
        <v>44001</v>
      </c>
      <c r="AJ153" s="145">
        <f t="shared" si="175"/>
        <v>44004</v>
      </c>
      <c r="AK153" s="145">
        <f t="shared" si="176"/>
        <v>44032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43994</v>
      </c>
      <c r="B154" s="112">
        <f t="shared" si="156"/>
        <v>962.43649844000004</v>
      </c>
      <c r="C154" s="112">
        <f t="shared" si="169"/>
        <v>949.96322141999997</v>
      </c>
      <c r="D154" s="113">
        <f t="shared" si="164"/>
        <v>5348.49</v>
      </c>
      <c r="E154" s="114">
        <f t="shared" si="151"/>
        <v>5331.91</v>
      </c>
      <c r="F154" s="115">
        <f t="shared" si="152"/>
        <v>43941</v>
      </c>
      <c r="G154" s="116">
        <f t="shared" si="157"/>
        <v>-3.0999403569978989E-3</v>
      </c>
      <c r="H154" s="117">
        <f t="shared" si="165"/>
        <v>44004</v>
      </c>
      <c r="I154" s="117">
        <f t="shared" si="158"/>
        <v>44004</v>
      </c>
      <c r="J154" s="118">
        <f t="shared" si="166"/>
        <v>22</v>
      </c>
      <c r="K154" s="118">
        <f t="shared" si="155"/>
        <v>16</v>
      </c>
      <c r="L154" s="8">
        <f t="shared" si="167"/>
        <v>1</v>
      </c>
      <c r="M154" s="119">
        <f t="shared" si="153"/>
        <v>1.0006997500000001</v>
      </c>
      <c r="N154" s="119">
        <f t="shared" si="147"/>
        <v>1.0073092281367442</v>
      </c>
      <c r="O154" s="112">
        <f t="shared" si="150"/>
        <v>1.00730922</v>
      </c>
      <c r="P154" s="112">
        <f t="shared" si="159"/>
        <v>956.90671158999999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9.5000000000000001E-2</v>
      </c>
      <c r="U154" s="120">
        <f t="shared" si="148"/>
        <v>16</v>
      </c>
      <c r="V154" s="120">
        <v>252</v>
      </c>
      <c r="W154" s="119">
        <f t="shared" si="160"/>
        <v>1.005778815</v>
      </c>
      <c r="X154" s="112">
        <f t="shared" si="161"/>
        <v>5.5297868499999998</v>
      </c>
      <c r="Y154" s="112">
        <f t="shared" si="162"/>
        <v>0</v>
      </c>
      <c r="Z154" s="125" t="str">
        <f t="shared" si="172"/>
        <v>A+J=</v>
      </c>
      <c r="AA154" s="117">
        <f t="shared" si="173"/>
        <v>44004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44032</v>
      </c>
      <c r="AI154" s="145">
        <f t="shared" si="174"/>
        <v>44029</v>
      </c>
      <c r="AJ154" s="145">
        <f t="shared" si="175"/>
        <v>44032</v>
      </c>
      <c r="AK154" s="145">
        <f t="shared" si="176"/>
        <v>44063</v>
      </c>
      <c r="AL154" s="143">
        <f t="shared" si="177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43995</v>
      </c>
      <c r="B155" s="112">
        <f t="shared" si="156"/>
        <v>962.78316947999997</v>
      </c>
      <c r="C155" s="112">
        <f t="shared" si="169"/>
        <v>949.96322141999997</v>
      </c>
      <c r="D155" s="113">
        <f t="shared" si="164"/>
        <v>5348.49</v>
      </c>
      <c r="E155" s="114">
        <f t="shared" si="151"/>
        <v>5331.91</v>
      </c>
      <c r="F155" s="115">
        <f t="shared" si="152"/>
        <v>43941</v>
      </c>
      <c r="G155" s="116">
        <f t="shared" si="157"/>
        <v>-3.0999403569978989E-3</v>
      </c>
      <c r="H155" s="117">
        <f t="shared" si="165"/>
        <v>44004</v>
      </c>
      <c r="I155" s="117">
        <f t="shared" si="158"/>
        <v>44004</v>
      </c>
      <c r="J155" s="118">
        <f t="shared" si="166"/>
        <v>22</v>
      </c>
      <c r="K155" s="118">
        <f t="shared" si="155"/>
        <v>17</v>
      </c>
      <c r="L155" s="8">
        <f t="shared" si="167"/>
        <v>1</v>
      </c>
      <c r="M155" s="119">
        <f t="shared" si="153"/>
        <v>1.0006997500000001</v>
      </c>
      <c r="N155" s="119">
        <f t="shared" si="147"/>
        <v>1.0073092281367442</v>
      </c>
      <c r="O155" s="112">
        <f t="shared" si="150"/>
        <v>1.00730922</v>
      </c>
      <c r="P155" s="112">
        <f t="shared" si="159"/>
        <v>956.90671158999999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9.5000000000000001E-2</v>
      </c>
      <c r="U155" s="120">
        <f t="shared" si="148"/>
        <v>17</v>
      </c>
      <c r="V155" s="120">
        <v>252</v>
      </c>
      <c r="W155" s="119">
        <f t="shared" si="160"/>
        <v>1.0061410980000001</v>
      </c>
      <c r="X155" s="112">
        <f t="shared" si="161"/>
        <v>5.8764578900000002</v>
      </c>
      <c r="Y155" s="112">
        <f t="shared" si="162"/>
        <v>0</v>
      </c>
      <c r="Z155" s="125" t="str">
        <f t="shared" si="172"/>
        <v>A+J=</v>
      </c>
      <c r="AA155" s="117">
        <f t="shared" si="173"/>
        <v>44004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44063</v>
      </c>
      <c r="AI155" s="145">
        <f t="shared" si="174"/>
        <v>44062</v>
      </c>
      <c r="AJ155" s="145">
        <f t="shared" si="175"/>
        <v>44063</v>
      </c>
      <c r="AK155" s="145">
        <f t="shared" si="176"/>
        <v>44095</v>
      </c>
      <c r="AL155" s="143">
        <f t="shared" si="17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43996</v>
      </c>
      <c r="B156" s="112">
        <f t="shared" si="156"/>
        <v>962.78316947999997</v>
      </c>
      <c r="C156" s="112">
        <f t="shared" si="169"/>
        <v>949.96322141999997</v>
      </c>
      <c r="D156" s="113">
        <f t="shared" si="164"/>
        <v>5348.49</v>
      </c>
      <c r="E156" s="114">
        <f t="shared" si="151"/>
        <v>5331.91</v>
      </c>
      <c r="F156" s="115">
        <f t="shared" si="152"/>
        <v>43941</v>
      </c>
      <c r="G156" s="116">
        <f t="shared" si="157"/>
        <v>-3.0999403569978989E-3</v>
      </c>
      <c r="H156" s="117">
        <f t="shared" si="165"/>
        <v>44004</v>
      </c>
      <c r="I156" s="117">
        <f t="shared" si="158"/>
        <v>44004</v>
      </c>
      <c r="J156" s="118">
        <f t="shared" si="166"/>
        <v>22</v>
      </c>
      <c r="K156" s="118">
        <f t="shared" si="155"/>
        <v>17</v>
      </c>
      <c r="L156" s="8">
        <f t="shared" si="167"/>
        <v>1</v>
      </c>
      <c r="M156" s="119">
        <f t="shared" si="153"/>
        <v>1.0006997500000001</v>
      </c>
      <c r="N156" s="119">
        <f t="shared" si="147"/>
        <v>1.0073092281367442</v>
      </c>
      <c r="O156" s="112">
        <f t="shared" si="150"/>
        <v>1.00730922</v>
      </c>
      <c r="P156" s="112">
        <f t="shared" si="159"/>
        <v>956.90671158999999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9.5000000000000001E-2</v>
      </c>
      <c r="U156" s="120">
        <f t="shared" si="148"/>
        <v>17</v>
      </c>
      <c r="V156" s="120">
        <v>252</v>
      </c>
      <c r="W156" s="119">
        <f t="shared" si="160"/>
        <v>1.0061410980000001</v>
      </c>
      <c r="X156" s="112">
        <f t="shared" si="161"/>
        <v>5.8764578900000002</v>
      </c>
      <c r="Y156" s="112">
        <f t="shared" si="162"/>
        <v>0</v>
      </c>
      <c r="Z156" s="125" t="str">
        <f t="shared" si="172"/>
        <v>A+J=</v>
      </c>
      <c r="AA156" s="117">
        <f t="shared" si="173"/>
        <v>44004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44094</v>
      </c>
      <c r="AI156" s="145">
        <f t="shared" si="174"/>
        <v>44092</v>
      </c>
      <c r="AJ156" s="145">
        <f t="shared" si="175"/>
        <v>44095</v>
      </c>
      <c r="AK156" s="145">
        <f t="shared" si="176"/>
        <v>44124</v>
      </c>
      <c r="AL156" s="143">
        <f t="shared" si="17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43997</v>
      </c>
      <c r="B157" s="112">
        <f t="shared" si="156"/>
        <v>962.78316947999997</v>
      </c>
      <c r="C157" s="112">
        <f t="shared" si="169"/>
        <v>949.96322141999997</v>
      </c>
      <c r="D157" s="113">
        <f t="shared" si="164"/>
        <v>5348.49</v>
      </c>
      <c r="E157" s="114">
        <f t="shared" si="151"/>
        <v>5331.91</v>
      </c>
      <c r="F157" s="115">
        <f t="shared" si="152"/>
        <v>43941</v>
      </c>
      <c r="G157" s="116">
        <f t="shared" si="157"/>
        <v>-3.0999403569978989E-3</v>
      </c>
      <c r="H157" s="117">
        <f t="shared" si="165"/>
        <v>44004</v>
      </c>
      <c r="I157" s="117">
        <f t="shared" si="158"/>
        <v>44004</v>
      </c>
      <c r="J157" s="118">
        <f t="shared" si="166"/>
        <v>22</v>
      </c>
      <c r="K157" s="118">
        <f t="shared" si="155"/>
        <v>17</v>
      </c>
      <c r="L157" s="8">
        <f t="shared" si="167"/>
        <v>1</v>
      </c>
      <c r="M157" s="119">
        <f t="shared" si="153"/>
        <v>1.0006997500000001</v>
      </c>
      <c r="N157" s="119">
        <f t="shared" si="147"/>
        <v>1.0073092281367442</v>
      </c>
      <c r="O157" s="112">
        <f t="shared" si="150"/>
        <v>1.00730922</v>
      </c>
      <c r="P157" s="112">
        <f t="shared" si="159"/>
        <v>956.90671158999999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9.5000000000000001E-2</v>
      </c>
      <c r="U157" s="120">
        <f t="shared" si="148"/>
        <v>17</v>
      </c>
      <c r="V157" s="120">
        <v>252</v>
      </c>
      <c r="W157" s="119">
        <f t="shared" si="160"/>
        <v>1.0061410980000001</v>
      </c>
      <c r="X157" s="112">
        <f t="shared" si="161"/>
        <v>5.8764578900000002</v>
      </c>
      <c r="Y157" s="112">
        <f t="shared" si="162"/>
        <v>0</v>
      </c>
      <c r="Z157" s="125" t="str">
        <f t="shared" si="172"/>
        <v>A+J=</v>
      </c>
      <c r="AA157" s="117">
        <f t="shared" si="173"/>
        <v>44004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44124</v>
      </c>
      <c r="AI157" s="145">
        <f t="shared" si="174"/>
        <v>44123</v>
      </c>
      <c r="AJ157" s="145">
        <f t="shared" si="175"/>
        <v>44124</v>
      </c>
      <c r="AK157" s="145">
        <f t="shared" si="176"/>
        <v>44155</v>
      </c>
      <c r="AL157" s="143">
        <f t="shared" si="17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43998</v>
      </c>
      <c r="B158" s="112">
        <f t="shared" si="156"/>
        <v>963.12996491000001</v>
      </c>
      <c r="C158" s="112">
        <f t="shared" si="169"/>
        <v>949.96322141999997</v>
      </c>
      <c r="D158" s="113">
        <f t="shared" si="164"/>
        <v>5348.49</v>
      </c>
      <c r="E158" s="114">
        <f t="shared" si="151"/>
        <v>5331.91</v>
      </c>
      <c r="F158" s="115">
        <f t="shared" si="152"/>
        <v>43941</v>
      </c>
      <c r="G158" s="116">
        <f t="shared" si="157"/>
        <v>-3.0999403569978989E-3</v>
      </c>
      <c r="H158" s="117">
        <f t="shared" si="165"/>
        <v>44004</v>
      </c>
      <c r="I158" s="117">
        <f t="shared" si="158"/>
        <v>44004</v>
      </c>
      <c r="J158" s="118">
        <f t="shared" si="166"/>
        <v>22</v>
      </c>
      <c r="K158" s="118">
        <f t="shared" si="155"/>
        <v>18</v>
      </c>
      <c r="L158" s="8">
        <f t="shared" si="167"/>
        <v>1</v>
      </c>
      <c r="M158" s="119">
        <f t="shared" si="153"/>
        <v>1.0006997500000001</v>
      </c>
      <c r="N158" s="119">
        <f t="shared" si="147"/>
        <v>1.0073092281367442</v>
      </c>
      <c r="O158" s="112">
        <f t="shared" si="150"/>
        <v>1.00730922</v>
      </c>
      <c r="P158" s="112">
        <f t="shared" si="159"/>
        <v>956.90671158999999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9.5000000000000001E-2</v>
      </c>
      <c r="U158" s="120">
        <f t="shared" si="148"/>
        <v>18</v>
      </c>
      <c r="V158" s="120">
        <v>252</v>
      </c>
      <c r="W158" s="119">
        <f t="shared" si="160"/>
        <v>1.006503511</v>
      </c>
      <c r="X158" s="112">
        <f t="shared" si="161"/>
        <v>6.2232533200000004</v>
      </c>
      <c r="Y158" s="112">
        <f t="shared" si="162"/>
        <v>0</v>
      </c>
      <c r="Z158" s="125" t="str">
        <f t="shared" si="172"/>
        <v>A+J=</v>
      </c>
      <c r="AA158" s="117">
        <f t="shared" si="173"/>
        <v>44004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44155</v>
      </c>
      <c r="AI158" s="145">
        <f t="shared" si="174"/>
        <v>44154</v>
      </c>
      <c r="AJ158" s="145">
        <f t="shared" si="175"/>
        <v>44155</v>
      </c>
      <c r="AK158" s="145">
        <f t="shared" si="176"/>
        <v>44186</v>
      </c>
      <c r="AL158" s="143">
        <f t="shared" si="17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43999</v>
      </c>
      <c r="B159" s="112">
        <f t="shared" si="156"/>
        <v>963.47688570000003</v>
      </c>
      <c r="C159" s="112">
        <f t="shared" si="169"/>
        <v>949.96322141999997</v>
      </c>
      <c r="D159" s="113">
        <f t="shared" si="164"/>
        <v>5348.49</v>
      </c>
      <c r="E159" s="114">
        <f t="shared" si="151"/>
        <v>5331.91</v>
      </c>
      <c r="F159" s="115">
        <f t="shared" si="152"/>
        <v>43941</v>
      </c>
      <c r="G159" s="116">
        <f t="shared" si="157"/>
        <v>-3.0999403569978989E-3</v>
      </c>
      <c r="H159" s="117">
        <f t="shared" si="165"/>
        <v>44004</v>
      </c>
      <c r="I159" s="117">
        <f t="shared" si="158"/>
        <v>44004</v>
      </c>
      <c r="J159" s="118">
        <f t="shared" si="166"/>
        <v>22</v>
      </c>
      <c r="K159" s="118">
        <f t="shared" si="155"/>
        <v>19</v>
      </c>
      <c r="L159" s="8">
        <f t="shared" si="167"/>
        <v>1</v>
      </c>
      <c r="M159" s="119">
        <f t="shared" si="153"/>
        <v>1.0006997500000001</v>
      </c>
      <c r="N159" s="119">
        <f t="shared" ref="N159:N222" si="180">IF(I159&gt;I158,N158*M159,N158)</f>
        <v>1.0073092281367442</v>
      </c>
      <c r="O159" s="112">
        <f t="shared" si="150"/>
        <v>1.00730922</v>
      </c>
      <c r="P159" s="112">
        <f t="shared" si="159"/>
        <v>956.90671158999999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9.5000000000000001E-2</v>
      </c>
      <c r="U159" s="120">
        <f t="shared" si="148"/>
        <v>19</v>
      </c>
      <c r="V159" s="120">
        <v>252</v>
      </c>
      <c r="W159" s="119">
        <f t="shared" si="160"/>
        <v>1.0068660549999999</v>
      </c>
      <c r="X159" s="112">
        <f t="shared" si="161"/>
        <v>6.57017411</v>
      </c>
      <c r="Y159" s="112">
        <f t="shared" si="162"/>
        <v>0</v>
      </c>
      <c r="Z159" s="125" t="str">
        <f t="shared" si="172"/>
        <v>A+J=</v>
      </c>
      <c r="AA159" s="117">
        <f t="shared" si="173"/>
        <v>44004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44185</v>
      </c>
      <c r="AI159" s="145">
        <f t="shared" si="174"/>
        <v>44183</v>
      </c>
      <c r="AJ159" s="145">
        <f t="shared" si="175"/>
        <v>44186</v>
      </c>
      <c r="AK159" s="145">
        <f t="shared" si="176"/>
        <v>44216</v>
      </c>
      <c r="AL159" s="143">
        <f t="shared" si="17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44000</v>
      </c>
      <c r="B160" s="112">
        <f t="shared" si="156"/>
        <v>963.82393088000003</v>
      </c>
      <c r="C160" s="112">
        <f t="shared" si="169"/>
        <v>949.96322141999997</v>
      </c>
      <c r="D160" s="113">
        <f t="shared" si="164"/>
        <v>5348.49</v>
      </c>
      <c r="E160" s="114">
        <f t="shared" si="151"/>
        <v>5331.91</v>
      </c>
      <c r="F160" s="115">
        <f t="shared" si="152"/>
        <v>43941</v>
      </c>
      <c r="G160" s="116">
        <f t="shared" si="157"/>
        <v>-3.0999403569978989E-3</v>
      </c>
      <c r="H160" s="117">
        <f t="shared" si="165"/>
        <v>44004</v>
      </c>
      <c r="I160" s="117">
        <f t="shared" si="158"/>
        <v>44004</v>
      </c>
      <c r="J160" s="118">
        <f t="shared" si="166"/>
        <v>22</v>
      </c>
      <c r="K160" s="118">
        <f t="shared" si="155"/>
        <v>20</v>
      </c>
      <c r="L160" s="8">
        <f t="shared" si="167"/>
        <v>1</v>
      </c>
      <c r="M160" s="119">
        <f t="shared" si="153"/>
        <v>1.0006997500000001</v>
      </c>
      <c r="N160" s="119">
        <f t="shared" si="180"/>
        <v>1.0073092281367442</v>
      </c>
      <c r="O160" s="112">
        <f t="shared" si="150"/>
        <v>1.00730922</v>
      </c>
      <c r="P160" s="112">
        <f t="shared" si="159"/>
        <v>956.90671158999999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9.5000000000000001E-2</v>
      </c>
      <c r="U160" s="120">
        <f t="shared" si="148"/>
        <v>20</v>
      </c>
      <c r="V160" s="120">
        <v>252</v>
      </c>
      <c r="W160" s="119">
        <f t="shared" si="160"/>
        <v>1.0072287289999999</v>
      </c>
      <c r="X160" s="112">
        <f t="shared" si="161"/>
        <v>6.9172192900000002</v>
      </c>
      <c r="Y160" s="112">
        <f t="shared" si="162"/>
        <v>0</v>
      </c>
      <c r="Z160" s="125" t="str">
        <f t="shared" si="172"/>
        <v>A+J=</v>
      </c>
      <c r="AA160" s="117">
        <f t="shared" si="173"/>
        <v>44004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44216</v>
      </c>
      <c r="AI160" s="145">
        <f t="shared" si="174"/>
        <v>44215</v>
      </c>
      <c r="AJ160" s="145">
        <f t="shared" si="175"/>
        <v>44216</v>
      </c>
      <c r="AK160" s="145">
        <f t="shared" si="176"/>
        <v>44249</v>
      </c>
      <c r="AL160" s="143">
        <f t="shared" si="17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44001</v>
      </c>
      <c r="B161" s="112">
        <f t="shared" si="156"/>
        <v>964.17110142000001</v>
      </c>
      <c r="C161" s="112">
        <f t="shared" si="169"/>
        <v>949.96322141999997</v>
      </c>
      <c r="D161" s="113">
        <f t="shared" si="164"/>
        <v>5348.49</v>
      </c>
      <c r="E161" s="114">
        <f t="shared" si="151"/>
        <v>5331.91</v>
      </c>
      <c r="F161" s="115">
        <f t="shared" si="152"/>
        <v>43941</v>
      </c>
      <c r="G161" s="116">
        <f t="shared" si="157"/>
        <v>-3.0999403569978989E-3</v>
      </c>
      <c r="H161" s="117">
        <f t="shared" si="165"/>
        <v>44004</v>
      </c>
      <c r="I161" s="117">
        <f t="shared" si="158"/>
        <v>44004</v>
      </c>
      <c r="J161" s="118">
        <f t="shared" si="166"/>
        <v>22</v>
      </c>
      <c r="K161" s="118">
        <f t="shared" si="155"/>
        <v>21</v>
      </c>
      <c r="L161" s="8">
        <f t="shared" si="167"/>
        <v>1</v>
      </c>
      <c r="M161" s="119">
        <f t="shared" si="153"/>
        <v>1.0006997500000001</v>
      </c>
      <c r="N161" s="119">
        <f t="shared" si="180"/>
        <v>1.0073092281367442</v>
      </c>
      <c r="O161" s="112">
        <f t="shared" si="150"/>
        <v>1.00730922</v>
      </c>
      <c r="P161" s="112">
        <f t="shared" si="159"/>
        <v>956.90671158999999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9.5000000000000001E-2</v>
      </c>
      <c r="U161" s="120">
        <f t="shared" si="148"/>
        <v>21</v>
      </c>
      <c r="V161" s="120">
        <v>252</v>
      </c>
      <c r="W161" s="119">
        <f t="shared" si="160"/>
        <v>1.0075915339999999</v>
      </c>
      <c r="X161" s="112">
        <f t="shared" si="161"/>
        <v>7.2643898299999998</v>
      </c>
      <c r="Y161" s="112">
        <f t="shared" si="162"/>
        <v>0</v>
      </c>
      <c r="Z161" s="125" t="str">
        <f t="shared" si="172"/>
        <v>A+J=</v>
      </c>
      <c r="AA161" s="117">
        <f t="shared" si="173"/>
        <v>44004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44247</v>
      </c>
      <c r="AI161" s="145">
        <f t="shared" si="174"/>
        <v>44246</v>
      </c>
      <c r="AJ161" s="145">
        <f t="shared" si="175"/>
        <v>44249</v>
      </c>
      <c r="AK161" s="145">
        <f t="shared" si="176"/>
        <v>44277</v>
      </c>
      <c r="AL161" s="143">
        <f t="shared" si="17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44002</v>
      </c>
      <c r="B162" s="112">
        <f t="shared" si="156"/>
        <v>964.51839731999996</v>
      </c>
      <c r="C162" s="112">
        <f t="shared" si="169"/>
        <v>949.96322141999997</v>
      </c>
      <c r="D162" s="113">
        <f t="shared" si="164"/>
        <v>5348.49</v>
      </c>
      <c r="E162" s="114">
        <f t="shared" si="151"/>
        <v>5331.91</v>
      </c>
      <c r="F162" s="115">
        <f t="shared" si="152"/>
        <v>43941</v>
      </c>
      <c r="G162" s="116">
        <f t="shared" si="157"/>
        <v>-3.0999403569978989E-3</v>
      </c>
      <c r="H162" s="117">
        <f t="shared" si="165"/>
        <v>44032</v>
      </c>
      <c r="I162" s="117">
        <f t="shared" si="158"/>
        <v>44004</v>
      </c>
      <c r="J162" s="118">
        <f t="shared" si="166"/>
        <v>22</v>
      </c>
      <c r="K162" s="118">
        <f t="shared" si="155"/>
        <v>22</v>
      </c>
      <c r="L162" s="8">
        <f t="shared" si="167"/>
        <v>1</v>
      </c>
      <c r="M162" s="119">
        <f t="shared" si="153"/>
        <v>1.0006997500000001</v>
      </c>
      <c r="N162" s="119">
        <f t="shared" si="180"/>
        <v>1.0073092281367442</v>
      </c>
      <c r="O162" s="112">
        <f t="shared" si="150"/>
        <v>1.00730922</v>
      </c>
      <c r="P162" s="112">
        <f t="shared" si="159"/>
        <v>956.90671158999999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9.5000000000000001E-2</v>
      </c>
      <c r="U162" s="120">
        <f t="shared" si="148"/>
        <v>22</v>
      </c>
      <c r="V162" s="120">
        <v>252</v>
      </c>
      <c r="W162" s="119">
        <f t="shared" si="160"/>
        <v>1.00795447</v>
      </c>
      <c r="X162" s="112">
        <f t="shared" si="161"/>
        <v>7.6116857299999996</v>
      </c>
      <c r="Y162" s="112">
        <f t="shared" si="162"/>
        <v>0</v>
      </c>
      <c r="Z162" s="125" t="str">
        <f t="shared" si="172"/>
        <v>A+J=</v>
      </c>
      <c r="AA162" s="117">
        <f t="shared" si="173"/>
        <v>44004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44275</v>
      </c>
      <c r="AI162" s="145">
        <f t="shared" si="174"/>
        <v>44274</v>
      </c>
      <c r="AJ162" s="145">
        <f t="shared" si="175"/>
        <v>44277</v>
      </c>
      <c r="AK162" s="145">
        <f t="shared" si="176"/>
        <v>44306</v>
      </c>
      <c r="AL162" s="143">
        <f t="shared" si="17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44003</v>
      </c>
      <c r="B163" s="112">
        <f t="shared" si="156"/>
        <v>964.51839731999996</v>
      </c>
      <c r="C163" s="112">
        <f t="shared" si="169"/>
        <v>949.96322141999997</v>
      </c>
      <c r="D163" s="113">
        <f t="shared" si="164"/>
        <v>5348.49</v>
      </c>
      <c r="E163" s="114">
        <f t="shared" si="151"/>
        <v>5331.91</v>
      </c>
      <c r="F163" s="115">
        <f t="shared" si="152"/>
        <v>43941</v>
      </c>
      <c r="G163" s="116">
        <f t="shared" si="157"/>
        <v>-3.0999403569978989E-3</v>
      </c>
      <c r="H163" s="117">
        <f t="shared" si="165"/>
        <v>44032</v>
      </c>
      <c r="I163" s="117">
        <f t="shared" si="158"/>
        <v>44004</v>
      </c>
      <c r="J163" s="118">
        <f t="shared" si="166"/>
        <v>22</v>
      </c>
      <c r="K163" s="118">
        <f t="shared" si="155"/>
        <v>22</v>
      </c>
      <c r="L163" s="8">
        <f t="shared" si="167"/>
        <v>1</v>
      </c>
      <c r="M163" s="119">
        <f t="shared" si="153"/>
        <v>1.0006997500000001</v>
      </c>
      <c r="N163" s="119">
        <f t="shared" si="180"/>
        <v>1.0073092281367442</v>
      </c>
      <c r="O163" s="112">
        <f t="shared" si="150"/>
        <v>1.00730922</v>
      </c>
      <c r="P163" s="112">
        <f t="shared" si="159"/>
        <v>956.90671158999999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9.5000000000000001E-2</v>
      </c>
      <c r="U163" s="120">
        <f t="shared" si="148"/>
        <v>22</v>
      </c>
      <c r="V163" s="120">
        <v>252</v>
      </c>
      <c r="W163" s="119">
        <f t="shared" si="160"/>
        <v>1.00795447</v>
      </c>
      <c r="X163" s="112">
        <f t="shared" si="161"/>
        <v>7.6116857299999996</v>
      </c>
      <c r="Y163" s="112">
        <f t="shared" si="162"/>
        <v>0</v>
      </c>
      <c r="Z163" s="125" t="str">
        <f t="shared" si="172"/>
        <v>A+J=</v>
      </c>
      <c r="AA163" s="117">
        <f t="shared" si="173"/>
        <v>44004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44306</v>
      </c>
      <c r="AI163" s="145">
        <f t="shared" si="174"/>
        <v>44305</v>
      </c>
      <c r="AJ163" s="145">
        <f t="shared" si="175"/>
        <v>44306</v>
      </c>
      <c r="AK163" s="145">
        <f t="shared" ref="AK163:AK226" si="182">AJ164</f>
        <v>44336</v>
      </c>
      <c r="AL163" s="143">
        <f t="shared" si="17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44004</v>
      </c>
      <c r="B164" s="112">
        <f t="shared" si="156"/>
        <v>964.51839731999996</v>
      </c>
      <c r="C164" s="112">
        <f t="shared" si="169"/>
        <v>949.96322141999997</v>
      </c>
      <c r="D164" s="113">
        <f t="shared" si="164"/>
        <v>5348.49</v>
      </c>
      <c r="E164" s="114">
        <f t="shared" si="151"/>
        <v>5331.91</v>
      </c>
      <c r="F164" s="115">
        <f t="shared" si="152"/>
        <v>43941</v>
      </c>
      <c r="G164" s="116">
        <f t="shared" si="157"/>
        <v>-3.0999403569978989E-3</v>
      </c>
      <c r="H164" s="117">
        <f t="shared" si="165"/>
        <v>44032</v>
      </c>
      <c r="I164" s="117">
        <f t="shared" si="158"/>
        <v>44004</v>
      </c>
      <c r="J164" s="118">
        <f t="shared" si="166"/>
        <v>22</v>
      </c>
      <c r="K164" s="118">
        <f t="shared" si="155"/>
        <v>22</v>
      </c>
      <c r="L164" s="8">
        <f t="shared" si="167"/>
        <v>1</v>
      </c>
      <c r="M164" s="119">
        <f t="shared" si="153"/>
        <v>1.0006997500000001</v>
      </c>
      <c r="N164" s="119">
        <f t="shared" si="180"/>
        <v>1.0073092281367442</v>
      </c>
      <c r="O164" s="112">
        <f t="shared" si="150"/>
        <v>1.00730922</v>
      </c>
      <c r="P164" s="112">
        <f t="shared" si="159"/>
        <v>956.90671158999999</v>
      </c>
      <c r="Q164" s="162">
        <f t="shared" si="170"/>
        <v>5</v>
      </c>
      <c r="R164" s="30">
        <f t="shared" si="171"/>
        <v>1.4784157691289667E-2</v>
      </c>
      <c r="S164" s="112">
        <f t="shared" si="149"/>
        <v>14.14705972</v>
      </c>
      <c r="T164" s="122">
        <f t="shared" si="168"/>
        <v>9.5000000000000001E-2</v>
      </c>
      <c r="U164" s="120">
        <f t="shared" si="148"/>
        <v>22</v>
      </c>
      <c r="V164" s="120">
        <v>252</v>
      </c>
      <c r="W164" s="119">
        <f t="shared" si="160"/>
        <v>1.00795447</v>
      </c>
      <c r="X164" s="112">
        <f t="shared" si="161"/>
        <v>7.6116857299999996</v>
      </c>
      <c r="Y164" s="112">
        <f t="shared" si="162"/>
        <v>21.758745449999999</v>
      </c>
      <c r="Z164" s="125" t="str">
        <f t="shared" si="172"/>
        <v>A+J=</v>
      </c>
      <c r="AA164" s="117">
        <f t="shared" si="173"/>
        <v>44004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44336</v>
      </c>
      <c r="AI164" s="145">
        <f t="shared" si="174"/>
        <v>44335</v>
      </c>
      <c r="AJ164" s="145">
        <f t="shared" si="175"/>
        <v>44336</v>
      </c>
      <c r="AK164" s="145">
        <f t="shared" si="182"/>
        <v>44368</v>
      </c>
      <c r="AL164" s="143">
        <f t="shared" si="17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44005</v>
      </c>
      <c r="B165" s="112">
        <f t="shared" si="156"/>
        <v>943.09923484000001</v>
      </c>
      <c r="C165" s="112">
        <f t="shared" si="169"/>
        <v>935.91881536000005</v>
      </c>
      <c r="D165" s="113">
        <f t="shared" si="164"/>
        <v>5331.91</v>
      </c>
      <c r="E165" s="114">
        <f t="shared" si="151"/>
        <v>5311.65</v>
      </c>
      <c r="F165" s="115">
        <f t="shared" si="152"/>
        <v>43973</v>
      </c>
      <c r="G165" s="116">
        <f t="shared" si="157"/>
        <v>-3.7997640620340833E-3</v>
      </c>
      <c r="H165" s="117">
        <f t="shared" si="165"/>
        <v>44032</v>
      </c>
      <c r="I165" s="117">
        <f t="shared" si="158"/>
        <v>44032</v>
      </c>
      <c r="J165" s="118">
        <f t="shared" si="166"/>
        <v>20</v>
      </c>
      <c r="K165" s="118">
        <f t="shared" si="155"/>
        <v>1</v>
      </c>
      <c r="L165" s="8">
        <f t="shared" si="167"/>
        <v>1</v>
      </c>
      <c r="M165" s="119">
        <f t="shared" si="153"/>
        <v>1</v>
      </c>
      <c r="N165" s="119">
        <f t="shared" si="180"/>
        <v>1.0073092281367442</v>
      </c>
      <c r="O165" s="112">
        <f t="shared" si="150"/>
        <v>1.00730922</v>
      </c>
      <c r="P165" s="112">
        <f t="shared" si="159"/>
        <v>942.75965187999998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9.5000000000000001E-2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1.0003602009999999</v>
      </c>
      <c r="X165" s="112">
        <f t="shared" si="161"/>
        <v>0.33958295999999999</v>
      </c>
      <c r="Y165" s="112">
        <f t="shared" si="162"/>
        <v>0</v>
      </c>
      <c r="Z165" s="125" t="str">
        <f t="shared" si="172"/>
        <v>A+J=</v>
      </c>
      <c r="AA165" s="117">
        <f t="shared" si="173"/>
        <v>44032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44367</v>
      </c>
      <c r="AI165" s="145">
        <f t="shared" si="174"/>
        <v>44365</v>
      </c>
      <c r="AJ165" s="145">
        <f t="shared" si="175"/>
        <v>44368</v>
      </c>
      <c r="AK165" s="145">
        <f t="shared" si="182"/>
        <v>44397</v>
      </c>
      <c r="AL165" s="143">
        <f t="shared" si="17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44006</v>
      </c>
      <c r="B166" s="112">
        <f t="shared" si="156"/>
        <v>943.43894036999995</v>
      </c>
      <c r="C166" s="112">
        <f t="shared" si="169"/>
        <v>935.91881536000005</v>
      </c>
      <c r="D166" s="113">
        <f t="shared" si="164"/>
        <v>5331.91</v>
      </c>
      <c r="E166" s="114">
        <f t="shared" si="151"/>
        <v>5311.65</v>
      </c>
      <c r="F166" s="115">
        <f t="shared" si="152"/>
        <v>43973</v>
      </c>
      <c r="G166" s="116">
        <f t="shared" si="157"/>
        <v>-3.7997640620340833E-3</v>
      </c>
      <c r="H166" s="117">
        <f t="shared" si="165"/>
        <v>44032</v>
      </c>
      <c r="I166" s="117">
        <f t="shared" si="158"/>
        <v>44032</v>
      </c>
      <c r="J166" s="118">
        <f t="shared" si="166"/>
        <v>20</v>
      </c>
      <c r="K166" s="118">
        <f t="shared" si="155"/>
        <v>2</v>
      </c>
      <c r="L166" s="8">
        <f t="shared" si="167"/>
        <v>1</v>
      </c>
      <c r="M166" s="119">
        <f t="shared" si="153"/>
        <v>1</v>
      </c>
      <c r="N166" s="119">
        <f t="shared" si="180"/>
        <v>1.0073092281367442</v>
      </c>
      <c r="O166" s="112">
        <f t="shared" si="150"/>
        <v>1.00730922</v>
      </c>
      <c r="P166" s="112">
        <f t="shared" si="159"/>
        <v>942.75965187999998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9.5000000000000001E-2</v>
      </c>
      <c r="U166" s="120">
        <f t="shared" si="183"/>
        <v>2</v>
      </c>
      <c r="V166" s="120">
        <v>252</v>
      </c>
      <c r="W166" s="119">
        <f t="shared" si="160"/>
        <v>1.0007205320000001</v>
      </c>
      <c r="X166" s="112">
        <f t="shared" si="161"/>
        <v>0.67928849000000002</v>
      </c>
      <c r="Y166" s="112">
        <f t="shared" si="162"/>
        <v>0</v>
      </c>
      <c r="Z166" s="125" t="str">
        <f t="shared" si="172"/>
        <v>A+J=</v>
      </c>
      <c r="AA166" s="117">
        <f t="shared" si="173"/>
        <v>44032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44397</v>
      </c>
      <c r="AI166" s="145">
        <f t="shared" si="174"/>
        <v>44396</v>
      </c>
      <c r="AJ166" s="145">
        <f t="shared" si="175"/>
        <v>44397</v>
      </c>
      <c r="AK166" s="145">
        <f t="shared" si="182"/>
        <v>44428</v>
      </c>
      <c r="AL166" s="143">
        <f t="shared" si="177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44007</v>
      </c>
      <c r="B167" s="112">
        <f t="shared" si="156"/>
        <v>943.77876845999992</v>
      </c>
      <c r="C167" s="112">
        <f t="shared" si="169"/>
        <v>935.91881536000005</v>
      </c>
      <c r="D167" s="113">
        <f t="shared" si="164"/>
        <v>5331.91</v>
      </c>
      <c r="E167" s="114">
        <f t="shared" si="151"/>
        <v>5311.65</v>
      </c>
      <c r="F167" s="115">
        <f t="shared" si="152"/>
        <v>43973</v>
      </c>
      <c r="G167" s="116">
        <f t="shared" si="157"/>
        <v>-3.7997640620340833E-3</v>
      </c>
      <c r="H167" s="117">
        <f t="shared" si="165"/>
        <v>44032</v>
      </c>
      <c r="I167" s="117">
        <f t="shared" si="158"/>
        <v>44032</v>
      </c>
      <c r="J167" s="118">
        <f t="shared" si="166"/>
        <v>20</v>
      </c>
      <c r="K167" s="118">
        <f t="shared" si="155"/>
        <v>3</v>
      </c>
      <c r="L167" s="8">
        <f t="shared" si="167"/>
        <v>1</v>
      </c>
      <c r="M167" s="119">
        <f t="shared" si="153"/>
        <v>1</v>
      </c>
      <c r="N167" s="119">
        <f t="shared" si="180"/>
        <v>1.0073092281367442</v>
      </c>
      <c r="O167" s="112">
        <f t="shared" si="150"/>
        <v>1.00730922</v>
      </c>
      <c r="P167" s="112">
        <f t="shared" si="159"/>
        <v>942.75965187999998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9.5000000000000001E-2</v>
      </c>
      <c r="U167" s="120">
        <f t="shared" si="183"/>
        <v>3</v>
      </c>
      <c r="V167" s="120">
        <v>252</v>
      </c>
      <c r="W167" s="119">
        <f t="shared" si="160"/>
        <v>1.001080993</v>
      </c>
      <c r="X167" s="112">
        <f t="shared" si="161"/>
        <v>1.0191165799999999</v>
      </c>
      <c r="Y167" s="112">
        <f t="shared" si="162"/>
        <v>0</v>
      </c>
      <c r="Z167" s="125" t="str">
        <f t="shared" si="172"/>
        <v>A+J=</v>
      </c>
      <c r="AA167" s="117">
        <f t="shared" si="173"/>
        <v>44032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44428</v>
      </c>
      <c r="AI167" s="145">
        <f t="shared" si="174"/>
        <v>44427</v>
      </c>
      <c r="AJ167" s="145">
        <f t="shared" si="175"/>
        <v>44428</v>
      </c>
      <c r="AK167" s="145">
        <f t="shared" si="182"/>
        <v>44459</v>
      </c>
      <c r="AL167" s="143">
        <f t="shared" si="177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44008</v>
      </c>
      <c r="B168" s="112">
        <f t="shared" si="156"/>
        <v>944.11871815999996</v>
      </c>
      <c r="C168" s="112">
        <f t="shared" si="169"/>
        <v>935.91881536000005</v>
      </c>
      <c r="D168" s="113">
        <f t="shared" si="164"/>
        <v>5331.91</v>
      </c>
      <c r="E168" s="114">
        <f t="shared" si="151"/>
        <v>5311.65</v>
      </c>
      <c r="F168" s="115">
        <f t="shared" si="152"/>
        <v>43973</v>
      </c>
      <c r="G168" s="116">
        <f t="shared" si="157"/>
        <v>-3.7997640620340833E-3</v>
      </c>
      <c r="H168" s="117">
        <f t="shared" si="165"/>
        <v>44032</v>
      </c>
      <c r="I168" s="117">
        <f t="shared" si="158"/>
        <v>44032</v>
      </c>
      <c r="J168" s="118">
        <f t="shared" si="166"/>
        <v>20</v>
      </c>
      <c r="K168" s="118">
        <f t="shared" si="155"/>
        <v>4</v>
      </c>
      <c r="L168" s="8">
        <f t="shared" si="167"/>
        <v>1</v>
      </c>
      <c r="M168" s="119">
        <f t="shared" si="153"/>
        <v>1</v>
      </c>
      <c r="N168" s="119">
        <f t="shared" si="180"/>
        <v>1.0073092281367442</v>
      </c>
      <c r="O168" s="112">
        <f t="shared" si="150"/>
        <v>1.00730922</v>
      </c>
      <c r="P168" s="112">
        <f t="shared" si="159"/>
        <v>942.75965187999998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9.5000000000000001E-2</v>
      </c>
      <c r="U168" s="120">
        <f t="shared" si="183"/>
        <v>4</v>
      </c>
      <c r="V168" s="120">
        <v>252</v>
      </c>
      <c r="W168" s="119">
        <f t="shared" si="160"/>
        <v>1.0014415830000001</v>
      </c>
      <c r="X168" s="112">
        <f t="shared" si="161"/>
        <v>1.35906628</v>
      </c>
      <c r="Y168" s="112">
        <f t="shared" si="162"/>
        <v>0</v>
      </c>
      <c r="Z168" s="125" t="str">
        <f t="shared" si="172"/>
        <v>A+J=</v>
      </c>
      <c r="AA168" s="117">
        <f t="shared" si="173"/>
        <v>44032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44459</v>
      </c>
      <c r="AI168" s="145">
        <f t="shared" si="174"/>
        <v>44456</v>
      </c>
      <c r="AJ168" s="145">
        <f t="shared" si="175"/>
        <v>44459</v>
      </c>
      <c r="AK168" s="145">
        <f t="shared" si="182"/>
        <v>44489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44009</v>
      </c>
      <c r="B169" s="112">
        <f t="shared" si="156"/>
        <v>944.45879136999997</v>
      </c>
      <c r="C169" s="112">
        <f t="shared" si="169"/>
        <v>935.91881536000005</v>
      </c>
      <c r="D169" s="113">
        <f t="shared" si="164"/>
        <v>5331.91</v>
      </c>
      <c r="E169" s="114">
        <f t="shared" si="151"/>
        <v>5311.65</v>
      </c>
      <c r="F169" s="115">
        <f t="shared" si="152"/>
        <v>43973</v>
      </c>
      <c r="G169" s="116">
        <f t="shared" si="157"/>
        <v>-3.7997640620340833E-3</v>
      </c>
      <c r="H169" s="117">
        <f t="shared" si="165"/>
        <v>44032</v>
      </c>
      <c r="I169" s="117">
        <f t="shared" si="158"/>
        <v>44032</v>
      </c>
      <c r="J169" s="118">
        <f t="shared" si="166"/>
        <v>20</v>
      </c>
      <c r="K169" s="118">
        <f t="shared" si="155"/>
        <v>5</v>
      </c>
      <c r="L169" s="8">
        <f t="shared" si="167"/>
        <v>1</v>
      </c>
      <c r="M169" s="119">
        <f t="shared" si="153"/>
        <v>1</v>
      </c>
      <c r="N169" s="119">
        <f t="shared" si="180"/>
        <v>1.0073092281367442</v>
      </c>
      <c r="O169" s="112">
        <f t="shared" ref="O169:O232" si="185">TRUNC(TRUNC((L169*N169),15),8)</f>
        <v>1.00730922</v>
      </c>
      <c r="P169" s="112">
        <f t="shared" si="159"/>
        <v>942.75965187999998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9.5000000000000001E-2</v>
      </c>
      <c r="U169" s="120">
        <f t="shared" si="183"/>
        <v>5</v>
      </c>
      <c r="V169" s="120">
        <v>252</v>
      </c>
      <c r="W169" s="119">
        <f t="shared" si="160"/>
        <v>1.0018023039999999</v>
      </c>
      <c r="X169" s="112">
        <f t="shared" si="161"/>
        <v>1.6991394900000001</v>
      </c>
      <c r="Y169" s="112">
        <f t="shared" si="162"/>
        <v>0</v>
      </c>
      <c r="Z169" s="125" t="str">
        <f t="shared" si="172"/>
        <v>A+J=</v>
      </c>
      <c r="AA169" s="117">
        <f t="shared" si="173"/>
        <v>44032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44489</v>
      </c>
      <c r="AI169" s="145">
        <f t="shared" si="174"/>
        <v>44488</v>
      </c>
      <c r="AJ169" s="145">
        <f t="shared" si="175"/>
        <v>44489</v>
      </c>
      <c r="AK169" s="145">
        <f t="shared" si="182"/>
        <v>44522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44010</v>
      </c>
      <c r="B170" s="112">
        <f t="shared" si="156"/>
        <v>944.45879136999997</v>
      </c>
      <c r="C170" s="112">
        <f t="shared" si="169"/>
        <v>935.91881536000005</v>
      </c>
      <c r="D170" s="113">
        <f t="shared" si="164"/>
        <v>5331.91</v>
      </c>
      <c r="E170" s="114">
        <f t="shared" ref="E170:E233" si="186">IF($K170=1,VLOOKUP($A169,$AO$10:$AS$131,4),E169)</f>
        <v>5311.65</v>
      </c>
      <c r="F170" s="115">
        <f t="shared" ref="F170:F233" si="187">IF($K170=1,VLOOKUP($A169,$AO$10:$AS$131,5),F169)</f>
        <v>43973</v>
      </c>
      <c r="G170" s="116">
        <f t="shared" si="157"/>
        <v>-3.7997640620340833E-3</v>
      </c>
      <c r="H170" s="117">
        <f t="shared" si="165"/>
        <v>44032</v>
      </c>
      <c r="I170" s="117">
        <f t="shared" si="158"/>
        <v>44032</v>
      </c>
      <c r="J170" s="118">
        <f t="shared" si="166"/>
        <v>20</v>
      </c>
      <c r="K170" s="118">
        <f t="shared" si="155"/>
        <v>5</v>
      </c>
      <c r="L170" s="8">
        <f t="shared" si="167"/>
        <v>1</v>
      </c>
      <c r="M170" s="119">
        <f t="shared" ref="M170:M233" si="188">IF(I170&gt;I169,L169,M169)</f>
        <v>1</v>
      </c>
      <c r="N170" s="119">
        <f t="shared" si="180"/>
        <v>1.0073092281367442</v>
      </c>
      <c r="O170" s="112">
        <f t="shared" si="185"/>
        <v>1.00730922</v>
      </c>
      <c r="P170" s="112">
        <f t="shared" si="159"/>
        <v>942.75965187999998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9.5000000000000001E-2</v>
      </c>
      <c r="U170" s="120">
        <f t="shared" si="183"/>
        <v>5</v>
      </c>
      <c r="V170" s="120">
        <v>252</v>
      </c>
      <c r="W170" s="119">
        <f t="shared" si="160"/>
        <v>1.0018023039999999</v>
      </c>
      <c r="X170" s="112">
        <f t="shared" si="161"/>
        <v>1.6991394900000001</v>
      </c>
      <c r="Y170" s="112">
        <f t="shared" si="162"/>
        <v>0</v>
      </c>
      <c r="Z170" s="125" t="str">
        <f t="shared" si="172"/>
        <v>A+J=</v>
      </c>
      <c r="AA170" s="117">
        <f t="shared" si="173"/>
        <v>44032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44520</v>
      </c>
      <c r="AI170" s="145">
        <f t="shared" si="174"/>
        <v>44519</v>
      </c>
      <c r="AJ170" s="145">
        <f t="shared" si="175"/>
        <v>44522</v>
      </c>
      <c r="AK170" s="145">
        <f t="shared" si="182"/>
        <v>44550</v>
      </c>
      <c r="AL170" s="143">
        <f t="shared" si="17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44011</v>
      </c>
      <c r="B171" s="112">
        <f t="shared" si="156"/>
        <v>944.45879136999997</v>
      </c>
      <c r="C171" s="112">
        <f t="shared" si="169"/>
        <v>935.91881536000005</v>
      </c>
      <c r="D171" s="113">
        <f t="shared" si="164"/>
        <v>5331.91</v>
      </c>
      <c r="E171" s="114">
        <f t="shared" si="186"/>
        <v>5311.65</v>
      </c>
      <c r="F171" s="115">
        <f t="shared" si="187"/>
        <v>43973</v>
      </c>
      <c r="G171" s="116">
        <f t="shared" si="157"/>
        <v>-3.7997640620340833E-3</v>
      </c>
      <c r="H171" s="117">
        <f t="shared" si="165"/>
        <v>44032</v>
      </c>
      <c r="I171" s="117">
        <f t="shared" si="158"/>
        <v>44032</v>
      </c>
      <c r="J171" s="118">
        <f t="shared" si="166"/>
        <v>20</v>
      </c>
      <c r="K171" s="118">
        <f t="shared" si="155"/>
        <v>5</v>
      </c>
      <c r="L171" s="8">
        <f t="shared" si="167"/>
        <v>1</v>
      </c>
      <c r="M171" s="119">
        <f t="shared" si="188"/>
        <v>1</v>
      </c>
      <c r="N171" s="119">
        <f t="shared" si="180"/>
        <v>1.0073092281367442</v>
      </c>
      <c r="O171" s="112">
        <f t="shared" si="185"/>
        <v>1.00730922</v>
      </c>
      <c r="P171" s="112">
        <f t="shared" si="159"/>
        <v>942.75965187999998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9.5000000000000001E-2</v>
      </c>
      <c r="U171" s="120">
        <f t="shared" si="183"/>
        <v>5</v>
      </c>
      <c r="V171" s="120">
        <v>252</v>
      </c>
      <c r="W171" s="119">
        <f t="shared" si="160"/>
        <v>1.0018023039999999</v>
      </c>
      <c r="X171" s="112">
        <f t="shared" si="161"/>
        <v>1.6991394900000001</v>
      </c>
      <c r="Y171" s="112">
        <f t="shared" si="162"/>
        <v>0</v>
      </c>
      <c r="Z171" s="125" t="str">
        <f t="shared" si="172"/>
        <v>A+J=</v>
      </c>
      <c r="AA171" s="117">
        <f t="shared" si="173"/>
        <v>44032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44550</v>
      </c>
      <c r="AI171" s="145">
        <f t="shared" si="174"/>
        <v>44547</v>
      </c>
      <c r="AJ171" s="145">
        <f t="shared" si="175"/>
        <v>44550</v>
      </c>
      <c r="AK171" s="145">
        <f t="shared" si="182"/>
        <v>44581</v>
      </c>
      <c r="AL171" s="143">
        <f t="shared" si="177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44012</v>
      </c>
      <c r="B172" s="112">
        <f t="shared" si="156"/>
        <v>944.79898618999994</v>
      </c>
      <c r="C172" s="112">
        <f t="shared" si="169"/>
        <v>935.91881536000005</v>
      </c>
      <c r="D172" s="113">
        <f t="shared" si="164"/>
        <v>5331.91</v>
      </c>
      <c r="E172" s="114">
        <f t="shared" si="186"/>
        <v>5311.65</v>
      </c>
      <c r="F172" s="115">
        <f t="shared" si="187"/>
        <v>43973</v>
      </c>
      <c r="G172" s="116">
        <f t="shared" si="157"/>
        <v>-3.7997640620340833E-3</v>
      </c>
      <c r="H172" s="117">
        <f t="shared" si="165"/>
        <v>44032</v>
      </c>
      <c r="I172" s="117">
        <f t="shared" si="158"/>
        <v>44032</v>
      </c>
      <c r="J172" s="118">
        <f t="shared" si="166"/>
        <v>20</v>
      </c>
      <c r="K172" s="118">
        <f t="shared" si="155"/>
        <v>6</v>
      </c>
      <c r="L172" s="8">
        <f t="shared" si="167"/>
        <v>1</v>
      </c>
      <c r="M172" s="119">
        <f t="shared" si="188"/>
        <v>1</v>
      </c>
      <c r="N172" s="119">
        <f t="shared" si="180"/>
        <v>1.0073092281367442</v>
      </c>
      <c r="O172" s="112">
        <f t="shared" si="185"/>
        <v>1.00730922</v>
      </c>
      <c r="P172" s="112">
        <f t="shared" si="159"/>
        <v>942.75965187999998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9.5000000000000001E-2</v>
      </c>
      <c r="U172" s="120">
        <f t="shared" si="183"/>
        <v>6</v>
      </c>
      <c r="V172" s="120">
        <v>252</v>
      </c>
      <c r="W172" s="119">
        <f t="shared" si="160"/>
        <v>1.002163154</v>
      </c>
      <c r="X172" s="112">
        <f t="shared" si="161"/>
        <v>2.0393343100000001</v>
      </c>
      <c r="Y172" s="112">
        <f t="shared" si="162"/>
        <v>0</v>
      </c>
      <c r="Z172" s="125" t="str">
        <f t="shared" si="172"/>
        <v>A+J=</v>
      </c>
      <c r="AA172" s="117">
        <f t="shared" si="173"/>
        <v>44032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44581</v>
      </c>
      <c r="AI172" s="145">
        <f t="shared" si="174"/>
        <v>44580</v>
      </c>
      <c r="AJ172" s="145">
        <f t="shared" si="175"/>
        <v>44581</v>
      </c>
      <c r="AK172" s="145">
        <f t="shared" si="182"/>
        <v>44613</v>
      </c>
      <c r="AL172" s="143">
        <f t="shared" si="177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44013</v>
      </c>
      <c r="B173" s="112">
        <f t="shared" si="156"/>
        <v>945.13930450999999</v>
      </c>
      <c r="C173" s="112">
        <f t="shared" si="169"/>
        <v>935.91881536000005</v>
      </c>
      <c r="D173" s="113">
        <f t="shared" si="164"/>
        <v>5331.91</v>
      </c>
      <c r="E173" s="114">
        <f t="shared" si="186"/>
        <v>5311.65</v>
      </c>
      <c r="F173" s="115">
        <f t="shared" si="187"/>
        <v>43973</v>
      </c>
      <c r="G173" s="116">
        <f t="shared" si="157"/>
        <v>-3.7997640620340833E-3</v>
      </c>
      <c r="H173" s="117">
        <f t="shared" si="165"/>
        <v>44032</v>
      </c>
      <c r="I173" s="117">
        <f t="shared" si="158"/>
        <v>44032</v>
      </c>
      <c r="J173" s="118">
        <f t="shared" si="166"/>
        <v>20</v>
      </c>
      <c r="K173" s="118">
        <f t="shared" si="155"/>
        <v>7</v>
      </c>
      <c r="L173" s="8">
        <f t="shared" si="167"/>
        <v>1</v>
      </c>
      <c r="M173" s="119">
        <f t="shared" si="188"/>
        <v>1</v>
      </c>
      <c r="N173" s="119">
        <f t="shared" si="180"/>
        <v>1.0073092281367442</v>
      </c>
      <c r="O173" s="112">
        <f t="shared" si="185"/>
        <v>1.00730922</v>
      </c>
      <c r="P173" s="112">
        <f t="shared" si="159"/>
        <v>942.75965187999998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9.5000000000000001E-2</v>
      </c>
      <c r="U173" s="120">
        <f t="shared" si="183"/>
        <v>7</v>
      </c>
      <c r="V173" s="120">
        <v>252</v>
      </c>
      <c r="W173" s="119">
        <f t="shared" si="160"/>
        <v>1.002524135</v>
      </c>
      <c r="X173" s="112">
        <f t="shared" si="161"/>
        <v>2.3796526299999998</v>
      </c>
      <c r="Y173" s="112">
        <f t="shared" si="162"/>
        <v>0</v>
      </c>
      <c r="Z173" s="125" t="str">
        <f t="shared" si="172"/>
        <v>A+J=</v>
      </c>
      <c r="AA173" s="117">
        <f t="shared" si="173"/>
        <v>44032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44612</v>
      </c>
      <c r="AI173" s="145">
        <f t="shared" si="174"/>
        <v>44610</v>
      </c>
      <c r="AJ173" s="145">
        <f t="shared" si="175"/>
        <v>44613</v>
      </c>
      <c r="AK173" s="145">
        <f t="shared" si="182"/>
        <v>44641</v>
      </c>
      <c r="AL173" s="143">
        <f t="shared" si="177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44014</v>
      </c>
      <c r="B174" s="112">
        <f t="shared" si="156"/>
        <v>945.47974445</v>
      </c>
      <c r="C174" s="112">
        <f t="shared" si="169"/>
        <v>935.91881536000005</v>
      </c>
      <c r="D174" s="113">
        <f t="shared" si="164"/>
        <v>5331.91</v>
      </c>
      <c r="E174" s="114">
        <f t="shared" si="186"/>
        <v>5311.65</v>
      </c>
      <c r="F174" s="115">
        <f t="shared" si="187"/>
        <v>43973</v>
      </c>
      <c r="G174" s="116">
        <f t="shared" si="157"/>
        <v>-3.7997640620340833E-3</v>
      </c>
      <c r="H174" s="117">
        <f t="shared" si="165"/>
        <v>44032</v>
      </c>
      <c r="I174" s="117">
        <f t="shared" si="158"/>
        <v>44032</v>
      </c>
      <c r="J174" s="118">
        <f t="shared" si="166"/>
        <v>20</v>
      </c>
      <c r="K174" s="118">
        <f t="shared" ref="K174:K237" si="189">(J174-(NETWORKDAYS(A174,I174,AD$148:AD$502)-1))</f>
        <v>8</v>
      </c>
      <c r="L174" s="8">
        <f t="shared" si="167"/>
        <v>1</v>
      </c>
      <c r="M174" s="119">
        <f t="shared" si="188"/>
        <v>1</v>
      </c>
      <c r="N174" s="119">
        <f t="shared" si="180"/>
        <v>1.0073092281367442</v>
      </c>
      <c r="O174" s="112">
        <f t="shared" si="185"/>
        <v>1.00730922</v>
      </c>
      <c r="P174" s="112">
        <f t="shared" si="159"/>
        <v>942.75965187999998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9.5000000000000001E-2</v>
      </c>
      <c r="U174" s="120">
        <f t="shared" si="183"/>
        <v>8</v>
      </c>
      <c r="V174" s="120">
        <v>252</v>
      </c>
      <c r="W174" s="119">
        <f t="shared" si="160"/>
        <v>1.0028852450000001</v>
      </c>
      <c r="X174" s="112">
        <f t="shared" si="161"/>
        <v>2.7200925699999998</v>
      </c>
      <c r="Y174" s="112">
        <f t="shared" si="162"/>
        <v>0</v>
      </c>
      <c r="Z174" s="125" t="str">
        <f t="shared" si="172"/>
        <v>A+J=</v>
      </c>
      <c r="AA174" s="117">
        <f t="shared" si="173"/>
        <v>44032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44640</v>
      </c>
      <c r="AI174" s="145">
        <f t="shared" si="174"/>
        <v>44638</v>
      </c>
      <c r="AJ174" s="145">
        <f t="shared" si="175"/>
        <v>44641</v>
      </c>
      <c r="AK174" s="145">
        <f t="shared" si="182"/>
        <v>44671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44015</v>
      </c>
      <c r="B175" s="112">
        <f t="shared" si="156"/>
        <v>945.82030788999998</v>
      </c>
      <c r="C175" s="112">
        <f t="shared" si="169"/>
        <v>935.91881536000005</v>
      </c>
      <c r="D175" s="113">
        <f t="shared" si="164"/>
        <v>5331.91</v>
      </c>
      <c r="E175" s="114">
        <f t="shared" si="186"/>
        <v>5311.65</v>
      </c>
      <c r="F175" s="115">
        <f t="shared" si="187"/>
        <v>43973</v>
      </c>
      <c r="G175" s="116">
        <f t="shared" si="157"/>
        <v>-3.7997640620340833E-3</v>
      </c>
      <c r="H175" s="117">
        <f t="shared" si="165"/>
        <v>44032</v>
      </c>
      <c r="I175" s="117">
        <f t="shared" si="158"/>
        <v>44032</v>
      </c>
      <c r="J175" s="118">
        <f t="shared" si="166"/>
        <v>20</v>
      </c>
      <c r="K175" s="118">
        <f t="shared" si="189"/>
        <v>9</v>
      </c>
      <c r="L175" s="8">
        <f t="shared" si="167"/>
        <v>1</v>
      </c>
      <c r="M175" s="119">
        <f t="shared" si="188"/>
        <v>1</v>
      </c>
      <c r="N175" s="119">
        <f t="shared" si="180"/>
        <v>1.0073092281367442</v>
      </c>
      <c r="O175" s="112">
        <f t="shared" si="185"/>
        <v>1.00730922</v>
      </c>
      <c r="P175" s="112">
        <f t="shared" si="159"/>
        <v>942.75965187999998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9.5000000000000001E-2</v>
      </c>
      <c r="U175" s="120">
        <f t="shared" si="183"/>
        <v>9</v>
      </c>
      <c r="V175" s="120">
        <v>252</v>
      </c>
      <c r="W175" s="119">
        <f t="shared" si="160"/>
        <v>1.0032464860000001</v>
      </c>
      <c r="X175" s="112">
        <f t="shared" si="161"/>
        <v>3.0606560100000002</v>
      </c>
      <c r="Y175" s="112">
        <f t="shared" si="162"/>
        <v>0</v>
      </c>
      <c r="Z175" s="125" t="str">
        <f t="shared" si="172"/>
        <v>A+J=</v>
      </c>
      <c r="AA175" s="117">
        <f t="shared" si="173"/>
        <v>44032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44671</v>
      </c>
      <c r="AI175" s="145">
        <f t="shared" si="174"/>
        <v>44670</v>
      </c>
      <c r="AJ175" s="145">
        <f t="shared" si="175"/>
        <v>44671</v>
      </c>
      <c r="AK175" s="145">
        <f t="shared" si="182"/>
        <v>44701</v>
      </c>
      <c r="AL175" s="143">
        <f t="shared" si="17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44016</v>
      </c>
      <c r="B176" s="112">
        <f t="shared" si="156"/>
        <v>946.16099294000003</v>
      </c>
      <c r="C176" s="112">
        <f t="shared" si="169"/>
        <v>935.91881536000005</v>
      </c>
      <c r="D176" s="113">
        <f t="shared" si="164"/>
        <v>5331.91</v>
      </c>
      <c r="E176" s="114">
        <f t="shared" si="186"/>
        <v>5311.65</v>
      </c>
      <c r="F176" s="115">
        <f t="shared" si="187"/>
        <v>43973</v>
      </c>
      <c r="G176" s="116">
        <f t="shared" si="157"/>
        <v>-3.7997640620340833E-3</v>
      </c>
      <c r="H176" s="117">
        <f t="shared" si="165"/>
        <v>44032</v>
      </c>
      <c r="I176" s="117">
        <f t="shared" si="158"/>
        <v>44032</v>
      </c>
      <c r="J176" s="118">
        <f t="shared" si="166"/>
        <v>20</v>
      </c>
      <c r="K176" s="118">
        <f t="shared" si="189"/>
        <v>10</v>
      </c>
      <c r="L176" s="8">
        <f t="shared" si="167"/>
        <v>1</v>
      </c>
      <c r="M176" s="119">
        <f t="shared" si="188"/>
        <v>1</v>
      </c>
      <c r="N176" s="119">
        <f t="shared" si="180"/>
        <v>1.0073092281367442</v>
      </c>
      <c r="O176" s="112">
        <f t="shared" si="185"/>
        <v>1.00730922</v>
      </c>
      <c r="P176" s="112">
        <f t="shared" si="159"/>
        <v>942.75965187999998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9.5000000000000001E-2</v>
      </c>
      <c r="U176" s="120">
        <f t="shared" si="183"/>
        <v>10</v>
      </c>
      <c r="V176" s="120">
        <v>252</v>
      </c>
      <c r="W176" s="119">
        <f t="shared" si="160"/>
        <v>1.0036078559999999</v>
      </c>
      <c r="X176" s="112">
        <f t="shared" si="161"/>
        <v>3.40134106</v>
      </c>
      <c r="Y176" s="112">
        <f t="shared" si="162"/>
        <v>0</v>
      </c>
      <c r="Z176" s="125" t="str">
        <f t="shared" si="172"/>
        <v>A+J=</v>
      </c>
      <c r="AA176" s="117">
        <f t="shared" si="173"/>
        <v>44032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44701</v>
      </c>
      <c r="AI176" s="145">
        <f t="shared" si="174"/>
        <v>44700</v>
      </c>
      <c r="AJ176" s="145">
        <f t="shared" si="175"/>
        <v>44701</v>
      </c>
      <c r="AK176" s="145">
        <f t="shared" si="182"/>
        <v>44732</v>
      </c>
      <c r="AL176" s="143">
        <f t="shared" si="177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44017</v>
      </c>
      <c r="B177" s="112">
        <f t="shared" si="156"/>
        <v>946.16099294000003</v>
      </c>
      <c r="C177" s="112">
        <f t="shared" si="169"/>
        <v>935.91881536000005</v>
      </c>
      <c r="D177" s="113">
        <f t="shared" si="164"/>
        <v>5331.91</v>
      </c>
      <c r="E177" s="114">
        <f t="shared" si="186"/>
        <v>5311.65</v>
      </c>
      <c r="F177" s="115">
        <f t="shared" si="187"/>
        <v>43973</v>
      </c>
      <c r="G177" s="116">
        <f t="shared" si="157"/>
        <v>-3.7997640620340833E-3</v>
      </c>
      <c r="H177" s="117">
        <f t="shared" si="165"/>
        <v>44032</v>
      </c>
      <c r="I177" s="117">
        <f t="shared" si="158"/>
        <v>44032</v>
      </c>
      <c r="J177" s="118">
        <f t="shared" si="166"/>
        <v>20</v>
      </c>
      <c r="K177" s="118">
        <f t="shared" si="189"/>
        <v>10</v>
      </c>
      <c r="L177" s="8">
        <f t="shared" si="167"/>
        <v>1</v>
      </c>
      <c r="M177" s="119">
        <f t="shared" si="188"/>
        <v>1</v>
      </c>
      <c r="N177" s="119">
        <f t="shared" si="180"/>
        <v>1.0073092281367442</v>
      </c>
      <c r="O177" s="112">
        <f t="shared" si="185"/>
        <v>1.00730922</v>
      </c>
      <c r="P177" s="112">
        <f t="shared" si="159"/>
        <v>942.75965187999998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9.5000000000000001E-2</v>
      </c>
      <c r="U177" s="120">
        <f t="shared" si="183"/>
        <v>10</v>
      </c>
      <c r="V177" s="120">
        <v>252</v>
      </c>
      <c r="W177" s="119">
        <f t="shared" si="160"/>
        <v>1.0036078559999999</v>
      </c>
      <c r="X177" s="112">
        <f t="shared" si="161"/>
        <v>3.40134106</v>
      </c>
      <c r="Y177" s="112">
        <f t="shared" si="162"/>
        <v>0</v>
      </c>
      <c r="Z177" s="125" t="str">
        <f t="shared" si="172"/>
        <v>A+J=</v>
      </c>
      <c r="AA177" s="117">
        <f t="shared" si="173"/>
        <v>44032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44732</v>
      </c>
      <c r="AI177" s="145">
        <f t="shared" si="174"/>
        <v>44729</v>
      </c>
      <c r="AJ177" s="145">
        <f t="shared" si="175"/>
        <v>44732</v>
      </c>
      <c r="AK177" s="145">
        <f t="shared" si="182"/>
        <v>44762</v>
      </c>
      <c r="AL177" s="143">
        <f t="shared" si="177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44018</v>
      </c>
      <c r="B178" s="112">
        <f t="shared" si="156"/>
        <v>946.16099294000003</v>
      </c>
      <c r="C178" s="112">
        <f t="shared" si="169"/>
        <v>935.91881536000005</v>
      </c>
      <c r="D178" s="113">
        <f t="shared" si="164"/>
        <v>5331.91</v>
      </c>
      <c r="E178" s="114">
        <f t="shared" si="186"/>
        <v>5311.65</v>
      </c>
      <c r="F178" s="115">
        <f t="shared" si="187"/>
        <v>43973</v>
      </c>
      <c r="G178" s="116">
        <f t="shared" si="157"/>
        <v>-3.7997640620340833E-3</v>
      </c>
      <c r="H178" s="117">
        <f t="shared" si="165"/>
        <v>44032</v>
      </c>
      <c r="I178" s="117">
        <f t="shared" si="158"/>
        <v>44032</v>
      </c>
      <c r="J178" s="118">
        <f t="shared" si="166"/>
        <v>20</v>
      </c>
      <c r="K178" s="118">
        <f t="shared" si="189"/>
        <v>10</v>
      </c>
      <c r="L178" s="8">
        <f t="shared" si="167"/>
        <v>1</v>
      </c>
      <c r="M178" s="119">
        <f t="shared" si="188"/>
        <v>1</v>
      </c>
      <c r="N178" s="119">
        <f t="shared" si="180"/>
        <v>1.0073092281367442</v>
      </c>
      <c r="O178" s="112">
        <f t="shared" si="185"/>
        <v>1.00730922</v>
      </c>
      <c r="P178" s="112">
        <f t="shared" si="159"/>
        <v>942.75965187999998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9.5000000000000001E-2</v>
      </c>
      <c r="U178" s="120">
        <f t="shared" si="183"/>
        <v>10</v>
      </c>
      <c r="V178" s="120">
        <v>252</v>
      </c>
      <c r="W178" s="119">
        <f t="shared" si="160"/>
        <v>1.0036078559999999</v>
      </c>
      <c r="X178" s="112">
        <f t="shared" si="161"/>
        <v>3.40134106</v>
      </c>
      <c r="Y178" s="112">
        <f t="shared" si="162"/>
        <v>0</v>
      </c>
      <c r="Z178" s="125" t="str">
        <f t="shared" si="172"/>
        <v>A+J=</v>
      </c>
      <c r="AA178" s="117">
        <f t="shared" si="173"/>
        <v>44032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44762</v>
      </c>
      <c r="AI178" s="145">
        <f t="shared" si="174"/>
        <v>44761</v>
      </c>
      <c r="AJ178" s="145">
        <f t="shared" si="175"/>
        <v>44762</v>
      </c>
      <c r="AK178" s="145">
        <f t="shared" si="182"/>
        <v>44795</v>
      </c>
      <c r="AL178" s="143">
        <f t="shared" si="177"/>
        <v>23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44019</v>
      </c>
      <c r="B179" s="112">
        <f t="shared" si="156"/>
        <v>946.50180149999994</v>
      </c>
      <c r="C179" s="112">
        <f t="shared" si="169"/>
        <v>935.91881536000005</v>
      </c>
      <c r="D179" s="113">
        <f t="shared" si="164"/>
        <v>5331.91</v>
      </c>
      <c r="E179" s="114">
        <f t="shared" si="186"/>
        <v>5311.65</v>
      </c>
      <c r="F179" s="115">
        <f t="shared" si="187"/>
        <v>43973</v>
      </c>
      <c r="G179" s="116">
        <f t="shared" si="157"/>
        <v>-3.7997640620340833E-3</v>
      </c>
      <c r="H179" s="117">
        <f t="shared" si="165"/>
        <v>44032</v>
      </c>
      <c r="I179" s="117">
        <f t="shared" si="158"/>
        <v>44032</v>
      </c>
      <c r="J179" s="118">
        <f t="shared" si="166"/>
        <v>20</v>
      </c>
      <c r="K179" s="118">
        <f t="shared" si="189"/>
        <v>11</v>
      </c>
      <c r="L179" s="8">
        <f t="shared" si="167"/>
        <v>1</v>
      </c>
      <c r="M179" s="119">
        <f t="shared" si="188"/>
        <v>1</v>
      </c>
      <c r="N179" s="119">
        <f t="shared" si="180"/>
        <v>1.0073092281367442</v>
      </c>
      <c r="O179" s="112">
        <f t="shared" si="185"/>
        <v>1.00730922</v>
      </c>
      <c r="P179" s="112">
        <f t="shared" si="159"/>
        <v>942.75965187999998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9.5000000000000001E-2</v>
      </c>
      <c r="U179" s="120">
        <f t="shared" si="183"/>
        <v>11</v>
      </c>
      <c r="V179" s="120">
        <v>252</v>
      </c>
      <c r="W179" s="119">
        <f t="shared" si="160"/>
        <v>1.0039693569999999</v>
      </c>
      <c r="X179" s="112">
        <f t="shared" si="161"/>
        <v>3.7421496200000002</v>
      </c>
      <c r="Y179" s="112">
        <f t="shared" si="162"/>
        <v>0</v>
      </c>
      <c r="Z179" s="125" t="str">
        <f t="shared" si="172"/>
        <v>A+J=</v>
      </c>
      <c r="AA179" s="117">
        <f t="shared" si="173"/>
        <v>44032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44793</v>
      </c>
      <c r="AI179" s="145">
        <f t="shared" si="174"/>
        <v>44792</v>
      </c>
      <c r="AJ179" s="145">
        <f t="shared" si="175"/>
        <v>44795</v>
      </c>
      <c r="AK179" s="145">
        <f t="shared" si="182"/>
        <v>44824</v>
      </c>
      <c r="AL179" s="143">
        <f t="shared" si="17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44020</v>
      </c>
      <c r="B180" s="112">
        <f t="shared" si="156"/>
        <v>946.84273260999998</v>
      </c>
      <c r="C180" s="112">
        <f t="shared" si="169"/>
        <v>935.91881536000005</v>
      </c>
      <c r="D180" s="113">
        <f t="shared" si="164"/>
        <v>5331.91</v>
      </c>
      <c r="E180" s="114">
        <f t="shared" si="186"/>
        <v>5311.65</v>
      </c>
      <c r="F180" s="115">
        <f t="shared" si="187"/>
        <v>43973</v>
      </c>
      <c r="G180" s="116">
        <f t="shared" si="157"/>
        <v>-3.7997640620340833E-3</v>
      </c>
      <c r="H180" s="117">
        <f t="shared" si="165"/>
        <v>44032</v>
      </c>
      <c r="I180" s="117">
        <f t="shared" si="158"/>
        <v>44032</v>
      </c>
      <c r="J180" s="118">
        <f t="shared" si="166"/>
        <v>20</v>
      </c>
      <c r="K180" s="118">
        <f t="shared" si="189"/>
        <v>12</v>
      </c>
      <c r="L180" s="8">
        <f t="shared" si="167"/>
        <v>1</v>
      </c>
      <c r="M180" s="119">
        <f t="shared" si="188"/>
        <v>1</v>
      </c>
      <c r="N180" s="119">
        <f t="shared" si="180"/>
        <v>1.0073092281367442</v>
      </c>
      <c r="O180" s="112">
        <f t="shared" si="185"/>
        <v>1.00730922</v>
      </c>
      <c r="P180" s="112">
        <f t="shared" si="159"/>
        <v>942.75965187999998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9.5000000000000001E-2</v>
      </c>
      <c r="U180" s="120">
        <f t="shared" si="183"/>
        <v>12</v>
      </c>
      <c r="V180" s="120">
        <v>252</v>
      </c>
      <c r="W180" s="119">
        <f t="shared" si="160"/>
        <v>1.004330988</v>
      </c>
      <c r="X180" s="112">
        <f t="shared" si="161"/>
        <v>4.0830807299999998</v>
      </c>
      <c r="Y180" s="112">
        <f t="shared" si="162"/>
        <v>0</v>
      </c>
      <c r="Z180" s="125" t="str">
        <f t="shared" si="172"/>
        <v>A+J=</v>
      </c>
      <c r="AA180" s="117">
        <f t="shared" si="173"/>
        <v>44032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44824</v>
      </c>
      <c r="AI180" s="145">
        <f t="shared" ref="AI180:AI211" si="190">WORKDAY(AH180,-1,AD$148:AD$502)</f>
        <v>44823</v>
      </c>
      <c r="AJ180" s="145">
        <f t="shared" ref="AJ180:AJ211" si="191">WORKDAY(AI180,1,AD$148:AD$502)</f>
        <v>44824</v>
      </c>
      <c r="AK180" s="145">
        <f t="shared" si="182"/>
        <v>44854</v>
      </c>
      <c r="AL180" s="143">
        <f t="shared" ref="AL180:AL211" si="192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44021</v>
      </c>
      <c r="B181" s="112">
        <f t="shared" si="156"/>
        <v>947.18378628999994</v>
      </c>
      <c r="C181" s="112">
        <f t="shared" si="169"/>
        <v>935.91881536000005</v>
      </c>
      <c r="D181" s="113">
        <f t="shared" si="164"/>
        <v>5331.91</v>
      </c>
      <c r="E181" s="114">
        <f t="shared" si="186"/>
        <v>5311.65</v>
      </c>
      <c r="F181" s="115">
        <f t="shared" si="187"/>
        <v>43973</v>
      </c>
      <c r="G181" s="116">
        <f t="shared" si="157"/>
        <v>-3.7997640620340833E-3</v>
      </c>
      <c r="H181" s="117">
        <f t="shared" si="165"/>
        <v>44032</v>
      </c>
      <c r="I181" s="117">
        <f t="shared" si="158"/>
        <v>44032</v>
      </c>
      <c r="J181" s="118">
        <f t="shared" si="166"/>
        <v>20</v>
      </c>
      <c r="K181" s="118">
        <f t="shared" si="189"/>
        <v>13</v>
      </c>
      <c r="L181" s="8">
        <f t="shared" si="167"/>
        <v>1</v>
      </c>
      <c r="M181" s="119">
        <f t="shared" si="188"/>
        <v>1</v>
      </c>
      <c r="N181" s="119">
        <f t="shared" si="180"/>
        <v>1.0073092281367442</v>
      </c>
      <c r="O181" s="112">
        <f t="shared" si="185"/>
        <v>1.00730922</v>
      </c>
      <c r="P181" s="112">
        <f t="shared" si="159"/>
        <v>942.75965187999998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9.5000000000000001E-2</v>
      </c>
      <c r="U181" s="120">
        <f t="shared" si="183"/>
        <v>13</v>
      </c>
      <c r="V181" s="120">
        <v>252</v>
      </c>
      <c r="W181" s="119">
        <f t="shared" si="160"/>
        <v>1.0046927489999999</v>
      </c>
      <c r="X181" s="112">
        <f t="shared" si="161"/>
        <v>4.4241344099999997</v>
      </c>
      <c r="Y181" s="112">
        <f t="shared" si="162"/>
        <v>0</v>
      </c>
      <c r="Z181" s="125" t="str">
        <f t="shared" si="172"/>
        <v>A+J=</v>
      </c>
      <c r="AA181" s="117">
        <f t="shared" si="173"/>
        <v>44032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44854</v>
      </c>
      <c r="AI181" s="145">
        <f t="shared" si="190"/>
        <v>44853</v>
      </c>
      <c r="AJ181" s="145">
        <f t="shared" si="191"/>
        <v>44854</v>
      </c>
      <c r="AK181" s="145">
        <f t="shared" si="182"/>
        <v>44886</v>
      </c>
      <c r="AL181" s="143">
        <f t="shared" si="19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44022</v>
      </c>
      <c r="B182" s="112">
        <f t="shared" si="156"/>
        <v>947.52496345999998</v>
      </c>
      <c r="C182" s="112">
        <f t="shared" si="169"/>
        <v>935.91881536000005</v>
      </c>
      <c r="D182" s="113">
        <f t="shared" si="164"/>
        <v>5331.91</v>
      </c>
      <c r="E182" s="114">
        <f t="shared" si="186"/>
        <v>5311.65</v>
      </c>
      <c r="F182" s="115">
        <f t="shared" si="187"/>
        <v>43973</v>
      </c>
      <c r="G182" s="116">
        <f t="shared" si="157"/>
        <v>-3.7997640620340833E-3</v>
      </c>
      <c r="H182" s="117">
        <f t="shared" si="165"/>
        <v>44032</v>
      </c>
      <c r="I182" s="117">
        <f t="shared" si="158"/>
        <v>44032</v>
      </c>
      <c r="J182" s="118">
        <f t="shared" si="166"/>
        <v>20</v>
      </c>
      <c r="K182" s="118">
        <f t="shared" si="189"/>
        <v>14</v>
      </c>
      <c r="L182" s="8">
        <f t="shared" si="167"/>
        <v>1</v>
      </c>
      <c r="M182" s="119">
        <f t="shared" si="188"/>
        <v>1</v>
      </c>
      <c r="N182" s="119">
        <f t="shared" si="180"/>
        <v>1.0073092281367442</v>
      </c>
      <c r="O182" s="112">
        <f t="shared" si="185"/>
        <v>1.00730922</v>
      </c>
      <c r="P182" s="112">
        <f t="shared" si="159"/>
        <v>942.75965187999998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9.5000000000000001E-2</v>
      </c>
      <c r="U182" s="120">
        <f t="shared" si="183"/>
        <v>14</v>
      </c>
      <c r="V182" s="120">
        <v>252</v>
      </c>
      <c r="W182" s="119">
        <f t="shared" si="160"/>
        <v>1.0050546410000001</v>
      </c>
      <c r="X182" s="112">
        <f t="shared" si="161"/>
        <v>4.7653115799999997</v>
      </c>
      <c r="Y182" s="112">
        <f t="shared" si="162"/>
        <v>0</v>
      </c>
      <c r="Z182" s="125" t="str">
        <f t="shared" si="172"/>
        <v>A+J=</v>
      </c>
      <c r="AA182" s="117">
        <f t="shared" si="173"/>
        <v>44032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44885</v>
      </c>
      <c r="AI182" s="145">
        <f t="shared" si="190"/>
        <v>44883</v>
      </c>
      <c r="AJ182" s="145">
        <f t="shared" si="191"/>
        <v>44886</v>
      </c>
      <c r="AK182" s="145">
        <f t="shared" si="182"/>
        <v>44915</v>
      </c>
      <c r="AL182" s="143">
        <f t="shared" si="19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44023</v>
      </c>
      <c r="B183" s="112">
        <f t="shared" si="156"/>
        <v>947.86626319999993</v>
      </c>
      <c r="C183" s="112">
        <f t="shared" si="169"/>
        <v>935.91881536000005</v>
      </c>
      <c r="D183" s="113">
        <f t="shared" si="164"/>
        <v>5331.91</v>
      </c>
      <c r="E183" s="114">
        <f t="shared" si="186"/>
        <v>5311.65</v>
      </c>
      <c r="F183" s="115">
        <f t="shared" si="187"/>
        <v>43973</v>
      </c>
      <c r="G183" s="116">
        <f t="shared" si="157"/>
        <v>-3.7997640620340833E-3</v>
      </c>
      <c r="H183" s="117">
        <f t="shared" si="165"/>
        <v>44032</v>
      </c>
      <c r="I183" s="117">
        <f t="shared" si="158"/>
        <v>44032</v>
      </c>
      <c r="J183" s="118">
        <f t="shared" si="166"/>
        <v>20</v>
      </c>
      <c r="K183" s="118">
        <f t="shared" si="189"/>
        <v>15</v>
      </c>
      <c r="L183" s="8">
        <f t="shared" si="167"/>
        <v>1</v>
      </c>
      <c r="M183" s="119">
        <f t="shared" si="188"/>
        <v>1</v>
      </c>
      <c r="N183" s="119">
        <f t="shared" si="180"/>
        <v>1.0073092281367442</v>
      </c>
      <c r="O183" s="112">
        <f t="shared" si="185"/>
        <v>1.00730922</v>
      </c>
      <c r="P183" s="112">
        <f t="shared" si="159"/>
        <v>942.75965187999998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9.5000000000000001E-2</v>
      </c>
      <c r="U183" s="120">
        <f t="shared" si="183"/>
        <v>15</v>
      </c>
      <c r="V183" s="120">
        <v>252</v>
      </c>
      <c r="W183" s="119">
        <f t="shared" si="160"/>
        <v>1.0054166630000001</v>
      </c>
      <c r="X183" s="112">
        <f t="shared" si="161"/>
        <v>5.1066113199999998</v>
      </c>
      <c r="Y183" s="112">
        <f t="shared" si="162"/>
        <v>0</v>
      </c>
      <c r="Z183" s="125" t="str">
        <f t="shared" si="172"/>
        <v>A+J=</v>
      </c>
      <c r="AA183" s="117">
        <f t="shared" si="173"/>
        <v>44032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44915</v>
      </c>
      <c r="AI183" s="145">
        <f t="shared" si="190"/>
        <v>44914</v>
      </c>
      <c r="AJ183" s="145">
        <f t="shared" si="191"/>
        <v>44915</v>
      </c>
      <c r="AK183" s="145">
        <f t="shared" si="182"/>
        <v>44946</v>
      </c>
      <c r="AL183" s="143">
        <f t="shared" si="192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44024</v>
      </c>
      <c r="B184" s="112">
        <f t="shared" si="156"/>
        <v>947.86626319999993</v>
      </c>
      <c r="C184" s="112">
        <f t="shared" si="169"/>
        <v>935.91881536000005</v>
      </c>
      <c r="D184" s="113">
        <f t="shared" si="164"/>
        <v>5331.91</v>
      </c>
      <c r="E184" s="114">
        <f t="shared" si="186"/>
        <v>5311.65</v>
      </c>
      <c r="F184" s="115">
        <f t="shared" si="187"/>
        <v>43973</v>
      </c>
      <c r="G184" s="116">
        <f t="shared" si="157"/>
        <v>-3.7997640620340833E-3</v>
      </c>
      <c r="H184" s="117">
        <f t="shared" si="165"/>
        <v>44032</v>
      </c>
      <c r="I184" s="117">
        <f t="shared" si="158"/>
        <v>44032</v>
      </c>
      <c r="J184" s="118">
        <f t="shared" si="166"/>
        <v>20</v>
      </c>
      <c r="K184" s="118">
        <f t="shared" si="189"/>
        <v>15</v>
      </c>
      <c r="L184" s="8">
        <f t="shared" si="167"/>
        <v>1</v>
      </c>
      <c r="M184" s="119">
        <f t="shared" si="188"/>
        <v>1</v>
      </c>
      <c r="N184" s="119">
        <f t="shared" si="180"/>
        <v>1.0073092281367442</v>
      </c>
      <c r="O184" s="112">
        <f t="shared" si="185"/>
        <v>1.00730922</v>
      </c>
      <c r="P184" s="112">
        <f t="shared" si="159"/>
        <v>942.75965187999998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9.5000000000000001E-2</v>
      </c>
      <c r="U184" s="120">
        <f t="shared" si="183"/>
        <v>15</v>
      </c>
      <c r="V184" s="120">
        <v>252</v>
      </c>
      <c r="W184" s="119">
        <f t="shared" si="160"/>
        <v>1.0054166630000001</v>
      </c>
      <c r="X184" s="112">
        <f t="shared" si="161"/>
        <v>5.1066113199999998</v>
      </c>
      <c r="Y184" s="112">
        <f t="shared" si="162"/>
        <v>0</v>
      </c>
      <c r="Z184" s="125" t="str">
        <f t="shared" si="172"/>
        <v>A+J=</v>
      </c>
      <c r="AA184" s="117">
        <f t="shared" si="173"/>
        <v>44032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44946</v>
      </c>
      <c r="AI184" s="145">
        <f t="shared" si="190"/>
        <v>44945</v>
      </c>
      <c r="AJ184" s="145">
        <f t="shared" si="191"/>
        <v>44946</v>
      </c>
      <c r="AK184" s="145">
        <f t="shared" si="182"/>
        <v>44979</v>
      </c>
      <c r="AL184" s="143">
        <f t="shared" si="19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44025</v>
      </c>
      <c r="B185" s="112">
        <f t="shared" si="156"/>
        <v>947.86626319999993</v>
      </c>
      <c r="C185" s="112">
        <f t="shared" si="169"/>
        <v>935.91881536000005</v>
      </c>
      <c r="D185" s="113">
        <f t="shared" si="164"/>
        <v>5331.91</v>
      </c>
      <c r="E185" s="114">
        <f t="shared" si="186"/>
        <v>5311.65</v>
      </c>
      <c r="F185" s="115">
        <f t="shared" si="187"/>
        <v>43973</v>
      </c>
      <c r="G185" s="116">
        <f t="shared" si="157"/>
        <v>-3.7997640620340833E-3</v>
      </c>
      <c r="H185" s="117">
        <f t="shared" si="165"/>
        <v>44032</v>
      </c>
      <c r="I185" s="117">
        <f t="shared" si="158"/>
        <v>44032</v>
      </c>
      <c r="J185" s="118">
        <f t="shared" si="166"/>
        <v>20</v>
      </c>
      <c r="K185" s="118">
        <f t="shared" si="189"/>
        <v>15</v>
      </c>
      <c r="L185" s="8">
        <f t="shared" si="167"/>
        <v>1</v>
      </c>
      <c r="M185" s="119">
        <f t="shared" si="188"/>
        <v>1</v>
      </c>
      <c r="N185" s="119">
        <f t="shared" si="180"/>
        <v>1.0073092281367442</v>
      </c>
      <c r="O185" s="112">
        <f t="shared" si="185"/>
        <v>1.00730922</v>
      </c>
      <c r="P185" s="112">
        <f t="shared" si="159"/>
        <v>942.75965187999998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9.5000000000000001E-2</v>
      </c>
      <c r="U185" s="120">
        <f t="shared" si="183"/>
        <v>15</v>
      </c>
      <c r="V185" s="120">
        <v>252</v>
      </c>
      <c r="W185" s="119">
        <f t="shared" si="160"/>
        <v>1.0054166630000001</v>
      </c>
      <c r="X185" s="112">
        <f t="shared" si="161"/>
        <v>5.1066113199999998</v>
      </c>
      <c r="Y185" s="112">
        <f t="shared" si="162"/>
        <v>0</v>
      </c>
      <c r="Z185" s="125" t="str">
        <f t="shared" si="172"/>
        <v>A+J=</v>
      </c>
      <c r="AA185" s="117">
        <f t="shared" si="173"/>
        <v>44032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44977</v>
      </c>
      <c r="AI185" s="145">
        <f t="shared" si="190"/>
        <v>44974</v>
      </c>
      <c r="AJ185" s="145">
        <f t="shared" si="191"/>
        <v>44979</v>
      </c>
      <c r="AK185" s="145">
        <f t="shared" si="182"/>
        <v>45005</v>
      </c>
      <c r="AL185" s="143">
        <f t="shared" si="192"/>
        <v>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44026</v>
      </c>
      <c r="B186" s="112">
        <f t="shared" si="156"/>
        <v>948.20768549000002</v>
      </c>
      <c r="C186" s="112">
        <f t="shared" si="169"/>
        <v>935.91881536000005</v>
      </c>
      <c r="D186" s="113">
        <f t="shared" si="164"/>
        <v>5331.91</v>
      </c>
      <c r="E186" s="114">
        <f t="shared" si="186"/>
        <v>5311.65</v>
      </c>
      <c r="F186" s="115">
        <f t="shared" si="187"/>
        <v>43973</v>
      </c>
      <c r="G186" s="116">
        <f t="shared" si="157"/>
        <v>-3.7997640620340833E-3</v>
      </c>
      <c r="H186" s="117">
        <f t="shared" si="165"/>
        <v>44032</v>
      </c>
      <c r="I186" s="117">
        <f t="shared" si="158"/>
        <v>44032</v>
      </c>
      <c r="J186" s="118">
        <f t="shared" si="166"/>
        <v>20</v>
      </c>
      <c r="K186" s="118">
        <f t="shared" si="189"/>
        <v>16</v>
      </c>
      <c r="L186" s="8">
        <f t="shared" si="167"/>
        <v>1</v>
      </c>
      <c r="M186" s="119">
        <f t="shared" si="188"/>
        <v>1</v>
      </c>
      <c r="N186" s="119">
        <f t="shared" si="180"/>
        <v>1.0073092281367442</v>
      </c>
      <c r="O186" s="112">
        <f t="shared" si="185"/>
        <v>1.00730922</v>
      </c>
      <c r="P186" s="112">
        <f t="shared" si="159"/>
        <v>942.75965187999998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9.5000000000000001E-2</v>
      </c>
      <c r="U186" s="120">
        <f t="shared" si="183"/>
        <v>16</v>
      </c>
      <c r="V186" s="120">
        <v>252</v>
      </c>
      <c r="W186" s="119">
        <f t="shared" si="160"/>
        <v>1.005778815</v>
      </c>
      <c r="X186" s="112">
        <f t="shared" si="161"/>
        <v>5.4480336100000004</v>
      </c>
      <c r="Y186" s="112">
        <f t="shared" si="162"/>
        <v>0</v>
      </c>
      <c r="Z186" s="125" t="str">
        <f t="shared" si="172"/>
        <v>A+J=</v>
      </c>
      <c r="AA186" s="117">
        <f t="shared" si="173"/>
        <v>44032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45005</v>
      </c>
      <c r="AI186" s="145">
        <f t="shared" si="190"/>
        <v>45002</v>
      </c>
      <c r="AJ186" s="145">
        <f t="shared" si="191"/>
        <v>45005</v>
      </c>
      <c r="AK186" s="145">
        <f t="shared" si="182"/>
        <v>45036</v>
      </c>
      <c r="AL186" s="143">
        <f t="shared" si="19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44027</v>
      </c>
      <c r="B187" s="112">
        <f t="shared" si="156"/>
        <v>948.54923128999997</v>
      </c>
      <c r="C187" s="112">
        <f t="shared" si="169"/>
        <v>935.91881536000005</v>
      </c>
      <c r="D187" s="113">
        <f t="shared" si="164"/>
        <v>5331.91</v>
      </c>
      <c r="E187" s="114">
        <f t="shared" si="186"/>
        <v>5311.65</v>
      </c>
      <c r="F187" s="115">
        <f t="shared" si="187"/>
        <v>43973</v>
      </c>
      <c r="G187" s="116">
        <f t="shared" si="157"/>
        <v>-3.7997640620340833E-3</v>
      </c>
      <c r="H187" s="117">
        <f t="shared" si="165"/>
        <v>44032</v>
      </c>
      <c r="I187" s="117">
        <f t="shared" si="158"/>
        <v>44032</v>
      </c>
      <c r="J187" s="118">
        <f t="shared" si="166"/>
        <v>20</v>
      </c>
      <c r="K187" s="118">
        <f t="shared" si="189"/>
        <v>17</v>
      </c>
      <c r="L187" s="8">
        <f t="shared" si="167"/>
        <v>1</v>
      </c>
      <c r="M187" s="119">
        <f t="shared" si="188"/>
        <v>1</v>
      </c>
      <c r="N187" s="119">
        <f t="shared" si="180"/>
        <v>1.0073092281367442</v>
      </c>
      <c r="O187" s="112">
        <f t="shared" si="185"/>
        <v>1.00730922</v>
      </c>
      <c r="P187" s="112">
        <f t="shared" si="159"/>
        <v>942.75965187999998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9.5000000000000001E-2</v>
      </c>
      <c r="U187" s="120">
        <f t="shared" si="183"/>
        <v>17</v>
      </c>
      <c r="V187" s="120">
        <v>252</v>
      </c>
      <c r="W187" s="119">
        <f t="shared" si="160"/>
        <v>1.0061410980000001</v>
      </c>
      <c r="X187" s="112">
        <f t="shared" si="161"/>
        <v>5.78957941</v>
      </c>
      <c r="Y187" s="112">
        <f t="shared" si="162"/>
        <v>0</v>
      </c>
      <c r="Z187" s="125" t="str">
        <f t="shared" si="172"/>
        <v>A+J=</v>
      </c>
      <c r="AA187" s="117">
        <f t="shared" si="173"/>
        <v>44032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45036</v>
      </c>
      <c r="AI187" s="145">
        <f t="shared" si="190"/>
        <v>45035</v>
      </c>
      <c r="AJ187" s="145">
        <f t="shared" si="191"/>
        <v>45036</v>
      </c>
      <c r="AK187" s="145">
        <f t="shared" si="182"/>
        <v>45068</v>
      </c>
      <c r="AL187" s="143">
        <f t="shared" si="192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44028</v>
      </c>
      <c r="B188" s="112">
        <f t="shared" si="156"/>
        <v>948.89089963999993</v>
      </c>
      <c r="C188" s="112">
        <f t="shared" si="169"/>
        <v>935.91881536000005</v>
      </c>
      <c r="D188" s="113">
        <f t="shared" si="164"/>
        <v>5331.91</v>
      </c>
      <c r="E188" s="114">
        <f t="shared" si="186"/>
        <v>5311.65</v>
      </c>
      <c r="F188" s="115">
        <f t="shared" si="187"/>
        <v>43973</v>
      </c>
      <c r="G188" s="116">
        <f t="shared" si="157"/>
        <v>-3.7997640620340833E-3</v>
      </c>
      <c r="H188" s="117">
        <f t="shared" si="165"/>
        <v>44032</v>
      </c>
      <c r="I188" s="117">
        <f t="shared" si="158"/>
        <v>44032</v>
      </c>
      <c r="J188" s="118">
        <f t="shared" si="166"/>
        <v>20</v>
      </c>
      <c r="K188" s="118">
        <f t="shared" si="189"/>
        <v>18</v>
      </c>
      <c r="L188" s="8">
        <f t="shared" si="167"/>
        <v>1</v>
      </c>
      <c r="M188" s="119">
        <f t="shared" si="188"/>
        <v>1</v>
      </c>
      <c r="N188" s="119">
        <f t="shared" si="180"/>
        <v>1.0073092281367442</v>
      </c>
      <c r="O188" s="112">
        <f t="shared" si="185"/>
        <v>1.00730922</v>
      </c>
      <c r="P188" s="112">
        <f t="shared" si="159"/>
        <v>942.75965187999998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9.5000000000000001E-2</v>
      </c>
      <c r="U188" s="120">
        <f t="shared" si="183"/>
        <v>18</v>
      </c>
      <c r="V188" s="120">
        <v>252</v>
      </c>
      <c r="W188" s="119">
        <f t="shared" si="160"/>
        <v>1.006503511</v>
      </c>
      <c r="X188" s="112">
        <f t="shared" si="161"/>
        <v>6.1312477599999999</v>
      </c>
      <c r="Y188" s="112">
        <f t="shared" si="162"/>
        <v>0</v>
      </c>
      <c r="Z188" s="125" t="str">
        <f t="shared" si="172"/>
        <v>A+J=</v>
      </c>
      <c r="AA188" s="117">
        <f t="shared" si="173"/>
        <v>44032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45066</v>
      </c>
      <c r="AI188" s="145">
        <f t="shared" si="190"/>
        <v>45065</v>
      </c>
      <c r="AJ188" s="145">
        <f t="shared" si="191"/>
        <v>45068</v>
      </c>
      <c r="AK188" s="145">
        <f t="shared" si="182"/>
        <v>45097</v>
      </c>
      <c r="AL188" s="143">
        <f t="shared" si="19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44029</v>
      </c>
      <c r="B189" s="112">
        <f t="shared" si="156"/>
        <v>949.23269149999999</v>
      </c>
      <c r="C189" s="112">
        <f t="shared" si="169"/>
        <v>935.91881536000005</v>
      </c>
      <c r="D189" s="113">
        <f t="shared" si="164"/>
        <v>5331.91</v>
      </c>
      <c r="E189" s="114">
        <f t="shared" si="186"/>
        <v>5311.65</v>
      </c>
      <c r="F189" s="115">
        <f t="shared" si="187"/>
        <v>43973</v>
      </c>
      <c r="G189" s="116">
        <f t="shared" si="157"/>
        <v>-3.7997640620340833E-3</v>
      </c>
      <c r="H189" s="117">
        <f t="shared" si="165"/>
        <v>44032</v>
      </c>
      <c r="I189" s="117">
        <f t="shared" si="158"/>
        <v>44032</v>
      </c>
      <c r="J189" s="118">
        <f t="shared" si="166"/>
        <v>20</v>
      </c>
      <c r="K189" s="118">
        <f t="shared" si="189"/>
        <v>19</v>
      </c>
      <c r="L189" s="8">
        <f t="shared" si="167"/>
        <v>1</v>
      </c>
      <c r="M189" s="119">
        <f t="shared" si="188"/>
        <v>1</v>
      </c>
      <c r="N189" s="119">
        <f t="shared" si="180"/>
        <v>1.0073092281367442</v>
      </c>
      <c r="O189" s="112">
        <f t="shared" si="185"/>
        <v>1.00730922</v>
      </c>
      <c r="P189" s="112">
        <f t="shared" si="159"/>
        <v>942.75965187999998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9.5000000000000001E-2</v>
      </c>
      <c r="U189" s="120">
        <f t="shared" si="183"/>
        <v>19</v>
      </c>
      <c r="V189" s="120">
        <v>252</v>
      </c>
      <c r="W189" s="119">
        <f t="shared" si="160"/>
        <v>1.0068660549999999</v>
      </c>
      <c r="X189" s="112">
        <f t="shared" si="161"/>
        <v>6.4730396199999998</v>
      </c>
      <c r="Y189" s="112">
        <f t="shared" si="162"/>
        <v>0</v>
      </c>
      <c r="Z189" s="125" t="str">
        <f t="shared" si="172"/>
        <v>A+J=</v>
      </c>
      <c r="AA189" s="117">
        <f t="shared" si="173"/>
        <v>44032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45097</v>
      </c>
      <c r="AI189" s="145">
        <f t="shared" si="190"/>
        <v>45096</v>
      </c>
      <c r="AJ189" s="145">
        <f t="shared" si="191"/>
        <v>45097</v>
      </c>
      <c r="AK189" s="145">
        <f t="shared" si="182"/>
        <v>45127</v>
      </c>
      <c r="AL189" s="143">
        <f t="shared" si="192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44030</v>
      </c>
      <c r="B190" s="112">
        <f t="shared" si="156"/>
        <v>949.57460590999995</v>
      </c>
      <c r="C190" s="112">
        <f t="shared" si="169"/>
        <v>935.91881536000005</v>
      </c>
      <c r="D190" s="113">
        <f t="shared" si="164"/>
        <v>5331.91</v>
      </c>
      <c r="E190" s="114">
        <f t="shared" si="186"/>
        <v>5311.65</v>
      </c>
      <c r="F190" s="115">
        <f t="shared" si="187"/>
        <v>43973</v>
      </c>
      <c r="G190" s="116">
        <f t="shared" si="157"/>
        <v>-3.7997640620340833E-3</v>
      </c>
      <c r="H190" s="117">
        <f t="shared" si="165"/>
        <v>44032</v>
      </c>
      <c r="I190" s="117">
        <f t="shared" si="158"/>
        <v>44032</v>
      </c>
      <c r="J190" s="118">
        <f t="shared" si="166"/>
        <v>20</v>
      </c>
      <c r="K190" s="118">
        <f t="shared" si="189"/>
        <v>20</v>
      </c>
      <c r="L190" s="8">
        <f t="shared" si="167"/>
        <v>1</v>
      </c>
      <c r="M190" s="119">
        <f t="shared" si="188"/>
        <v>1</v>
      </c>
      <c r="N190" s="119">
        <f t="shared" si="180"/>
        <v>1.0073092281367442</v>
      </c>
      <c r="O190" s="112">
        <f t="shared" si="185"/>
        <v>1.00730922</v>
      </c>
      <c r="P190" s="112">
        <f t="shared" si="159"/>
        <v>942.75965187999998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9.5000000000000001E-2</v>
      </c>
      <c r="U190" s="120">
        <f t="shared" si="183"/>
        <v>20</v>
      </c>
      <c r="V190" s="120">
        <v>252</v>
      </c>
      <c r="W190" s="119">
        <f t="shared" si="160"/>
        <v>1.0072287289999999</v>
      </c>
      <c r="X190" s="112">
        <f t="shared" si="161"/>
        <v>6.81495403</v>
      </c>
      <c r="Y190" s="112">
        <f t="shared" si="162"/>
        <v>0</v>
      </c>
      <c r="Z190" s="125" t="str">
        <f t="shared" si="172"/>
        <v>A+J=</v>
      </c>
      <c r="AA190" s="117">
        <f t="shared" si="173"/>
        <v>44032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45127</v>
      </c>
      <c r="AI190" s="145">
        <f t="shared" si="190"/>
        <v>45126</v>
      </c>
      <c r="AJ190" s="145">
        <f t="shared" si="191"/>
        <v>45127</v>
      </c>
      <c r="AK190" s="145">
        <f t="shared" si="182"/>
        <v>45159</v>
      </c>
      <c r="AL190" s="14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44031</v>
      </c>
      <c r="B191" s="112">
        <f t="shared" si="156"/>
        <v>949.57460590999995</v>
      </c>
      <c r="C191" s="112">
        <f t="shared" si="169"/>
        <v>935.91881536000005</v>
      </c>
      <c r="D191" s="113">
        <f t="shared" si="164"/>
        <v>5331.91</v>
      </c>
      <c r="E191" s="114">
        <f t="shared" si="186"/>
        <v>5311.65</v>
      </c>
      <c r="F191" s="115">
        <f t="shared" si="187"/>
        <v>43973</v>
      </c>
      <c r="G191" s="116">
        <f t="shared" si="157"/>
        <v>-3.7997640620340833E-3</v>
      </c>
      <c r="H191" s="117">
        <f t="shared" si="165"/>
        <v>44032</v>
      </c>
      <c r="I191" s="117">
        <f t="shared" si="158"/>
        <v>44032</v>
      </c>
      <c r="J191" s="118">
        <f t="shared" si="166"/>
        <v>20</v>
      </c>
      <c r="K191" s="118">
        <f t="shared" si="189"/>
        <v>20</v>
      </c>
      <c r="L191" s="8">
        <f t="shared" si="167"/>
        <v>1</v>
      </c>
      <c r="M191" s="119">
        <f t="shared" si="188"/>
        <v>1</v>
      </c>
      <c r="N191" s="119">
        <f t="shared" si="180"/>
        <v>1.0073092281367442</v>
      </c>
      <c r="O191" s="112">
        <f t="shared" si="185"/>
        <v>1.00730922</v>
      </c>
      <c r="P191" s="112">
        <f t="shared" si="159"/>
        <v>942.75965187999998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9.5000000000000001E-2</v>
      </c>
      <c r="U191" s="120">
        <f t="shared" si="183"/>
        <v>20</v>
      </c>
      <c r="V191" s="120">
        <v>252</v>
      </c>
      <c r="W191" s="119">
        <f t="shared" si="160"/>
        <v>1.0072287289999999</v>
      </c>
      <c r="X191" s="112">
        <f t="shared" si="161"/>
        <v>6.81495403</v>
      </c>
      <c r="Y191" s="112">
        <f t="shared" si="162"/>
        <v>0</v>
      </c>
      <c r="Z191" s="125" t="str">
        <f t="shared" si="172"/>
        <v>A+J=</v>
      </c>
      <c r="AA191" s="117">
        <f t="shared" si="173"/>
        <v>44032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45158</v>
      </c>
      <c r="AI191" s="145">
        <f t="shared" si="190"/>
        <v>45156</v>
      </c>
      <c r="AJ191" s="145">
        <f t="shared" si="191"/>
        <v>45159</v>
      </c>
      <c r="AK191" s="145">
        <f t="shared" si="182"/>
        <v>45189</v>
      </c>
      <c r="AL191" s="143">
        <f t="shared" si="19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44032</v>
      </c>
      <c r="B192" s="112">
        <f t="shared" si="156"/>
        <v>949.57460590999995</v>
      </c>
      <c r="C192" s="112">
        <f t="shared" si="169"/>
        <v>935.91881536000005</v>
      </c>
      <c r="D192" s="113">
        <f t="shared" si="164"/>
        <v>5331.91</v>
      </c>
      <c r="E192" s="114">
        <f t="shared" si="186"/>
        <v>5311.65</v>
      </c>
      <c r="F192" s="115">
        <f t="shared" si="187"/>
        <v>43973</v>
      </c>
      <c r="G192" s="116">
        <f t="shared" si="157"/>
        <v>-3.7997640620340833E-3</v>
      </c>
      <c r="H192" s="117">
        <f t="shared" si="165"/>
        <v>44063</v>
      </c>
      <c r="I192" s="117">
        <f t="shared" si="158"/>
        <v>44032</v>
      </c>
      <c r="J192" s="118">
        <f t="shared" si="166"/>
        <v>20</v>
      </c>
      <c r="K192" s="118">
        <f t="shared" si="189"/>
        <v>20</v>
      </c>
      <c r="L192" s="8">
        <f t="shared" si="167"/>
        <v>1</v>
      </c>
      <c r="M192" s="119">
        <f t="shared" si="188"/>
        <v>1</v>
      </c>
      <c r="N192" s="119">
        <f t="shared" si="180"/>
        <v>1.0073092281367442</v>
      </c>
      <c r="O192" s="112">
        <f t="shared" si="185"/>
        <v>1.00730922</v>
      </c>
      <c r="P192" s="112">
        <f t="shared" si="159"/>
        <v>942.75965187999998</v>
      </c>
      <c r="Q192" s="162">
        <f t="shared" si="170"/>
        <v>6</v>
      </c>
      <c r="R192" s="30">
        <f t="shared" si="171"/>
        <v>1.6728124372475135E-2</v>
      </c>
      <c r="S192" s="112">
        <f t="shared" si="184"/>
        <v>15.77060071</v>
      </c>
      <c r="T192" s="122">
        <f t="shared" si="168"/>
        <v>9.5000000000000001E-2</v>
      </c>
      <c r="U192" s="120">
        <f t="shared" si="183"/>
        <v>20</v>
      </c>
      <c r="V192" s="120">
        <v>252</v>
      </c>
      <c r="W192" s="119">
        <f t="shared" si="160"/>
        <v>1.0072287289999999</v>
      </c>
      <c r="X192" s="112">
        <f t="shared" si="161"/>
        <v>6.81495403</v>
      </c>
      <c r="Y192" s="112">
        <f t="shared" si="162"/>
        <v>22.585554739999999</v>
      </c>
      <c r="Z192" s="125" t="str">
        <f t="shared" si="172"/>
        <v>A+J=</v>
      </c>
      <c r="AA192" s="117">
        <f t="shared" si="173"/>
        <v>44032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45189</v>
      </c>
      <c r="AI192" s="145">
        <f t="shared" si="190"/>
        <v>45188</v>
      </c>
      <c r="AJ192" s="145">
        <f t="shared" si="191"/>
        <v>45189</v>
      </c>
      <c r="AK192" s="145">
        <f t="shared" si="182"/>
        <v>45219</v>
      </c>
      <c r="AL192" s="143">
        <f t="shared" si="19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44033</v>
      </c>
      <c r="B193" s="112">
        <f t="shared" si="156"/>
        <v>927.42765273000009</v>
      </c>
      <c r="C193" s="112">
        <f t="shared" si="169"/>
        <v>920.26264902000003</v>
      </c>
      <c r="D193" s="113">
        <f t="shared" si="164"/>
        <v>5311.65</v>
      </c>
      <c r="E193" s="114">
        <f t="shared" si="186"/>
        <v>5325.46</v>
      </c>
      <c r="F193" s="115">
        <f t="shared" si="187"/>
        <v>44002</v>
      </c>
      <c r="G193" s="116">
        <f t="shared" si="157"/>
        <v>2.5999454030292135E-3</v>
      </c>
      <c r="H193" s="117">
        <f t="shared" si="165"/>
        <v>44063</v>
      </c>
      <c r="I193" s="117">
        <f t="shared" si="158"/>
        <v>44063</v>
      </c>
      <c r="J193" s="118">
        <f t="shared" si="166"/>
        <v>23</v>
      </c>
      <c r="K193" s="118">
        <f t="shared" si="189"/>
        <v>1</v>
      </c>
      <c r="L193" s="8">
        <f t="shared" si="167"/>
        <v>1.0001129</v>
      </c>
      <c r="M193" s="119">
        <f t="shared" si="188"/>
        <v>1</v>
      </c>
      <c r="N193" s="119">
        <f t="shared" si="180"/>
        <v>1.0073092281367442</v>
      </c>
      <c r="O193" s="112">
        <f t="shared" si="185"/>
        <v>1.00742295</v>
      </c>
      <c r="P193" s="112">
        <f t="shared" si="159"/>
        <v>927.09371265000004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9.5000000000000001E-2</v>
      </c>
      <c r="U193" s="120">
        <f t="shared" si="183"/>
        <v>1</v>
      </c>
      <c r="V193" s="120">
        <v>252</v>
      </c>
      <c r="W193" s="119">
        <f t="shared" si="160"/>
        <v>1.0003602009999999</v>
      </c>
      <c r="X193" s="112">
        <f t="shared" si="161"/>
        <v>0.33394007999999997</v>
      </c>
      <c r="Y193" s="112">
        <f t="shared" si="162"/>
        <v>0</v>
      </c>
      <c r="Z193" s="125" t="str">
        <f t="shared" si="172"/>
        <v>A+J=</v>
      </c>
      <c r="AA193" s="117">
        <f t="shared" si="173"/>
        <v>44063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45219</v>
      </c>
      <c r="AI193" s="145">
        <f t="shared" si="190"/>
        <v>45218</v>
      </c>
      <c r="AJ193" s="145">
        <f t="shared" si="191"/>
        <v>45219</v>
      </c>
      <c r="AK193" s="145">
        <f t="shared" si="182"/>
        <v>45250</v>
      </c>
      <c r="AL193" s="143">
        <f t="shared" si="19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44034</v>
      </c>
      <c r="B194" s="112">
        <f t="shared" si="156"/>
        <v>927.86645021000004</v>
      </c>
      <c r="C194" s="112">
        <f t="shared" si="169"/>
        <v>920.26264902000003</v>
      </c>
      <c r="D194" s="113">
        <f t="shared" si="164"/>
        <v>5311.65</v>
      </c>
      <c r="E194" s="114">
        <f t="shared" si="186"/>
        <v>5325.46</v>
      </c>
      <c r="F194" s="115">
        <f t="shared" si="187"/>
        <v>44002</v>
      </c>
      <c r="G194" s="116">
        <f t="shared" si="157"/>
        <v>2.5999454030292135E-3</v>
      </c>
      <c r="H194" s="117">
        <f t="shared" si="165"/>
        <v>44063</v>
      </c>
      <c r="I194" s="117">
        <f t="shared" si="158"/>
        <v>44063</v>
      </c>
      <c r="J194" s="118">
        <f t="shared" si="166"/>
        <v>23</v>
      </c>
      <c r="K194" s="118">
        <f t="shared" si="189"/>
        <v>2</v>
      </c>
      <c r="L194" s="8">
        <f t="shared" si="167"/>
        <v>1.0002258100000001</v>
      </c>
      <c r="M194" s="119">
        <f t="shared" si="188"/>
        <v>1</v>
      </c>
      <c r="N194" s="119">
        <f t="shared" si="180"/>
        <v>1.0073092281367442</v>
      </c>
      <c r="O194" s="112">
        <f t="shared" si="185"/>
        <v>1.0075366800000001</v>
      </c>
      <c r="P194" s="112">
        <f t="shared" si="159"/>
        <v>927.19837412000004</v>
      </c>
      <c r="Q194" s="162">
        <f t="shared" si="170"/>
        <v>0</v>
      </c>
      <c r="R194" s="30">
        <f t="shared" si="171"/>
        <v>0</v>
      </c>
      <c r="S194" s="112">
        <f t="shared" si="184"/>
        <v>0</v>
      </c>
      <c r="T194" s="122">
        <f t="shared" si="168"/>
        <v>9.5000000000000001E-2</v>
      </c>
      <c r="U194" s="120">
        <f t="shared" si="183"/>
        <v>2</v>
      </c>
      <c r="V194" s="120">
        <v>252</v>
      </c>
      <c r="W194" s="119">
        <f t="shared" si="160"/>
        <v>1.0007205320000001</v>
      </c>
      <c r="X194" s="112">
        <f t="shared" si="161"/>
        <v>0.66807609000000001</v>
      </c>
      <c r="Y194" s="112">
        <f t="shared" si="162"/>
        <v>0</v>
      </c>
      <c r="Z194" s="125" t="str">
        <f t="shared" si="172"/>
        <v>A+J=</v>
      </c>
      <c r="AA194" s="117">
        <f t="shared" si="173"/>
        <v>44063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45250</v>
      </c>
      <c r="AI194" s="145">
        <f t="shared" si="190"/>
        <v>45247</v>
      </c>
      <c r="AJ194" s="145">
        <f t="shared" si="191"/>
        <v>45250</v>
      </c>
      <c r="AK194" s="145">
        <f t="shared" si="182"/>
        <v>45280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44035</v>
      </c>
      <c r="B195" s="112">
        <f t="shared" si="156"/>
        <v>928.30547132000004</v>
      </c>
      <c r="C195" s="112">
        <f t="shared" si="169"/>
        <v>920.26264902000003</v>
      </c>
      <c r="D195" s="113">
        <f t="shared" si="164"/>
        <v>5311.65</v>
      </c>
      <c r="E195" s="114">
        <f t="shared" si="186"/>
        <v>5325.46</v>
      </c>
      <c r="F195" s="115">
        <f t="shared" si="187"/>
        <v>44002</v>
      </c>
      <c r="G195" s="116">
        <f t="shared" si="157"/>
        <v>2.5999454030292135E-3</v>
      </c>
      <c r="H195" s="117">
        <f t="shared" si="165"/>
        <v>44063</v>
      </c>
      <c r="I195" s="117">
        <f t="shared" si="158"/>
        <v>44063</v>
      </c>
      <c r="J195" s="118">
        <f t="shared" si="166"/>
        <v>23</v>
      </c>
      <c r="K195" s="118">
        <f t="shared" si="189"/>
        <v>3</v>
      </c>
      <c r="L195" s="8">
        <f t="shared" si="167"/>
        <v>1.0003387399999999</v>
      </c>
      <c r="M195" s="119">
        <f t="shared" si="188"/>
        <v>1</v>
      </c>
      <c r="N195" s="119">
        <f t="shared" si="180"/>
        <v>1.0073092281367442</v>
      </c>
      <c r="O195" s="112">
        <f t="shared" si="185"/>
        <v>1.0076504399999999</v>
      </c>
      <c r="P195" s="112">
        <f t="shared" si="159"/>
        <v>927.3030632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9.5000000000000001E-2</v>
      </c>
      <c r="U195" s="120">
        <f t="shared" si="183"/>
        <v>3</v>
      </c>
      <c r="V195" s="120">
        <v>252</v>
      </c>
      <c r="W195" s="119">
        <f t="shared" si="160"/>
        <v>1.001080993</v>
      </c>
      <c r="X195" s="112">
        <f t="shared" si="161"/>
        <v>1.0024081199999999</v>
      </c>
      <c r="Y195" s="112">
        <f t="shared" si="162"/>
        <v>0</v>
      </c>
      <c r="Z195" s="125" t="str">
        <f t="shared" si="172"/>
        <v>A+J=</v>
      </c>
      <c r="AA195" s="117">
        <f t="shared" si="173"/>
        <v>44063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45280</v>
      </c>
      <c r="AI195" s="145">
        <f t="shared" si="190"/>
        <v>45279</v>
      </c>
      <c r="AJ195" s="145">
        <f t="shared" si="191"/>
        <v>45280</v>
      </c>
      <c r="AK195" s="145">
        <f t="shared" si="182"/>
        <v>45313</v>
      </c>
      <c r="AL195" s="143">
        <f t="shared" si="19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44036</v>
      </c>
      <c r="B196" s="112">
        <f t="shared" si="156"/>
        <v>928.74467830000003</v>
      </c>
      <c r="C196" s="112">
        <f t="shared" si="169"/>
        <v>920.26264902000003</v>
      </c>
      <c r="D196" s="113">
        <f t="shared" si="164"/>
        <v>5311.65</v>
      </c>
      <c r="E196" s="114">
        <f t="shared" si="186"/>
        <v>5325.46</v>
      </c>
      <c r="F196" s="115">
        <f t="shared" si="187"/>
        <v>44002</v>
      </c>
      <c r="G196" s="116">
        <f t="shared" si="157"/>
        <v>2.5999454030292135E-3</v>
      </c>
      <c r="H196" s="117">
        <f t="shared" si="165"/>
        <v>44063</v>
      </c>
      <c r="I196" s="117">
        <f t="shared" si="158"/>
        <v>44063</v>
      </c>
      <c r="J196" s="118">
        <f t="shared" si="166"/>
        <v>23</v>
      </c>
      <c r="K196" s="118">
        <f t="shared" si="189"/>
        <v>4</v>
      </c>
      <c r="L196" s="8">
        <f t="shared" si="167"/>
        <v>1.0004516699999999</v>
      </c>
      <c r="M196" s="119">
        <f t="shared" si="188"/>
        <v>1</v>
      </c>
      <c r="N196" s="119">
        <f t="shared" si="180"/>
        <v>1.0073092281367442</v>
      </c>
      <c r="O196" s="112">
        <f t="shared" si="185"/>
        <v>1.0077641900000001</v>
      </c>
      <c r="P196" s="112">
        <f t="shared" si="159"/>
        <v>927.40774307000004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9.5000000000000001E-2</v>
      </c>
      <c r="U196" s="120">
        <f t="shared" si="183"/>
        <v>4</v>
      </c>
      <c r="V196" s="120">
        <v>252</v>
      </c>
      <c r="W196" s="119">
        <f t="shared" si="160"/>
        <v>1.0014415830000001</v>
      </c>
      <c r="X196" s="112">
        <f t="shared" si="161"/>
        <v>1.3369352299999999</v>
      </c>
      <c r="Y196" s="112">
        <f t="shared" si="162"/>
        <v>0</v>
      </c>
      <c r="Z196" s="125" t="str">
        <f t="shared" si="172"/>
        <v>A+J=</v>
      </c>
      <c r="AA196" s="117">
        <f t="shared" si="173"/>
        <v>44063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45311</v>
      </c>
      <c r="AI196" s="145">
        <f t="shared" si="190"/>
        <v>45310</v>
      </c>
      <c r="AJ196" s="145">
        <f t="shared" si="191"/>
        <v>45313</v>
      </c>
      <c r="AK196" s="145">
        <f t="shared" si="182"/>
        <v>45342</v>
      </c>
      <c r="AL196" s="143">
        <f t="shared" si="192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44037</v>
      </c>
      <c r="B197" s="112">
        <f t="shared" si="156"/>
        <v>929.18411916999992</v>
      </c>
      <c r="C197" s="112">
        <f t="shared" si="169"/>
        <v>920.26264902000003</v>
      </c>
      <c r="D197" s="113">
        <f t="shared" si="164"/>
        <v>5311.65</v>
      </c>
      <c r="E197" s="114">
        <f t="shared" si="186"/>
        <v>5325.46</v>
      </c>
      <c r="F197" s="115">
        <f t="shared" si="187"/>
        <v>44002</v>
      </c>
      <c r="G197" s="116">
        <f t="shared" si="157"/>
        <v>2.5999454030292135E-3</v>
      </c>
      <c r="H197" s="117">
        <f t="shared" si="165"/>
        <v>44063</v>
      </c>
      <c r="I197" s="117">
        <f t="shared" si="158"/>
        <v>44063</v>
      </c>
      <c r="J197" s="118">
        <f t="shared" si="166"/>
        <v>23</v>
      </c>
      <c r="K197" s="118">
        <f t="shared" si="189"/>
        <v>5</v>
      </c>
      <c r="L197" s="8">
        <f t="shared" si="167"/>
        <v>1.00056463</v>
      </c>
      <c r="M197" s="119">
        <f t="shared" si="188"/>
        <v>1</v>
      </c>
      <c r="N197" s="119">
        <f t="shared" si="180"/>
        <v>1.0073092281367442</v>
      </c>
      <c r="O197" s="112">
        <f t="shared" si="185"/>
        <v>1.00787798</v>
      </c>
      <c r="P197" s="112">
        <f t="shared" si="159"/>
        <v>927.51245975999996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9.5000000000000001E-2</v>
      </c>
      <c r="U197" s="120">
        <f t="shared" si="183"/>
        <v>5</v>
      </c>
      <c r="V197" s="120">
        <v>252</v>
      </c>
      <c r="W197" s="119">
        <f t="shared" si="160"/>
        <v>1.0018023039999999</v>
      </c>
      <c r="X197" s="112">
        <f t="shared" si="161"/>
        <v>1.67165941</v>
      </c>
      <c r="Y197" s="112">
        <f t="shared" si="162"/>
        <v>0</v>
      </c>
      <c r="Z197" s="125" t="str">
        <f t="shared" si="172"/>
        <v>A+J=</v>
      </c>
      <c r="AA197" s="117">
        <f t="shared" si="173"/>
        <v>44063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45342</v>
      </c>
      <c r="AI197" s="145">
        <f t="shared" si="190"/>
        <v>45341</v>
      </c>
      <c r="AJ197" s="145">
        <f t="shared" si="191"/>
        <v>45342</v>
      </c>
      <c r="AK197" s="145">
        <f t="shared" si="182"/>
        <v>45371</v>
      </c>
      <c r="AL197" s="143">
        <f t="shared" si="19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44038</v>
      </c>
      <c r="B198" s="112">
        <f t="shared" si="156"/>
        <v>929.18411916999992</v>
      </c>
      <c r="C198" s="112">
        <f t="shared" si="169"/>
        <v>920.26264902000003</v>
      </c>
      <c r="D198" s="113">
        <f t="shared" si="164"/>
        <v>5311.65</v>
      </c>
      <c r="E198" s="114">
        <f t="shared" si="186"/>
        <v>5325.46</v>
      </c>
      <c r="F198" s="115">
        <f t="shared" si="187"/>
        <v>44002</v>
      </c>
      <c r="G198" s="116">
        <f t="shared" si="157"/>
        <v>2.5999454030292135E-3</v>
      </c>
      <c r="H198" s="117">
        <f t="shared" si="165"/>
        <v>44063</v>
      </c>
      <c r="I198" s="117">
        <f t="shared" si="158"/>
        <v>44063</v>
      </c>
      <c r="J198" s="118">
        <f t="shared" si="166"/>
        <v>23</v>
      </c>
      <c r="K198" s="118">
        <f t="shared" si="189"/>
        <v>5</v>
      </c>
      <c r="L198" s="8">
        <f t="shared" si="167"/>
        <v>1.00056463</v>
      </c>
      <c r="M198" s="119">
        <f t="shared" si="188"/>
        <v>1</v>
      </c>
      <c r="N198" s="119">
        <f t="shared" si="180"/>
        <v>1.0073092281367442</v>
      </c>
      <c r="O198" s="112">
        <f t="shared" si="185"/>
        <v>1.00787798</v>
      </c>
      <c r="P198" s="112">
        <f t="shared" si="159"/>
        <v>927.51245975999996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9.5000000000000001E-2</v>
      </c>
      <c r="U198" s="120">
        <f t="shared" si="183"/>
        <v>5</v>
      </c>
      <c r="V198" s="120">
        <v>252</v>
      </c>
      <c r="W198" s="119">
        <f t="shared" si="160"/>
        <v>1.0018023039999999</v>
      </c>
      <c r="X198" s="112">
        <f t="shared" si="161"/>
        <v>1.67165941</v>
      </c>
      <c r="Y198" s="112">
        <f t="shared" si="162"/>
        <v>0</v>
      </c>
      <c r="Z198" s="125" t="str">
        <f t="shared" si="172"/>
        <v>A+J=</v>
      </c>
      <c r="AA198" s="117">
        <f t="shared" si="173"/>
        <v>44063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45371</v>
      </c>
      <c r="AI198" s="145">
        <f t="shared" si="190"/>
        <v>45370</v>
      </c>
      <c r="AJ198" s="145">
        <f t="shared" si="191"/>
        <v>45371</v>
      </c>
      <c r="AK198" s="145">
        <f t="shared" si="182"/>
        <v>45404</v>
      </c>
      <c r="AL198" s="143">
        <f t="shared" si="19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44039</v>
      </c>
      <c r="B199" s="112">
        <f t="shared" si="156"/>
        <v>929.18411916999992</v>
      </c>
      <c r="C199" s="112">
        <f t="shared" si="169"/>
        <v>920.26264902000003</v>
      </c>
      <c r="D199" s="113">
        <f t="shared" si="164"/>
        <v>5311.65</v>
      </c>
      <c r="E199" s="114">
        <f t="shared" si="186"/>
        <v>5325.46</v>
      </c>
      <c r="F199" s="115">
        <f t="shared" si="187"/>
        <v>44002</v>
      </c>
      <c r="G199" s="116">
        <f t="shared" si="157"/>
        <v>2.5999454030292135E-3</v>
      </c>
      <c r="H199" s="117">
        <f t="shared" si="165"/>
        <v>44063</v>
      </c>
      <c r="I199" s="117">
        <f t="shared" si="158"/>
        <v>44063</v>
      </c>
      <c r="J199" s="118">
        <f t="shared" si="166"/>
        <v>23</v>
      </c>
      <c r="K199" s="118">
        <f t="shared" si="189"/>
        <v>5</v>
      </c>
      <c r="L199" s="8">
        <f t="shared" si="167"/>
        <v>1.00056463</v>
      </c>
      <c r="M199" s="119">
        <f t="shared" si="188"/>
        <v>1</v>
      </c>
      <c r="N199" s="119">
        <f t="shared" si="180"/>
        <v>1.0073092281367442</v>
      </c>
      <c r="O199" s="112">
        <f t="shared" si="185"/>
        <v>1.00787798</v>
      </c>
      <c r="P199" s="112">
        <f t="shared" si="159"/>
        <v>927.51245975999996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9.5000000000000001E-2</v>
      </c>
      <c r="U199" s="120">
        <f t="shared" si="183"/>
        <v>5</v>
      </c>
      <c r="V199" s="120">
        <v>252</v>
      </c>
      <c r="W199" s="119">
        <f t="shared" si="160"/>
        <v>1.0018023039999999</v>
      </c>
      <c r="X199" s="112">
        <f t="shared" si="161"/>
        <v>1.67165941</v>
      </c>
      <c r="Y199" s="112">
        <f t="shared" si="162"/>
        <v>0</v>
      </c>
      <c r="Z199" s="125" t="str">
        <f t="shared" si="172"/>
        <v>A+J=</v>
      </c>
      <c r="AA199" s="117">
        <f t="shared" si="173"/>
        <v>44063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45402</v>
      </c>
      <c r="AI199" s="145">
        <f t="shared" si="190"/>
        <v>45401</v>
      </c>
      <c r="AJ199" s="145">
        <f t="shared" si="191"/>
        <v>45404</v>
      </c>
      <c r="AK199" s="145">
        <f t="shared" si="182"/>
        <v>45432</v>
      </c>
      <c r="AL199" s="143">
        <f t="shared" si="19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44040</v>
      </c>
      <c r="B200" s="112">
        <f t="shared" si="156"/>
        <v>929.62375525000004</v>
      </c>
      <c r="C200" s="112">
        <f t="shared" si="169"/>
        <v>920.26264902000003</v>
      </c>
      <c r="D200" s="113">
        <f t="shared" si="164"/>
        <v>5311.65</v>
      </c>
      <c r="E200" s="114">
        <f t="shared" si="186"/>
        <v>5325.46</v>
      </c>
      <c r="F200" s="115">
        <f t="shared" si="187"/>
        <v>44002</v>
      </c>
      <c r="G200" s="116">
        <f t="shared" si="157"/>
        <v>2.5999454030292135E-3</v>
      </c>
      <c r="H200" s="117">
        <f t="shared" si="165"/>
        <v>44063</v>
      </c>
      <c r="I200" s="117">
        <f t="shared" si="158"/>
        <v>44063</v>
      </c>
      <c r="J200" s="118">
        <f t="shared" si="166"/>
        <v>23</v>
      </c>
      <c r="K200" s="118">
        <f t="shared" si="189"/>
        <v>6</v>
      </c>
      <c r="L200" s="8">
        <f t="shared" si="167"/>
        <v>1.00067759</v>
      </c>
      <c r="M200" s="119">
        <f t="shared" si="188"/>
        <v>1</v>
      </c>
      <c r="N200" s="119">
        <f t="shared" si="180"/>
        <v>1.0073092281367442</v>
      </c>
      <c r="O200" s="112">
        <f t="shared" si="185"/>
        <v>1.0079917700000001</v>
      </c>
      <c r="P200" s="112">
        <f t="shared" si="159"/>
        <v>927.61717644999999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9.5000000000000001E-2</v>
      </c>
      <c r="U200" s="120">
        <f t="shared" si="183"/>
        <v>6</v>
      </c>
      <c r="V200" s="120">
        <v>252</v>
      </c>
      <c r="W200" s="119">
        <f t="shared" si="160"/>
        <v>1.002163154</v>
      </c>
      <c r="X200" s="112">
        <f t="shared" si="161"/>
        <v>2.0065788000000002</v>
      </c>
      <c r="Y200" s="112">
        <f t="shared" si="162"/>
        <v>0</v>
      </c>
      <c r="Z200" s="125" t="str">
        <f t="shared" si="172"/>
        <v>A+J=</v>
      </c>
      <c r="AA200" s="117">
        <f t="shared" si="173"/>
        <v>44063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45432</v>
      </c>
      <c r="AI200" s="145">
        <f t="shared" si="190"/>
        <v>45429</v>
      </c>
      <c r="AJ200" s="145">
        <f t="shared" si="191"/>
        <v>45432</v>
      </c>
      <c r="AK200" s="145">
        <f t="shared" si="182"/>
        <v>45463</v>
      </c>
      <c r="AL200" s="143">
        <f t="shared" si="19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44041</v>
      </c>
      <c r="B201" s="112">
        <f t="shared" si="156"/>
        <v>930.06359766000003</v>
      </c>
      <c r="C201" s="112">
        <f t="shared" si="169"/>
        <v>920.26264902000003</v>
      </c>
      <c r="D201" s="113">
        <f t="shared" si="164"/>
        <v>5311.65</v>
      </c>
      <c r="E201" s="114">
        <f t="shared" si="186"/>
        <v>5325.46</v>
      </c>
      <c r="F201" s="115">
        <f t="shared" si="187"/>
        <v>44002</v>
      </c>
      <c r="G201" s="116">
        <f t="shared" si="157"/>
        <v>2.5999454030292135E-3</v>
      </c>
      <c r="H201" s="117">
        <f t="shared" si="165"/>
        <v>44063</v>
      </c>
      <c r="I201" s="117">
        <f t="shared" si="158"/>
        <v>44063</v>
      </c>
      <c r="J201" s="118">
        <f t="shared" si="166"/>
        <v>23</v>
      </c>
      <c r="K201" s="118">
        <f t="shared" si="189"/>
        <v>7</v>
      </c>
      <c r="L201" s="8">
        <f t="shared" si="167"/>
        <v>1.0007905699999999</v>
      </c>
      <c r="M201" s="119">
        <f t="shared" si="188"/>
        <v>1</v>
      </c>
      <c r="N201" s="119">
        <f t="shared" si="180"/>
        <v>1.0073092281367442</v>
      </c>
      <c r="O201" s="112">
        <f t="shared" si="185"/>
        <v>1.0081055699999999</v>
      </c>
      <c r="P201" s="112">
        <f t="shared" si="159"/>
        <v>927.72190234000004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9.5000000000000001E-2</v>
      </c>
      <c r="U201" s="120">
        <f t="shared" si="183"/>
        <v>7</v>
      </c>
      <c r="V201" s="120">
        <v>252</v>
      </c>
      <c r="W201" s="119">
        <f t="shared" si="160"/>
        <v>1.002524135</v>
      </c>
      <c r="X201" s="112">
        <f t="shared" si="161"/>
        <v>2.3416953199999999</v>
      </c>
      <c r="Y201" s="112">
        <f t="shared" si="162"/>
        <v>0</v>
      </c>
      <c r="Z201" s="125" t="str">
        <f t="shared" si="172"/>
        <v>A+J=</v>
      </c>
      <c r="AA201" s="117">
        <f t="shared" si="173"/>
        <v>44063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45463</v>
      </c>
      <c r="AI201" s="145">
        <f t="shared" si="190"/>
        <v>45462</v>
      </c>
      <c r="AJ201" s="145">
        <f t="shared" si="191"/>
        <v>45463</v>
      </c>
      <c r="AK201" s="145">
        <f t="shared" si="182"/>
        <v>45495</v>
      </c>
      <c r="AL201" s="143">
        <f t="shared" si="19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44042</v>
      </c>
      <c r="B202" s="112">
        <f t="shared" ref="B202:B265" si="193">(P202+X202)</f>
        <v>930.50365382000007</v>
      </c>
      <c r="C202" s="112">
        <f t="shared" si="169"/>
        <v>920.26264902000003</v>
      </c>
      <c r="D202" s="113">
        <f t="shared" si="164"/>
        <v>5311.65</v>
      </c>
      <c r="E202" s="114">
        <f t="shared" si="186"/>
        <v>5325.46</v>
      </c>
      <c r="F202" s="115">
        <f t="shared" si="187"/>
        <v>44002</v>
      </c>
      <c r="G202" s="116">
        <f t="shared" ref="G202:G265" si="194">(E202/D202)-1</f>
        <v>2.5999454030292135E-3</v>
      </c>
      <c r="H202" s="117">
        <f t="shared" si="165"/>
        <v>44063</v>
      </c>
      <c r="I202" s="117">
        <f t="shared" ref="I202:I265" si="195">IF(A202&gt;I201,H202,I201)</f>
        <v>44063</v>
      </c>
      <c r="J202" s="118">
        <f t="shared" si="166"/>
        <v>23</v>
      </c>
      <c r="K202" s="118">
        <f t="shared" si="189"/>
        <v>8</v>
      </c>
      <c r="L202" s="8">
        <f t="shared" si="167"/>
        <v>1.00090356</v>
      </c>
      <c r="M202" s="119">
        <f t="shared" si="188"/>
        <v>1</v>
      </c>
      <c r="N202" s="119">
        <f t="shared" si="180"/>
        <v>1.0073092281367442</v>
      </c>
      <c r="O202" s="112">
        <f t="shared" si="185"/>
        <v>1.00821939</v>
      </c>
      <c r="P202" s="112">
        <f t="shared" ref="P202:P265" si="196">TRUNC(C202*O202,8)</f>
        <v>927.82664663000003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9.5000000000000001E-2</v>
      </c>
      <c r="U202" s="120">
        <f t="shared" si="183"/>
        <v>8</v>
      </c>
      <c r="V202" s="120">
        <v>252</v>
      </c>
      <c r="W202" s="119">
        <f t="shared" ref="W202:W265" si="197">ROUND((1+T202)^TRUNC((U202/V202),9),9)</f>
        <v>1.0028852450000001</v>
      </c>
      <c r="X202" s="112">
        <f t="shared" ref="X202:X265" si="198">TRUNC((P202*(W202-1)),8)</f>
        <v>2.6770071899999999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44063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45493</v>
      </c>
      <c r="AI202" s="145">
        <f t="shared" si="190"/>
        <v>45492</v>
      </c>
      <c r="AJ202" s="145">
        <f t="shared" si="191"/>
        <v>45495</v>
      </c>
      <c r="AK202" s="145">
        <f t="shared" si="182"/>
        <v>45524</v>
      </c>
      <c r="AL202" s="143">
        <f t="shared" si="19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44043</v>
      </c>
      <c r="B203" s="112">
        <f t="shared" si="193"/>
        <v>930.94390718</v>
      </c>
      <c r="C203" s="112">
        <f t="shared" si="169"/>
        <v>920.26264902000003</v>
      </c>
      <c r="D203" s="113">
        <f t="shared" ref="D203:D266" si="201">IF(E203=E202,D202,E202)</f>
        <v>5311.65</v>
      </c>
      <c r="E203" s="114">
        <f t="shared" si="186"/>
        <v>5325.46</v>
      </c>
      <c r="F203" s="115">
        <f t="shared" si="187"/>
        <v>44002</v>
      </c>
      <c r="G203" s="116">
        <f t="shared" si="194"/>
        <v>2.5999454030292135E-3</v>
      </c>
      <c r="H203" s="117">
        <f t="shared" ref="H203:H266" si="202">IF(DAY(A203)=H$9,VLOOKUP(A203,AH$118:AN$450,4),H202)</f>
        <v>44063</v>
      </c>
      <c r="I203" s="117">
        <f t="shared" si="195"/>
        <v>44063</v>
      </c>
      <c r="J203" s="118">
        <f t="shared" ref="J203:J266" si="203">IF(I203=I202,J202,NETWORKDAYS(I202,I203,$AD$148:$AD$502)-1)</f>
        <v>23</v>
      </c>
      <c r="K203" s="118">
        <f t="shared" si="189"/>
        <v>9</v>
      </c>
      <c r="L203" s="8">
        <f t="shared" ref="L203:L266" si="204">IF(E203&lt;D203,1,TRUNC((E203/D203)^TRUNC((K203/J203),9),8))</f>
        <v>1.0010165600000001</v>
      </c>
      <c r="M203" s="119">
        <f t="shared" si="188"/>
        <v>1</v>
      </c>
      <c r="N203" s="119">
        <f t="shared" si="180"/>
        <v>1.0073092281367442</v>
      </c>
      <c r="O203" s="112">
        <f t="shared" si="185"/>
        <v>1.00833321</v>
      </c>
      <c r="P203" s="112">
        <f t="shared" si="196"/>
        <v>927.93139092000001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9.5000000000000001E-2</v>
      </c>
      <c r="U203" s="120">
        <f t="shared" si="183"/>
        <v>9</v>
      </c>
      <c r="V203" s="120">
        <v>252</v>
      </c>
      <c r="W203" s="119">
        <f t="shared" si="197"/>
        <v>1.0032464860000001</v>
      </c>
      <c r="X203" s="112">
        <f t="shared" si="198"/>
        <v>3.0125162599999999</v>
      </c>
      <c r="Y203" s="112">
        <f t="shared" si="199"/>
        <v>0</v>
      </c>
      <c r="Z203" s="125" t="str">
        <f t="shared" si="172"/>
        <v>A+J=</v>
      </c>
      <c r="AA203" s="117">
        <f t="shared" si="173"/>
        <v>44063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45524</v>
      </c>
      <c r="AI203" s="145">
        <f t="shared" si="190"/>
        <v>45523</v>
      </c>
      <c r="AJ203" s="145">
        <f t="shared" si="191"/>
        <v>45524</v>
      </c>
      <c r="AK203" s="145">
        <f t="shared" si="182"/>
        <v>45555</v>
      </c>
      <c r="AL203" s="143">
        <f t="shared" si="192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44044</v>
      </c>
      <c r="B204" s="112">
        <f t="shared" si="193"/>
        <v>931.38438365999991</v>
      </c>
      <c r="C204" s="112">
        <f t="shared" ref="C204:C267" si="206">TRUNC(IF(Q203&gt;0,VLOOKUP(A203,$AD$12:$AE$140,2),C203),8)</f>
        <v>920.26264902000003</v>
      </c>
      <c r="D204" s="113">
        <f t="shared" si="201"/>
        <v>5311.65</v>
      </c>
      <c r="E204" s="114">
        <f t="shared" si="186"/>
        <v>5325.46</v>
      </c>
      <c r="F204" s="115">
        <f t="shared" si="187"/>
        <v>44002</v>
      </c>
      <c r="G204" s="116">
        <f t="shared" si="194"/>
        <v>2.5999454030292135E-3</v>
      </c>
      <c r="H204" s="117">
        <f t="shared" si="202"/>
        <v>44063</v>
      </c>
      <c r="I204" s="117">
        <f t="shared" si="195"/>
        <v>44063</v>
      </c>
      <c r="J204" s="118">
        <f t="shared" si="203"/>
        <v>23</v>
      </c>
      <c r="K204" s="118">
        <f t="shared" si="189"/>
        <v>10</v>
      </c>
      <c r="L204" s="8">
        <f t="shared" si="204"/>
        <v>1.00112958</v>
      </c>
      <c r="M204" s="119">
        <f t="shared" si="188"/>
        <v>1</v>
      </c>
      <c r="N204" s="119">
        <f t="shared" si="180"/>
        <v>1.0073092281367442</v>
      </c>
      <c r="O204" s="112">
        <f t="shared" si="185"/>
        <v>1.00844706</v>
      </c>
      <c r="P204" s="112">
        <f t="shared" si="196"/>
        <v>928.03616282999997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9.5000000000000001E-2</v>
      </c>
      <c r="U204" s="120">
        <f t="shared" si="183"/>
        <v>10</v>
      </c>
      <c r="V204" s="120">
        <v>252</v>
      </c>
      <c r="W204" s="119">
        <f t="shared" si="197"/>
        <v>1.0036078559999999</v>
      </c>
      <c r="X204" s="112">
        <f t="shared" si="198"/>
        <v>3.3482208299999998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44063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45555</v>
      </c>
      <c r="AI204" s="145">
        <f t="shared" si="190"/>
        <v>45554</v>
      </c>
      <c r="AJ204" s="145">
        <f t="shared" si="191"/>
        <v>45555</v>
      </c>
      <c r="AK204" s="145">
        <f t="shared" si="182"/>
        <v>45586</v>
      </c>
      <c r="AL204" s="143">
        <f t="shared" si="19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44045</v>
      </c>
      <c r="B205" s="112">
        <f t="shared" si="193"/>
        <v>931.38438365999991</v>
      </c>
      <c r="C205" s="112">
        <f t="shared" si="206"/>
        <v>920.26264902000003</v>
      </c>
      <c r="D205" s="113">
        <f t="shared" si="201"/>
        <v>5311.65</v>
      </c>
      <c r="E205" s="114">
        <f t="shared" si="186"/>
        <v>5325.46</v>
      </c>
      <c r="F205" s="115">
        <f t="shared" si="187"/>
        <v>44002</v>
      </c>
      <c r="G205" s="116">
        <f t="shared" si="194"/>
        <v>2.5999454030292135E-3</v>
      </c>
      <c r="H205" s="117">
        <f t="shared" si="202"/>
        <v>44063</v>
      </c>
      <c r="I205" s="117">
        <f t="shared" si="195"/>
        <v>44063</v>
      </c>
      <c r="J205" s="118">
        <f t="shared" si="203"/>
        <v>23</v>
      </c>
      <c r="K205" s="118">
        <f t="shared" si="189"/>
        <v>10</v>
      </c>
      <c r="L205" s="8">
        <f t="shared" si="204"/>
        <v>1.00112958</v>
      </c>
      <c r="M205" s="119">
        <f t="shared" si="188"/>
        <v>1</v>
      </c>
      <c r="N205" s="119">
        <f t="shared" si="180"/>
        <v>1.0073092281367442</v>
      </c>
      <c r="O205" s="112">
        <f t="shared" si="185"/>
        <v>1.00844706</v>
      </c>
      <c r="P205" s="112">
        <f t="shared" si="196"/>
        <v>928.03616282999997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9.5000000000000001E-2</v>
      </c>
      <c r="U205" s="120">
        <f t="shared" si="183"/>
        <v>10</v>
      </c>
      <c r="V205" s="120">
        <v>252</v>
      </c>
      <c r="W205" s="119">
        <f t="shared" si="197"/>
        <v>1.0036078559999999</v>
      </c>
      <c r="X205" s="112">
        <f t="shared" si="198"/>
        <v>3.3482208299999998</v>
      </c>
      <c r="Y205" s="112">
        <f t="shared" si="199"/>
        <v>0</v>
      </c>
      <c r="Z205" s="125" t="str">
        <f t="shared" si="209"/>
        <v>A+J=</v>
      </c>
      <c r="AA205" s="117">
        <f t="shared" si="210"/>
        <v>44063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45585</v>
      </c>
      <c r="AI205" s="145">
        <f t="shared" si="190"/>
        <v>45583</v>
      </c>
      <c r="AJ205" s="145">
        <f t="shared" si="191"/>
        <v>45586</v>
      </c>
      <c r="AK205" s="145">
        <f t="shared" si="182"/>
        <v>45616</v>
      </c>
      <c r="AL205" s="143">
        <f t="shared" si="19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44046</v>
      </c>
      <c r="B206" s="112">
        <f t="shared" si="193"/>
        <v>931.38438365999991</v>
      </c>
      <c r="C206" s="112">
        <f t="shared" si="206"/>
        <v>920.26264902000003</v>
      </c>
      <c r="D206" s="113">
        <f t="shared" si="201"/>
        <v>5311.65</v>
      </c>
      <c r="E206" s="114">
        <f t="shared" si="186"/>
        <v>5325.46</v>
      </c>
      <c r="F206" s="115">
        <f t="shared" si="187"/>
        <v>44002</v>
      </c>
      <c r="G206" s="116">
        <f t="shared" si="194"/>
        <v>2.5999454030292135E-3</v>
      </c>
      <c r="H206" s="117">
        <f t="shared" si="202"/>
        <v>44063</v>
      </c>
      <c r="I206" s="117">
        <f t="shared" si="195"/>
        <v>44063</v>
      </c>
      <c r="J206" s="118">
        <f t="shared" si="203"/>
        <v>23</v>
      </c>
      <c r="K206" s="118">
        <f t="shared" si="189"/>
        <v>10</v>
      </c>
      <c r="L206" s="8">
        <f t="shared" si="204"/>
        <v>1.00112958</v>
      </c>
      <c r="M206" s="119">
        <f t="shared" si="188"/>
        <v>1</v>
      </c>
      <c r="N206" s="119">
        <f t="shared" si="180"/>
        <v>1.0073092281367442</v>
      </c>
      <c r="O206" s="112">
        <f t="shared" si="185"/>
        <v>1.00844706</v>
      </c>
      <c r="P206" s="112">
        <f t="shared" si="196"/>
        <v>928.03616282999997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9.5000000000000001E-2</v>
      </c>
      <c r="U206" s="120">
        <f t="shared" si="183"/>
        <v>10</v>
      </c>
      <c r="V206" s="120">
        <v>252</v>
      </c>
      <c r="W206" s="119">
        <f t="shared" si="197"/>
        <v>1.0036078559999999</v>
      </c>
      <c r="X206" s="112">
        <f t="shared" si="198"/>
        <v>3.3482208299999998</v>
      </c>
      <c r="Y206" s="112">
        <f t="shared" si="199"/>
        <v>0</v>
      </c>
      <c r="Z206" s="125" t="str">
        <f t="shared" si="209"/>
        <v>A+J=</v>
      </c>
      <c r="AA206" s="117">
        <f t="shared" si="210"/>
        <v>44063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45616</v>
      </c>
      <c r="AI206" s="145">
        <f t="shared" si="190"/>
        <v>45615</v>
      </c>
      <c r="AJ206" s="145">
        <f t="shared" si="191"/>
        <v>45616</v>
      </c>
      <c r="AK206" s="145">
        <f t="shared" si="182"/>
        <v>45646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44047</v>
      </c>
      <c r="B207" s="112">
        <f t="shared" si="193"/>
        <v>931.82505744000002</v>
      </c>
      <c r="C207" s="112">
        <f t="shared" si="206"/>
        <v>920.26264902000003</v>
      </c>
      <c r="D207" s="113">
        <f t="shared" si="201"/>
        <v>5311.65</v>
      </c>
      <c r="E207" s="114">
        <f t="shared" si="186"/>
        <v>5325.46</v>
      </c>
      <c r="F207" s="115">
        <f t="shared" si="187"/>
        <v>44002</v>
      </c>
      <c r="G207" s="116">
        <f t="shared" si="194"/>
        <v>2.5999454030292135E-3</v>
      </c>
      <c r="H207" s="117">
        <f t="shared" si="202"/>
        <v>44063</v>
      </c>
      <c r="I207" s="117">
        <f t="shared" si="195"/>
        <v>44063</v>
      </c>
      <c r="J207" s="118">
        <f t="shared" si="203"/>
        <v>23</v>
      </c>
      <c r="K207" s="118">
        <f t="shared" si="189"/>
        <v>11</v>
      </c>
      <c r="L207" s="8">
        <f t="shared" si="204"/>
        <v>1.0012426000000001</v>
      </c>
      <c r="M207" s="119">
        <f t="shared" si="188"/>
        <v>1</v>
      </c>
      <c r="N207" s="119">
        <f t="shared" si="180"/>
        <v>1.0073092281367442</v>
      </c>
      <c r="O207" s="112">
        <f t="shared" si="185"/>
        <v>1.0085609099999999</v>
      </c>
      <c r="P207" s="112">
        <f t="shared" si="196"/>
        <v>928.14093473000003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9.5000000000000001E-2</v>
      </c>
      <c r="U207" s="120">
        <f t="shared" si="183"/>
        <v>11</v>
      </c>
      <c r="V207" s="120">
        <v>252</v>
      </c>
      <c r="W207" s="119">
        <f t="shared" si="197"/>
        <v>1.0039693569999999</v>
      </c>
      <c r="X207" s="112">
        <f t="shared" si="198"/>
        <v>3.68412271</v>
      </c>
      <c r="Y207" s="112">
        <f t="shared" si="199"/>
        <v>0</v>
      </c>
      <c r="Z207" s="125" t="str">
        <f t="shared" si="209"/>
        <v>A+J=</v>
      </c>
      <c r="AA207" s="117">
        <f t="shared" si="210"/>
        <v>44063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45646</v>
      </c>
      <c r="AI207" s="145">
        <f t="shared" si="190"/>
        <v>45645</v>
      </c>
      <c r="AJ207" s="145">
        <f t="shared" si="191"/>
        <v>45646</v>
      </c>
      <c r="AK207" s="145">
        <f t="shared" si="182"/>
        <v>45677</v>
      </c>
      <c r="AL207" s="143">
        <f t="shared" si="192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44048</v>
      </c>
      <c r="B208" s="112">
        <f t="shared" si="193"/>
        <v>932.26594612999997</v>
      </c>
      <c r="C208" s="112">
        <f t="shared" si="206"/>
        <v>920.26264902000003</v>
      </c>
      <c r="D208" s="113">
        <f t="shared" si="201"/>
        <v>5311.65</v>
      </c>
      <c r="E208" s="114">
        <f t="shared" si="186"/>
        <v>5325.46</v>
      </c>
      <c r="F208" s="115">
        <f t="shared" si="187"/>
        <v>44002</v>
      </c>
      <c r="G208" s="116">
        <f t="shared" si="194"/>
        <v>2.5999454030292135E-3</v>
      </c>
      <c r="H208" s="117">
        <f t="shared" si="202"/>
        <v>44063</v>
      </c>
      <c r="I208" s="117">
        <f t="shared" si="195"/>
        <v>44063</v>
      </c>
      <c r="J208" s="118">
        <f t="shared" si="203"/>
        <v>23</v>
      </c>
      <c r="K208" s="118">
        <f t="shared" si="189"/>
        <v>12</v>
      </c>
      <c r="L208" s="8">
        <f t="shared" si="204"/>
        <v>1.00135565</v>
      </c>
      <c r="M208" s="119">
        <f t="shared" si="188"/>
        <v>1</v>
      </c>
      <c r="N208" s="119">
        <f t="shared" si="180"/>
        <v>1.0073092281367442</v>
      </c>
      <c r="O208" s="112">
        <f t="shared" si="185"/>
        <v>1.00867478</v>
      </c>
      <c r="P208" s="112">
        <f t="shared" si="196"/>
        <v>928.24572504000002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9.5000000000000001E-2</v>
      </c>
      <c r="U208" s="120">
        <f t="shared" si="183"/>
        <v>12</v>
      </c>
      <c r="V208" s="120">
        <v>252</v>
      </c>
      <c r="W208" s="119">
        <f t="shared" si="197"/>
        <v>1.004330988</v>
      </c>
      <c r="X208" s="112">
        <f t="shared" si="198"/>
        <v>4.0202210899999997</v>
      </c>
      <c r="Y208" s="112">
        <f t="shared" si="199"/>
        <v>0</v>
      </c>
      <c r="Z208" s="125" t="str">
        <f t="shared" si="209"/>
        <v>A+J=</v>
      </c>
      <c r="AA208" s="117">
        <f t="shared" si="210"/>
        <v>44063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45677</v>
      </c>
      <c r="AI208" s="145">
        <f t="shared" si="190"/>
        <v>45674</v>
      </c>
      <c r="AJ208" s="145">
        <f t="shared" si="191"/>
        <v>45677</v>
      </c>
      <c r="AK208" s="145">
        <f t="shared" si="182"/>
        <v>45708</v>
      </c>
      <c r="AL208" s="143">
        <f t="shared" si="19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44049</v>
      </c>
      <c r="B209" s="112">
        <f t="shared" si="193"/>
        <v>932.70704054000009</v>
      </c>
      <c r="C209" s="112">
        <f t="shared" si="206"/>
        <v>920.26264902000003</v>
      </c>
      <c r="D209" s="113">
        <f t="shared" si="201"/>
        <v>5311.65</v>
      </c>
      <c r="E209" s="114">
        <f t="shared" si="186"/>
        <v>5325.46</v>
      </c>
      <c r="F209" s="115">
        <f t="shared" si="187"/>
        <v>44002</v>
      </c>
      <c r="G209" s="116">
        <f t="shared" si="194"/>
        <v>2.5999454030292135E-3</v>
      </c>
      <c r="H209" s="117">
        <f t="shared" si="202"/>
        <v>44063</v>
      </c>
      <c r="I209" s="117">
        <f t="shared" si="195"/>
        <v>44063</v>
      </c>
      <c r="J209" s="118">
        <f t="shared" si="203"/>
        <v>23</v>
      </c>
      <c r="K209" s="118">
        <f t="shared" si="189"/>
        <v>13</v>
      </c>
      <c r="L209" s="8">
        <f t="shared" si="204"/>
        <v>1.0014687</v>
      </c>
      <c r="M209" s="119">
        <f t="shared" si="188"/>
        <v>1</v>
      </c>
      <c r="N209" s="119">
        <f t="shared" si="180"/>
        <v>1.0073092281367442</v>
      </c>
      <c r="O209" s="112">
        <f t="shared" si="185"/>
        <v>1.00878866</v>
      </c>
      <c r="P209" s="112">
        <f t="shared" si="196"/>
        <v>928.35052455000005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9.5000000000000001E-2</v>
      </c>
      <c r="U209" s="120">
        <f t="shared" si="183"/>
        <v>13</v>
      </c>
      <c r="V209" s="120">
        <v>252</v>
      </c>
      <c r="W209" s="119">
        <f t="shared" si="197"/>
        <v>1.0046927489999999</v>
      </c>
      <c r="X209" s="112">
        <f t="shared" si="198"/>
        <v>4.3565159900000001</v>
      </c>
      <c r="Y209" s="112">
        <f t="shared" si="199"/>
        <v>0</v>
      </c>
      <c r="Z209" s="125" t="str">
        <f t="shared" si="209"/>
        <v>A+J=</v>
      </c>
      <c r="AA209" s="117">
        <f t="shared" si="210"/>
        <v>44063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45708</v>
      </c>
      <c r="AI209" s="145">
        <f t="shared" si="190"/>
        <v>45707</v>
      </c>
      <c r="AJ209" s="145">
        <f t="shared" si="191"/>
        <v>45708</v>
      </c>
      <c r="AK209" s="145">
        <f t="shared" si="182"/>
        <v>45736</v>
      </c>
      <c r="AL209" s="143">
        <f t="shared" si="192"/>
        <v>18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44050</v>
      </c>
      <c r="B210" s="112">
        <f t="shared" si="193"/>
        <v>933.14834165000002</v>
      </c>
      <c r="C210" s="112">
        <f t="shared" si="206"/>
        <v>920.26264902000003</v>
      </c>
      <c r="D210" s="113">
        <f t="shared" si="201"/>
        <v>5311.65</v>
      </c>
      <c r="E210" s="114">
        <f t="shared" si="186"/>
        <v>5325.46</v>
      </c>
      <c r="F210" s="115">
        <f t="shared" si="187"/>
        <v>44002</v>
      </c>
      <c r="G210" s="116">
        <f t="shared" si="194"/>
        <v>2.5999454030292135E-3</v>
      </c>
      <c r="H210" s="117">
        <f t="shared" si="202"/>
        <v>44063</v>
      </c>
      <c r="I210" s="117">
        <f t="shared" si="195"/>
        <v>44063</v>
      </c>
      <c r="J210" s="118">
        <f t="shared" si="203"/>
        <v>23</v>
      </c>
      <c r="K210" s="118">
        <f t="shared" si="189"/>
        <v>14</v>
      </c>
      <c r="L210" s="8">
        <f t="shared" si="204"/>
        <v>1.00158177</v>
      </c>
      <c r="M210" s="119">
        <f t="shared" si="188"/>
        <v>1</v>
      </c>
      <c r="N210" s="119">
        <f t="shared" si="180"/>
        <v>1.0073092281367442</v>
      </c>
      <c r="O210" s="112">
        <f t="shared" si="185"/>
        <v>1.00890255</v>
      </c>
      <c r="P210" s="112">
        <f t="shared" si="196"/>
        <v>928.45533325999997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9.5000000000000001E-2</v>
      </c>
      <c r="U210" s="120">
        <f t="shared" si="183"/>
        <v>14</v>
      </c>
      <c r="V210" s="120">
        <v>252</v>
      </c>
      <c r="W210" s="119">
        <f t="shared" si="197"/>
        <v>1.0050546410000001</v>
      </c>
      <c r="X210" s="112">
        <f t="shared" si="198"/>
        <v>4.6930083900000001</v>
      </c>
      <c r="Y210" s="112">
        <f t="shared" si="199"/>
        <v>0</v>
      </c>
      <c r="Z210" s="125" t="str">
        <f t="shared" si="209"/>
        <v>A+J=</v>
      </c>
      <c r="AA210" s="117">
        <f t="shared" si="210"/>
        <v>44063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45736</v>
      </c>
      <c r="AI210" s="145">
        <f t="shared" si="190"/>
        <v>45735</v>
      </c>
      <c r="AJ210" s="145">
        <f t="shared" si="191"/>
        <v>45736</v>
      </c>
      <c r="AK210" s="145">
        <f t="shared" si="182"/>
        <v>45769</v>
      </c>
      <c r="AL210" s="143">
        <f t="shared" si="19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44051</v>
      </c>
      <c r="B211" s="112">
        <f t="shared" si="193"/>
        <v>933.58985783999992</v>
      </c>
      <c r="C211" s="112">
        <f t="shared" si="206"/>
        <v>920.26264902000003</v>
      </c>
      <c r="D211" s="113">
        <f t="shared" si="201"/>
        <v>5311.65</v>
      </c>
      <c r="E211" s="114">
        <f t="shared" si="186"/>
        <v>5325.46</v>
      </c>
      <c r="F211" s="115">
        <f t="shared" si="187"/>
        <v>44002</v>
      </c>
      <c r="G211" s="116">
        <f t="shared" si="194"/>
        <v>2.5999454030292135E-3</v>
      </c>
      <c r="H211" s="117">
        <f t="shared" si="202"/>
        <v>44063</v>
      </c>
      <c r="I211" s="117">
        <f t="shared" si="195"/>
        <v>44063</v>
      </c>
      <c r="J211" s="118">
        <f t="shared" si="203"/>
        <v>23</v>
      </c>
      <c r="K211" s="118">
        <f t="shared" si="189"/>
        <v>15</v>
      </c>
      <c r="L211" s="8">
        <f t="shared" si="204"/>
        <v>1.00169485</v>
      </c>
      <c r="M211" s="119">
        <f t="shared" si="188"/>
        <v>1</v>
      </c>
      <c r="N211" s="119">
        <f t="shared" si="180"/>
        <v>1.0073092281367442</v>
      </c>
      <c r="O211" s="112">
        <f t="shared" si="185"/>
        <v>1.00901646</v>
      </c>
      <c r="P211" s="112">
        <f t="shared" si="196"/>
        <v>928.56016037999996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9.5000000000000001E-2</v>
      </c>
      <c r="U211" s="120">
        <f t="shared" si="183"/>
        <v>15</v>
      </c>
      <c r="V211" s="120">
        <v>252</v>
      </c>
      <c r="W211" s="119">
        <f t="shared" si="197"/>
        <v>1.0054166630000001</v>
      </c>
      <c r="X211" s="112">
        <f t="shared" si="198"/>
        <v>5.0296974600000004</v>
      </c>
      <c r="Y211" s="112">
        <f t="shared" si="199"/>
        <v>0</v>
      </c>
      <c r="Z211" s="125" t="str">
        <f t="shared" si="209"/>
        <v>A+J=</v>
      </c>
      <c r="AA211" s="117">
        <f t="shared" si="210"/>
        <v>44063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45767</v>
      </c>
      <c r="AI211" s="145">
        <f t="shared" si="190"/>
        <v>45764</v>
      </c>
      <c r="AJ211" s="145">
        <f t="shared" si="191"/>
        <v>45769</v>
      </c>
      <c r="AK211" s="145">
        <f t="shared" si="182"/>
        <v>45797</v>
      </c>
      <c r="AL211" s="143">
        <f t="shared" si="19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44052</v>
      </c>
      <c r="B212" s="112">
        <f t="shared" si="193"/>
        <v>933.58985783999992</v>
      </c>
      <c r="C212" s="112">
        <f t="shared" si="206"/>
        <v>920.26264902000003</v>
      </c>
      <c r="D212" s="113">
        <f t="shared" si="201"/>
        <v>5311.65</v>
      </c>
      <c r="E212" s="114">
        <f t="shared" si="186"/>
        <v>5325.46</v>
      </c>
      <c r="F212" s="115">
        <f t="shared" si="187"/>
        <v>44002</v>
      </c>
      <c r="G212" s="116">
        <f t="shared" si="194"/>
        <v>2.5999454030292135E-3</v>
      </c>
      <c r="H212" s="117">
        <f t="shared" si="202"/>
        <v>44063</v>
      </c>
      <c r="I212" s="117">
        <f t="shared" si="195"/>
        <v>44063</v>
      </c>
      <c r="J212" s="118">
        <f t="shared" si="203"/>
        <v>23</v>
      </c>
      <c r="K212" s="118">
        <f t="shared" si="189"/>
        <v>15</v>
      </c>
      <c r="L212" s="8">
        <f t="shared" si="204"/>
        <v>1.00169485</v>
      </c>
      <c r="M212" s="119">
        <f t="shared" si="188"/>
        <v>1</v>
      </c>
      <c r="N212" s="119">
        <f t="shared" si="180"/>
        <v>1.0073092281367442</v>
      </c>
      <c r="O212" s="112">
        <f t="shared" si="185"/>
        <v>1.00901646</v>
      </c>
      <c r="P212" s="112">
        <f t="shared" si="196"/>
        <v>928.56016037999996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9.5000000000000001E-2</v>
      </c>
      <c r="U212" s="120">
        <f t="shared" si="183"/>
        <v>15</v>
      </c>
      <c r="V212" s="120">
        <v>252</v>
      </c>
      <c r="W212" s="119">
        <f t="shared" si="197"/>
        <v>1.0054166630000001</v>
      </c>
      <c r="X212" s="112">
        <f t="shared" si="198"/>
        <v>5.0296974600000004</v>
      </c>
      <c r="Y212" s="112">
        <f t="shared" si="199"/>
        <v>0</v>
      </c>
      <c r="Z212" s="125" t="str">
        <f t="shared" si="209"/>
        <v>A+J=</v>
      </c>
      <c r="AA212" s="117">
        <f t="shared" si="210"/>
        <v>44063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45797</v>
      </c>
      <c r="AI212" s="145">
        <f t="shared" ref="AI212:AI243" si="211">WORKDAY(AH212,-1,AD$148:AD$502)</f>
        <v>45796</v>
      </c>
      <c r="AJ212" s="145">
        <f t="shared" ref="AJ212:AJ243" si="212">WORKDAY(AI212,1,AD$148:AD$502)</f>
        <v>45797</v>
      </c>
      <c r="AK212" s="145">
        <f t="shared" si="182"/>
        <v>45828</v>
      </c>
      <c r="AL212" s="143">
        <f t="shared" ref="AL212:AL243" si="21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44053</v>
      </c>
      <c r="B213" s="112">
        <f t="shared" si="193"/>
        <v>933.58985783999992</v>
      </c>
      <c r="C213" s="112">
        <f t="shared" si="206"/>
        <v>920.26264902000003</v>
      </c>
      <c r="D213" s="113">
        <f t="shared" si="201"/>
        <v>5311.65</v>
      </c>
      <c r="E213" s="114">
        <f t="shared" si="186"/>
        <v>5325.46</v>
      </c>
      <c r="F213" s="115">
        <f t="shared" si="187"/>
        <v>44002</v>
      </c>
      <c r="G213" s="116">
        <f t="shared" si="194"/>
        <v>2.5999454030292135E-3</v>
      </c>
      <c r="H213" s="117">
        <f t="shared" si="202"/>
        <v>44063</v>
      </c>
      <c r="I213" s="117">
        <f t="shared" si="195"/>
        <v>44063</v>
      </c>
      <c r="J213" s="118">
        <f t="shared" si="203"/>
        <v>23</v>
      </c>
      <c r="K213" s="118">
        <f t="shared" si="189"/>
        <v>15</v>
      </c>
      <c r="L213" s="8">
        <f t="shared" si="204"/>
        <v>1.00169485</v>
      </c>
      <c r="M213" s="119">
        <f t="shared" si="188"/>
        <v>1</v>
      </c>
      <c r="N213" s="119">
        <f t="shared" si="180"/>
        <v>1.0073092281367442</v>
      </c>
      <c r="O213" s="112">
        <f t="shared" si="185"/>
        <v>1.00901646</v>
      </c>
      <c r="P213" s="112">
        <f t="shared" si="196"/>
        <v>928.56016037999996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9.5000000000000001E-2</v>
      </c>
      <c r="U213" s="120">
        <f t="shared" si="183"/>
        <v>15</v>
      </c>
      <c r="V213" s="120">
        <v>252</v>
      </c>
      <c r="W213" s="119">
        <f t="shared" si="197"/>
        <v>1.0054166630000001</v>
      </c>
      <c r="X213" s="112">
        <f t="shared" si="198"/>
        <v>5.0296974600000004</v>
      </c>
      <c r="Y213" s="112">
        <f t="shared" si="199"/>
        <v>0</v>
      </c>
      <c r="Z213" s="125" t="str">
        <f t="shared" si="209"/>
        <v>A+J=</v>
      </c>
      <c r="AA213" s="117">
        <f t="shared" si="210"/>
        <v>44063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45828</v>
      </c>
      <c r="AI213" s="145">
        <f t="shared" si="211"/>
        <v>45826</v>
      </c>
      <c r="AJ213" s="145">
        <f t="shared" si="212"/>
        <v>45828</v>
      </c>
      <c r="AK213" s="145">
        <f t="shared" si="182"/>
        <v>45859</v>
      </c>
      <c r="AL213" s="143">
        <f t="shared" si="21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44054</v>
      </c>
      <c r="B214" s="112">
        <f t="shared" si="193"/>
        <v>934.03157991</v>
      </c>
      <c r="C214" s="112">
        <f t="shared" si="206"/>
        <v>920.26264902000003</v>
      </c>
      <c r="D214" s="113">
        <f t="shared" si="201"/>
        <v>5311.65</v>
      </c>
      <c r="E214" s="114">
        <f t="shared" si="186"/>
        <v>5325.46</v>
      </c>
      <c r="F214" s="115">
        <f t="shared" si="187"/>
        <v>44002</v>
      </c>
      <c r="G214" s="116">
        <f t="shared" si="194"/>
        <v>2.5999454030292135E-3</v>
      </c>
      <c r="H214" s="117">
        <f t="shared" si="202"/>
        <v>44063</v>
      </c>
      <c r="I214" s="117">
        <f t="shared" si="195"/>
        <v>44063</v>
      </c>
      <c r="J214" s="118">
        <f t="shared" si="203"/>
        <v>23</v>
      </c>
      <c r="K214" s="118">
        <f t="shared" si="189"/>
        <v>16</v>
      </c>
      <c r="L214" s="8">
        <f t="shared" si="204"/>
        <v>1.00180794</v>
      </c>
      <c r="M214" s="119">
        <f t="shared" si="188"/>
        <v>1</v>
      </c>
      <c r="N214" s="119">
        <f t="shared" si="180"/>
        <v>1.0073092281367442</v>
      </c>
      <c r="O214" s="112">
        <f t="shared" si="185"/>
        <v>1.00913038</v>
      </c>
      <c r="P214" s="112">
        <f t="shared" si="196"/>
        <v>928.66499669999996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9.5000000000000001E-2</v>
      </c>
      <c r="U214" s="120">
        <f t="shared" si="183"/>
        <v>16</v>
      </c>
      <c r="V214" s="120">
        <v>252</v>
      </c>
      <c r="W214" s="119">
        <f t="shared" si="197"/>
        <v>1.005778815</v>
      </c>
      <c r="X214" s="112">
        <f t="shared" si="198"/>
        <v>5.3665832099999999</v>
      </c>
      <c r="Y214" s="112">
        <f t="shared" si="199"/>
        <v>0</v>
      </c>
      <c r="Z214" s="125" t="str">
        <f t="shared" si="209"/>
        <v>A+J=</v>
      </c>
      <c r="AA214" s="117">
        <f t="shared" si="210"/>
        <v>44063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45858</v>
      </c>
      <c r="AI214" s="145">
        <f t="shared" si="211"/>
        <v>45856</v>
      </c>
      <c r="AJ214" s="145">
        <f t="shared" si="212"/>
        <v>45859</v>
      </c>
      <c r="AK214" s="145">
        <f t="shared" si="182"/>
        <v>45889</v>
      </c>
      <c r="AL214" s="143">
        <f t="shared" si="21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44055</v>
      </c>
      <c r="B215" s="112">
        <f t="shared" si="193"/>
        <v>934.47349957999995</v>
      </c>
      <c r="C215" s="112">
        <f t="shared" si="206"/>
        <v>920.26264902000003</v>
      </c>
      <c r="D215" s="113">
        <f t="shared" si="201"/>
        <v>5311.65</v>
      </c>
      <c r="E215" s="114">
        <f t="shared" si="186"/>
        <v>5325.46</v>
      </c>
      <c r="F215" s="115">
        <f t="shared" si="187"/>
        <v>44002</v>
      </c>
      <c r="G215" s="116">
        <f t="shared" si="194"/>
        <v>2.5999454030292135E-3</v>
      </c>
      <c r="H215" s="117">
        <f t="shared" si="202"/>
        <v>44063</v>
      </c>
      <c r="I215" s="117">
        <f t="shared" si="195"/>
        <v>44063</v>
      </c>
      <c r="J215" s="118">
        <f t="shared" si="203"/>
        <v>23</v>
      </c>
      <c r="K215" s="118">
        <f t="shared" si="189"/>
        <v>17</v>
      </c>
      <c r="L215" s="8">
        <f t="shared" si="204"/>
        <v>1.00192104</v>
      </c>
      <c r="M215" s="119">
        <f t="shared" si="188"/>
        <v>1</v>
      </c>
      <c r="N215" s="119">
        <f t="shared" si="180"/>
        <v>1.0073092281367442</v>
      </c>
      <c r="O215" s="112">
        <f t="shared" si="185"/>
        <v>1.0092443</v>
      </c>
      <c r="P215" s="112">
        <f t="shared" si="196"/>
        <v>928.76983301999996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9.5000000000000001E-2</v>
      </c>
      <c r="U215" s="120">
        <f t="shared" si="183"/>
        <v>17</v>
      </c>
      <c r="V215" s="120">
        <v>252</v>
      </c>
      <c r="W215" s="119">
        <f t="shared" si="197"/>
        <v>1.0061410980000001</v>
      </c>
      <c r="X215" s="112">
        <f t="shared" si="198"/>
        <v>5.7036665600000003</v>
      </c>
      <c r="Y215" s="112">
        <f t="shared" si="199"/>
        <v>0</v>
      </c>
      <c r="Z215" s="125" t="str">
        <f t="shared" si="209"/>
        <v>A+J=</v>
      </c>
      <c r="AA215" s="117">
        <f t="shared" si="210"/>
        <v>44063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45889</v>
      </c>
      <c r="AI215" s="145">
        <f t="shared" si="211"/>
        <v>45888</v>
      </c>
      <c r="AJ215" s="145">
        <f t="shared" si="212"/>
        <v>45889</v>
      </c>
      <c r="AK215" s="145">
        <f t="shared" si="182"/>
        <v>45922</v>
      </c>
      <c r="AL215" s="143">
        <f t="shared" si="213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44056</v>
      </c>
      <c r="B216" s="112">
        <f t="shared" si="193"/>
        <v>934.91564375000007</v>
      </c>
      <c r="C216" s="112">
        <f t="shared" si="206"/>
        <v>920.26264902000003</v>
      </c>
      <c r="D216" s="113">
        <f t="shared" si="201"/>
        <v>5311.65</v>
      </c>
      <c r="E216" s="114">
        <f t="shared" si="186"/>
        <v>5325.46</v>
      </c>
      <c r="F216" s="115">
        <f t="shared" si="187"/>
        <v>44002</v>
      </c>
      <c r="G216" s="116">
        <f t="shared" si="194"/>
        <v>2.5999454030292135E-3</v>
      </c>
      <c r="H216" s="117">
        <f t="shared" si="202"/>
        <v>44063</v>
      </c>
      <c r="I216" s="117">
        <f t="shared" si="195"/>
        <v>44063</v>
      </c>
      <c r="J216" s="118">
        <f t="shared" si="203"/>
        <v>23</v>
      </c>
      <c r="K216" s="118">
        <f t="shared" si="189"/>
        <v>18</v>
      </c>
      <c r="L216" s="8">
        <f t="shared" si="204"/>
        <v>1.00203416</v>
      </c>
      <c r="M216" s="119">
        <f t="shared" si="188"/>
        <v>1</v>
      </c>
      <c r="N216" s="119">
        <f t="shared" si="180"/>
        <v>1.0073092281367442</v>
      </c>
      <c r="O216" s="112">
        <f t="shared" si="185"/>
        <v>1.00935825</v>
      </c>
      <c r="P216" s="112">
        <f t="shared" si="196"/>
        <v>928.87469695000004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9.5000000000000001E-2</v>
      </c>
      <c r="U216" s="120">
        <f t="shared" si="183"/>
        <v>18</v>
      </c>
      <c r="V216" s="120">
        <v>252</v>
      </c>
      <c r="W216" s="119">
        <f t="shared" si="197"/>
        <v>1.006503511</v>
      </c>
      <c r="X216" s="112">
        <f t="shared" si="198"/>
        <v>6.0409468000000004</v>
      </c>
      <c r="Y216" s="112">
        <f t="shared" si="199"/>
        <v>0</v>
      </c>
      <c r="Z216" s="125" t="str">
        <f t="shared" si="209"/>
        <v>A+J=</v>
      </c>
      <c r="AA216" s="117">
        <f t="shared" si="210"/>
        <v>44063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45920</v>
      </c>
      <c r="AI216" s="145">
        <f t="shared" si="211"/>
        <v>45919</v>
      </c>
      <c r="AJ216" s="145">
        <f t="shared" si="212"/>
        <v>45922</v>
      </c>
      <c r="AK216" s="145">
        <f t="shared" si="182"/>
        <v>45950</v>
      </c>
      <c r="AL216" s="143">
        <f t="shared" si="21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44057</v>
      </c>
      <c r="B217" s="112">
        <f t="shared" si="193"/>
        <v>935.35799489999999</v>
      </c>
      <c r="C217" s="112">
        <f t="shared" si="206"/>
        <v>920.26264902000003</v>
      </c>
      <c r="D217" s="113">
        <f t="shared" si="201"/>
        <v>5311.65</v>
      </c>
      <c r="E217" s="114">
        <f t="shared" si="186"/>
        <v>5325.46</v>
      </c>
      <c r="F217" s="115">
        <f t="shared" si="187"/>
        <v>44002</v>
      </c>
      <c r="G217" s="116">
        <f t="shared" si="194"/>
        <v>2.5999454030292135E-3</v>
      </c>
      <c r="H217" s="117">
        <f t="shared" si="202"/>
        <v>44063</v>
      </c>
      <c r="I217" s="117">
        <f t="shared" si="195"/>
        <v>44063</v>
      </c>
      <c r="J217" s="118">
        <f t="shared" si="203"/>
        <v>23</v>
      </c>
      <c r="K217" s="118">
        <f t="shared" si="189"/>
        <v>19</v>
      </c>
      <c r="L217" s="8">
        <f t="shared" si="204"/>
        <v>1.0021472899999999</v>
      </c>
      <c r="M217" s="119">
        <f t="shared" si="188"/>
        <v>1</v>
      </c>
      <c r="N217" s="119">
        <f t="shared" si="180"/>
        <v>1.0073092281367442</v>
      </c>
      <c r="O217" s="112">
        <f t="shared" si="185"/>
        <v>1.00947221</v>
      </c>
      <c r="P217" s="112">
        <f t="shared" si="196"/>
        <v>928.97957008000003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9.5000000000000001E-2</v>
      </c>
      <c r="U217" s="120">
        <f t="shared" si="183"/>
        <v>19</v>
      </c>
      <c r="V217" s="120">
        <v>252</v>
      </c>
      <c r="W217" s="119">
        <f t="shared" si="197"/>
        <v>1.0068660549999999</v>
      </c>
      <c r="X217" s="112">
        <f t="shared" si="198"/>
        <v>6.3784248200000002</v>
      </c>
      <c r="Y217" s="112">
        <f t="shared" si="199"/>
        <v>0</v>
      </c>
      <c r="Z217" s="125" t="str">
        <f t="shared" si="209"/>
        <v>A+J=</v>
      </c>
      <c r="AA217" s="117">
        <f t="shared" si="210"/>
        <v>44063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45950</v>
      </c>
      <c r="AI217" s="145">
        <f t="shared" si="211"/>
        <v>45947</v>
      </c>
      <c r="AJ217" s="145">
        <f t="shared" si="212"/>
        <v>45950</v>
      </c>
      <c r="AK217" s="145">
        <f t="shared" si="182"/>
        <v>45981</v>
      </c>
      <c r="AL217" s="143">
        <f t="shared" si="21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44058</v>
      </c>
      <c r="B218" s="112">
        <f t="shared" si="193"/>
        <v>935.80055214000004</v>
      </c>
      <c r="C218" s="112">
        <f t="shared" si="206"/>
        <v>920.26264902000003</v>
      </c>
      <c r="D218" s="113">
        <f t="shared" si="201"/>
        <v>5311.65</v>
      </c>
      <c r="E218" s="114">
        <f t="shared" si="186"/>
        <v>5325.46</v>
      </c>
      <c r="F218" s="115">
        <f t="shared" si="187"/>
        <v>44002</v>
      </c>
      <c r="G218" s="116">
        <f t="shared" si="194"/>
        <v>2.5999454030292135E-3</v>
      </c>
      <c r="H218" s="117">
        <f t="shared" si="202"/>
        <v>44063</v>
      </c>
      <c r="I218" s="117">
        <f t="shared" si="195"/>
        <v>44063</v>
      </c>
      <c r="J218" s="118">
        <f t="shared" si="203"/>
        <v>23</v>
      </c>
      <c r="K218" s="118">
        <f t="shared" si="189"/>
        <v>20</v>
      </c>
      <c r="L218" s="8">
        <f t="shared" si="204"/>
        <v>1.00226043</v>
      </c>
      <c r="M218" s="119">
        <f t="shared" si="188"/>
        <v>1</v>
      </c>
      <c r="N218" s="119">
        <f t="shared" si="180"/>
        <v>1.0073092281367442</v>
      </c>
      <c r="O218" s="112">
        <f t="shared" si="185"/>
        <v>1.0095861800000001</v>
      </c>
      <c r="P218" s="112">
        <f t="shared" si="196"/>
        <v>929.08445242000005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9.5000000000000001E-2</v>
      </c>
      <c r="U218" s="120">
        <f t="shared" si="183"/>
        <v>20</v>
      </c>
      <c r="V218" s="120">
        <v>252</v>
      </c>
      <c r="W218" s="119">
        <f t="shared" si="197"/>
        <v>1.0072287289999999</v>
      </c>
      <c r="X218" s="112">
        <f t="shared" si="198"/>
        <v>6.7160997199999999</v>
      </c>
      <c r="Y218" s="112">
        <f t="shared" si="199"/>
        <v>0</v>
      </c>
      <c r="Z218" s="125" t="str">
        <f t="shared" si="209"/>
        <v>A+J=</v>
      </c>
      <c r="AA218" s="117">
        <f t="shared" si="210"/>
        <v>44063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45981</v>
      </c>
      <c r="AI218" s="145">
        <f t="shared" si="211"/>
        <v>45980</v>
      </c>
      <c r="AJ218" s="145">
        <f t="shared" si="212"/>
        <v>45981</v>
      </c>
      <c r="AK218" s="145">
        <f t="shared" si="182"/>
        <v>46013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44059</v>
      </c>
      <c r="B219" s="112">
        <f t="shared" si="193"/>
        <v>935.80055214000004</v>
      </c>
      <c r="C219" s="112">
        <f t="shared" si="206"/>
        <v>920.26264902000003</v>
      </c>
      <c r="D219" s="113">
        <f t="shared" si="201"/>
        <v>5311.65</v>
      </c>
      <c r="E219" s="114">
        <f t="shared" si="186"/>
        <v>5325.46</v>
      </c>
      <c r="F219" s="115">
        <f t="shared" si="187"/>
        <v>44002</v>
      </c>
      <c r="G219" s="116">
        <f t="shared" si="194"/>
        <v>2.5999454030292135E-3</v>
      </c>
      <c r="H219" s="117">
        <f t="shared" si="202"/>
        <v>44063</v>
      </c>
      <c r="I219" s="117">
        <f t="shared" si="195"/>
        <v>44063</v>
      </c>
      <c r="J219" s="118">
        <f t="shared" si="203"/>
        <v>23</v>
      </c>
      <c r="K219" s="118">
        <f t="shared" si="189"/>
        <v>20</v>
      </c>
      <c r="L219" s="8">
        <f t="shared" si="204"/>
        <v>1.00226043</v>
      </c>
      <c r="M219" s="119">
        <f t="shared" si="188"/>
        <v>1</v>
      </c>
      <c r="N219" s="119">
        <f t="shared" si="180"/>
        <v>1.0073092281367442</v>
      </c>
      <c r="O219" s="112">
        <f t="shared" si="185"/>
        <v>1.0095861800000001</v>
      </c>
      <c r="P219" s="112">
        <f t="shared" si="196"/>
        <v>929.08445242000005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9.5000000000000001E-2</v>
      </c>
      <c r="U219" s="120">
        <f t="shared" si="183"/>
        <v>20</v>
      </c>
      <c r="V219" s="120">
        <v>252</v>
      </c>
      <c r="W219" s="119">
        <f t="shared" si="197"/>
        <v>1.0072287289999999</v>
      </c>
      <c r="X219" s="112">
        <f t="shared" si="198"/>
        <v>6.7160997199999999</v>
      </c>
      <c r="Y219" s="112">
        <f t="shared" si="199"/>
        <v>0</v>
      </c>
      <c r="Z219" s="125" t="str">
        <f t="shared" si="209"/>
        <v>A+J=</v>
      </c>
      <c r="AA219" s="117">
        <f t="shared" si="210"/>
        <v>44063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46011</v>
      </c>
      <c r="AI219" s="145">
        <f t="shared" si="211"/>
        <v>46010</v>
      </c>
      <c r="AJ219" s="145">
        <f t="shared" si="212"/>
        <v>46013</v>
      </c>
      <c r="AK219" s="145">
        <f t="shared" si="182"/>
        <v>46042</v>
      </c>
      <c r="AL219" s="143">
        <f t="shared" si="213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44060</v>
      </c>
      <c r="B220" s="112">
        <f t="shared" si="193"/>
        <v>935.80055214000004</v>
      </c>
      <c r="C220" s="112">
        <f t="shared" si="206"/>
        <v>920.26264902000003</v>
      </c>
      <c r="D220" s="113">
        <f t="shared" si="201"/>
        <v>5311.65</v>
      </c>
      <c r="E220" s="114">
        <f t="shared" si="186"/>
        <v>5325.46</v>
      </c>
      <c r="F220" s="115">
        <f t="shared" si="187"/>
        <v>44002</v>
      </c>
      <c r="G220" s="116">
        <f t="shared" si="194"/>
        <v>2.5999454030292135E-3</v>
      </c>
      <c r="H220" s="117">
        <f t="shared" si="202"/>
        <v>44063</v>
      </c>
      <c r="I220" s="117">
        <f t="shared" si="195"/>
        <v>44063</v>
      </c>
      <c r="J220" s="118">
        <f t="shared" si="203"/>
        <v>23</v>
      </c>
      <c r="K220" s="118">
        <f t="shared" si="189"/>
        <v>20</v>
      </c>
      <c r="L220" s="8">
        <f t="shared" si="204"/>
        <v>1.00226043</v>
      </c>
      <c r="M220" s="119">
        <f t="shared" si="188"/>
        <v>1</v>
      </c>
      <c r="N220" s="119">
        <f t="shared" si="180"/>
        <v>1.0073092281367442</v>
      </c>
      <c r="O220" s="112">
        <f t="shared" si="185"/>
        <v>1.0095861800000001</v>
      </c>
      <c r="P220" s="112">
        <f t="shared" si="196"/>
        <v>929.08445242000005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9.5000000000000001E-2</v>
      </c>
      <c r="U220" s="120">
        <f t="shared" si="183"/>
        <v>20</v>
      </c>
      <c r="V220" s="120">
        <v>252</v>
      </c>
      <c r="W220" s="119">
        <f t="shared" si="197"/>
        <v>1.0072287289999999</v>
      </c>
      <c r="X220" s="112">
        <f t="shared" si="198"/>
        <v>6.7160997199999999</v>
      </c>
      <c r="Y220" s="112">
        <f t="shared" si="199"/>
        <v>0</v>
      </c>
      <c r="Z220" s="125" t="str">
        <f t="shared" si="209"/>
        <v>A+J=</v>
      </c>
      <c r="AA220" s="117">
        <f t="shared" si="210"/>
        <v>44063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46042</v>
      </c>
      <c r="AI220" s="145">
        <f t="shared" si="211"/>
        <v>46041</v>
      </c>
      <c r="AJ220" s="145">
        <f t="shared" si="212"/>
        <v>46042</v>
      </c>
      <c r="AK220" s="145">
        <f t="shared" si="182"/>
        <v>46073</v>
      </c>
      <c r="AL220" s="143">
        <f t="shared" si="21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44061</v>
      </c>
      <c r="B221" s="112">
        <f t="shared" si="193"/>
        <v>936.24331643999994</v>
      </c>
      <c r="C221" s="112">
        <f t="shared" si="206"/>
        <v>920.26264902000003</v>
      </c>
      <c r="D221" s="113">
        <f t="shared" si="201"/>
        <v>5311.65</v>
      </c>
      <c r="E221" s="114">
        <f t="shared" si="186"/>
        <v>5325.46</v>
      </c>
      <c r="F221" s="115">
        <f t="shared" si="187"/>
        <v>44002</v>
      </c>
      <c r="G221" s="116">
        <f t="shared" si="194"/>
        <v>2.5999454030292135E-3</v>
      </c>
      <c r="H221" s="117">
        <f t="shared" si="202"/>
        <v>44063</v>
      </c>
      <c r="I221" s="117">
        <f t="shared" si="195"/>
        <v>44063</v>
      </c>
      <c r="J221" s="118">
        <f t="shared" si="203"/>
        <v>23</v>
      </c>
      <c r="K221" s="118">
        <f t="shared" si="189"/>
        <v>21</v>
      </c>
      <c r="L221" s="8">
        <f t="shared" si="204"/>
        <v>1.0023735899999999</v>
      </c>
      <c r="M221" s="119">
        <f t="shared" si="188"/>
        <v>1</v>
      </c>
      <c r="N221" s="119">
        <f t="shared" si="180"/>
        <v>1.0073092281367442</v>
      </c>
      <c r="O221" s="112">
        <f t="shared" si="185"/>
        <v>1.00970016</v>
      </c>
      <c r="P221" s="112">
        <f t="shared" si="196"/>
        <v>929.18934394999997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9.5000000000000001E-2</v>
      </c>
      <c r="U221" s="120">
        <f t="shared" si="183"/>
        <v>21</v>
      </c>
      <c r="V221" s="120">
        <v>252</v>
      </c>
      <c r="W221" s="119">
        <f t="shared" si="197"/>
        <v>1.0075915339999999</v>
      </c>
      <c r="X221" s="112">
        <f t="shared" si="198"/>
        <v>7.0539724899999996</v>
      </c>
      <c r="Y221" s="112">
        <f t="shared" si="199"/>
        <v>0</v>
      </c>
      <c r="Z221" s="125" t="str">
        <f t="shared" si="209"/>
        <v>A+J=</v>
      </c>
      <c r="AA221" s="117">
        <f t="shared" si="210"/>
        <v>44063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46073</v>
      </c>
      <c r="AI221" s="145">
        <f t="shared" si="211"/>
        <v>46072</v>
      </c>
      <c r="AJ221" s="145">
        <f t="shared" si="212"/>
        <v>46073</v>
      </c>
      <c r="AK221" s="145">
        <f t="shared" si="182"/>
        <v>46101</v>
      </c>
      <c r="AL221" s="143">
        <f t="shared" si="213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44062</v>
      </c>
      <c r="B222" s="112">
        <f t="shared" si="193"/>
        <v>936.68629715000009</v>
      </c>
      <c r="C222" s="112">
        <f t="shared" si="206"/>
        <v>920.26264902000003</v>
      </c>
      <c r="D222" s="113">
        <f t="shared" si="201"/>
        <v>5311.65</v>
      </c>
      <c r="E222" s="114">
        <f t="shared" si="186"/>
        <v>5325.46</v>
      </c>
      <c r="F222" s="115">
        <f t="shared" si="187"/>
        <v>44002</v>
      </c>
      <c r="G222" s="116">
        <f t="shared" si="194"/>
        <v>2.5999454030292135E-3</v>
      </c>
      <c r="H222" s="117">
        <f t="shared" si="202"/>
        <v>44063</v>
      </c>
      <c r="I222" s="117">
        <f t="shared" si="195"/>
        <v>44063</v>
      </c>
      <c r="J222" s="118">
        <f t="shared" si="203"/>
        <v>23</v>
      </c>
      <c r="K222" s="118">
        <f t="shared" si="189"/>
        <v>22</v>
      </c>
      <c r="L222" s="8">
        <f t="shared" si="204"/>
        <v>1.00248676</v>
      </c>
      <c r="M222" s="119">
        <f t="shared" si="188"/>
        <v>1</v>
      </c>
      <c r="N222" s="119">
        <f t="shared" si="180"/>
        <v>1.0073092281367442</v>
      </c>
      <c r="O222" s="112">
        <f t="shared" si="185"/>
        <v>1.0098141599999999</v>
      </c>
      <c r="P222" s="112">
        <f t="shared" si="196"/>
        <v>929.29425389000005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9.5000000000000001E-2</v>
      </c>
      <c r="U222" s="120">
        <f t="shared" si="183"/>
        <v>22</v>
      </c>
      <c r="V222" s="120">
        <v>252</v>
      </c>
      <c r="W222" s="119">
        <f t="shared" si="197"/>
        <v>1.00795447</v>
      </c>
      <c r="X222" s="112">
        <f t="shared" si="198"/>
        <v>7.3920432600000003</v>
      </c>
      <c r="Y222" s="112">
        <f t="shared" si="199"/>
        <v>0</v>
      </c>
      <c r="Z222" s="125" t="str">
        <f t="shared" si="209"/>
        <v>A+J=</v>
      </c>
      <c r="AA222" s="117">
        <f t="shared" si="210"/>
        <v>44063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46101</v>
      </c>
      <c r="AI222" s="145">
        <f t="shared" si="211"/>
        <v>46100</v>
      </c>
      <c r="AJ222" s="145">
        <f t="shared" si="212"/>
        <v>46101</v>
      </c>
      <c r="AK222" s="145">
        <f t="shared" si="182"/>
        <v>46132</v>
      </c>
      <c r="AL222" s="143">
        <f t="shared" si="21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44063</v>
      </c>
      <c r="B223" s="112">
        <f t="shared" si="193"/>
        <v>937.12948412000003</v>
      </c>
      <c r="C223" s="112">
        <f t="shared" si="206"/>
        <v>920.26264902000003</v>
      </c>
      <c r="D223" s="113">
        <f t="shared" si="201"/>
        <v>5311.65</v>
      </c>
      <c r="E223" s="114">
        <f t="shared" si="186"/>
        <v>5325.46</v>
      </c>
      <c r="F223" s="115">
        <f t="shared" si="187"/>
        <v>44002</v>
      </c>
      <c r="G223" s="116">
        <f t="shared" si="194"/>
        <v>2.5999454030292135E-3</v>
      </c>
      <c r="H223" s="117">
        <f t="shared" si="202"/>
        <v>44095</v>
      </c>
      <c r="I223" s="117">
        <f t="shared" si="195"/>
        <v>44063</v>
      </c>
      <c r="J223" s="118">
        <f t="shared" si="203"/>
        <v>23</v>
      </c>
      <c r="K223" s="118">
        <f t="shared" si="189"/>
        <v>23</v>
      </c>
      <c r="L223" s="8">
        <f t="shared" si="204"/>
        <v>1.0025999400000001</v>
      </c>
      <c r="M223" s="119">
        <f t="shared" si="188"/>
        <v>1</v>
      </c>
      <c r="N223" s="119">
        <f t="shared" ref="N223:N286" si="215">IF(I223&gt;I222,N222*M223,N222)</f>
        <v>1.0073092281367442</v>
      </c>
      <c r="O223" s="112">
        <f t="shared" si="185"/>
        <v>1.00992817</v>
      </c>
      <c r="P223" s="112">
        <f t="shared" si="196"/>
        <v>929.39917304000005</v>
      </c>
      <c r="Q223" s="162">
        <f t="shared" si="207"/>
        <v>7</v>
      </c>
      <c r="R223" s="30">
        <f t="shared" si="208"/>
        <v>1.9684210628421368E-2</v>
      </c>
      <c r="S223" s="112">
        <f t="shared" si="184"/>
        <v>18.294489080000002</v>
      </c>
      <c r="T223" s="122">
        <f t="shared" si="205"/>
        <v>9.5000000000000001E-2</v>
      </c>
      <c r="U223" s="120">
        <f t="shared" si="183"/>
        <v>23</v>
      </c>
      <c r="V223" s="120">
        <v>252</v>
      </c>
      <c r="W223" s="119">
        <f t="shared" si="197"/>
        <v>1.0083175360000001</v>
      </c>
      <c r="X223" s="112">
        <f t="shared" si="198"/>
        <v>7.7303110799999999</v>
      </c>
      <c r="Y223" s="112">
        <f t="shared" si="199"/>
        <v>26.024800160000002</v>
      </c>
      <c r="Z223" s="125" t="str">
        <f t="shared" si="209"/>
        <v>A+J=</v>
      </c>
      <c r="AA223" s="117">
        <f t="shared" si="210"/>
        <v>44063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46132</v>
      </c>
      <c r="AI223" s="145">
        <f t="shared" si="211"/>
        <v>46129</v>
      </c>
      <c r="AJ223" s="145">
        <f t="shared" si="212"/>
        <v>46132</v>
      </c>
      <c r="AK223" s="145">
        <f t="shared" si="182"/>
        <v>46162</v>
      </c>
      <c r="AL223" s="143">
        <f t="shared" si="21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44064</v>
      </c>
      <c r="B224" s="112">
        <f t="shared" si="193"/>
        <v>911.58883015000004</v>
      </c>
      <c r="C224" s="112">
        <f t="shared" si="206"/>
        <v>902.14800520999995</v>
      </c>
      <c r="D224" s="113">
        <f t="shared" si="201"/>
        <v>5325.46</v>
      </c>
      <c r="E224" s="114">
        <f t="shared" si="186"/>
        <v>5344.63</v>
      </c>
      <c r="F224" s="115">
        <f t="shared" si="187"/>
        <v>44032</v>
      </c>
      <c r="G224" s="116">
        <f t="shared" si="194"/>
        <v>3.599689040946652E-3</v>
      </c>
      <c r="H224" s="117">
        <f t="shared" si="202"/>
        <v>44095</v>
      </c>
      <c r="I224" s="117">
        <f t="shared" si="195"/>
        <v>44095</v>
      </c>
      <c r="J224" s="118">
        <f t="shared" si="203"/>
        <v>21</v>
      </c>
      <c r="K224" s="118">
        <f t="shared" si="189"/>
        <v>1</v>
      </c>
      <c r="L224" s="8">
        <f t="shared" si="204"/>
        <v>1.0001711200000001</v>
      </c>
      <c r="M224" s="119">
        <f t="shared" si="188"/>
        <v>1.0025999400000001</v>
      </c>
      <c r="N224" s="119">
        <f t="shared" si="215"/>
        <v>1.0099281716913462</v>
      </c>
      <c r="O224" s="112">
        <f t="shared" si="185"/>
        <v>1.01010099</v>
      </c>
      <c r="P224" s="112">
        <f t="shared" si="196"/>
        <v>911.26059318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9.5000000000000001E-2</v>
      </c>
      <c r="U224" s="120">
        <f t="shared" si="183"/>
        <v>1</v>
      </c>
      <c r="V224" s="120">
        <v>252</v>
      </c>
      <c r="W224" s="119">
        <f t="shared" si="197"/>
        <v>1.0003602009999999</v>
      </c>
      <c r="X224" s="112">
        <f t="shared" si="198"/>
        <v>0.32823697000000002</v>
      </c>
      <c r="Y224" s="112">
        <f t="shared" si="199"/>
        <v>0</v>
      </c>
      <c r="Z224" s="125" t="str">
        <f t="shared" si="209"/>
        <v>A+J=</v>
      </c>
      <c r="AA224" s="117">
        <f t="shared" si="210"/>
        <v>44095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46162</v>
      </c>
      <c r="AI224" s="145">
        <f t="shared" si="211"/>
        <v>46161</v>
      </c>
      <c r="AJ224" s="145">
        <f t="shared" si="212"/>
        <v>46162</v>
      </c>
      <c r="AK224" s="145">
        <f t="shared" si="182"/>
        <v>46195</v>
      </c>
      <c r="AL224" s="143">
        <f t="shared" si="213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44065</v>
      </c>
      <c r="B225" s="112">
        <f t="shared" si="193"/>
        <v>912.07322521000003</v>
      </c>
      <c r="C225" s="112">
        <f t="shared" si="206"/>
        <v>902.14800520999995</v>
      </c>
      <c r="D225" s="113">
        <f t="shared" si="201"/>
        <v>5325.46</v>
      </c>
      <c r="E225" s="114">
        <f t="shared" si="186"/>
        <v>5344.63</v>
      </c>
      <c r="F225" s="115">
        <f t="shared" si="187"/>
        <v>44032</v>
      </c>
      <c r="G225" s="116">
        <f t="shared" si="194"/>
        <v>3.599689040946652E-3</v>
      </c>
      <c r="H225" s="117">
        <f t="shared" si="202"/>
        <v>44095</v>
      </c>
      <c r="I225" s="117">
        <f t="shared" si="195"/>
        <v>44095</v>
      </c>
      <c r="J225" s="118">
        <f t="shared" si="203"/>
        <v>21</v>
      </c>
      <c r="K225" s="118">
        <f t="shared" si="189"/>
        <v>2</v>
      </c>
      <c r="L225" s="8">
        <f t="shared" si="204"/>
        <v>1.00034227</v>
      </c>
      <c r="M225" s="119">
        <f t="shared" si="188"/>
        <v>1.0025999400000001</v>
      </c>
      <c r="N225" s="119">
        <f t="shared" si="215"/>
        <v>1.0099281716913462</v>
      </c>
      <c r="O225" s="112">
        <f t="shared" si="185"/>
        <v>1.01027383</v>
      </c>
      <c r="P225" s="112">
        <f t="shared" si="196"/>
        <v>911.41652045000001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9.5000000000000001E-2</v>
      </c>
      <c r="U225" s="120">
        <f t="shared" si="183"/>
        <v>2</v>
      </c>
      <c r="V225" s="120">
        <v>252</v>
      </c>
      <c r="W225" s="119">
        <f t="shared" si="197"/>
        <v>1.0007205320000001</v>
      </c>
      <c r="X225" s="112">
        <f t="shared" si="198"/>
        <v>0.65670476</v>
      </c>
      <c r="Y225" s="112">
        <f t="shared" si="199"/>
        <v>0</v>
      </c>
      <c r="Z225" s="125" t="str">
        <f t="shared" si="209"/>
        <v>A+J=</v>
      </c>
      <c r="AA225" s="117">
        <f t="shared" si="210"/>
        <v>44095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46193</v>
      </c>
      <c r="AI225" s="145">
        <f t="shared" si="211"/>
        <v>46192</v>
      </c>
      <c r="AJ225" s="145">
        <f t="shared" si="212"/>
        <v>46195</v>
      </c>
      <c r="AK225" s="145">
        <f t="shared" si="182"/>
        <v>46223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44066</v>
      </c>
      <c r="B226" s="112">
        <f t="shared" si="193"/>
        <v>912.07322521000003</v>
      </c>
      <c r="C226" s="112">
        <f t="shared" si="206"/>
        <v>902.14800520999995</v>
      </c>
      <c r="D226" s="113">
        <f t="shared" si="201"/>
        <v>5325.46</v>
      </c>
      <c r="E226" s="114">
        <f t="shared" si="186"/>
        <v>5344.63</v>
      </c>
      <c r="F226" s="115">
        <f t="shared" si="187"/>
        <v>44032</v>
      </c>
      <c r="G226" s="116">
        <f t="shared" si="194"/>
        <v>3.599689040946652E-3</v>
      </c>
      <c r="H226" s="117">
        <f t="shared" si="202"/>
        <v>44095</v>
      </c>
      <c r="I226" s="117">
        <f t="shared" si="195"/>
        <v>44095</v>
      </c>
      <c r="J226" s="118">
        <f t="shared" si="203"/>
        <v>21</v>
      </c>
      <c r="K226" s="118">
        <f t="shared" si="189"/>
        <v>2</v>
      </c>
      <c r="L226" s="8">
        <f t="shared" si="204"/>
        <v>1.00034227</v>
      </c>
      <c r="M226" s="119">
        <f t="shared" si="188"/>
        <v>1.0025999400000001</v>
      </c>
      <c r="N226" s="119">
        <f t="shared" si="215"/>
        <v>1.0099281716913462</v>
      </c>
      <c r="O226" s="112">
        <f t="shared" si="185"/>
        <v>1.01027383</v>
      </c>
      <c r="P226" s="112">
        <f t="shared" si="196"/>
        <v>911.41652045000001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9.5000000000000001E-2</v>
      </c>
      <c r="U226" s="120">
        <f t="shared" si="183"/>
        <v>2</v>
      </c>
      <c r="V226" s="120">
        <v>252</v>
      </c>
      <c r="W226" s="119">
        <f t="shared" si="197"/>
        <v>1.0007205320000001</v>
      </c>
      <c r="X226" s="112">
        <f t="shared" si="198"/>
        <v>0.65670476</v>
      </c>
      <c r="Y226" s="112">
        <f t="shared" si="199"/>
        <v>0</v>
      </c>
      <c r="Z226" s="125" t="str">
        <f t="shared" si="209"/>
        <v>A+J=</v>
      </c>
      <c r="AA226" s="117">
        <f t="shared" si="210"/>
        <v>44095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46223</v>
      </c>
      <c r="AI226" s="145">
        <f t="shared" si="211"/>
        <v>46220</v>
      </c>
      <c r="AJ226" s="145">
        <f t="shared" si="212"/>
        <v>46223</v>
      </c>
      <c r="AK226" s="145">
        <f t="shared" si="182"/>
        <v>46254</v>
      </c>
      <c r="AL226" s="143">
        <f t="shared" si="21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44067</v>
      </c>
      <c r="B227" s="112">
        <f t="shared" si="193"/>
        <v>912.07322521000003</v>
      </c>
      <c r="C227" s="112">
        <f t="shared" si="206"/>
        <v>902.14800520999995</v>
      </c>
      <c r="D227" s="113">
        <f t="shared" si="201"/>
        <v>5325.46</v>
      </c>
      <c r="E227" s="114">
        <f t="shared" si="186"/>
        <v>5344.63</v>
      </c>
      <c r="F227" s="115">
        <f t="shared" si="187"/>
        <v>44032</v>
      </c>
      <c r="G227" s="116">
        <f t="shared" si="194"/>
        <v>3.599689040946652E-3</v>
      </c>
      <c r="H227" s="117">
        <f t="shared" si="202"/>
        <v>44095</v>
      </c>
      <c r="I227" s="117">
        <f t="shared" si="195"/>
        <v>44095</v>
      </c>
      <c r="J227" s="118">
        <f t="shared" si="203"/>
        <v>21</v>
      </c>
      <c r="K227" s="118">
        <f t="shared" si="189"/>
        <v>2</v>
      </c>
      <c r="L227" s="8">
        <f t="shared" si="204"/>
        <v>1.00034227</v>
      </c>
      <c r="M227" s="119">
        <f t="shared" si="188"/>
        <v>1.0025999400000001</v>
      </c>
      <c r="N227" s="119">
        <f t="shared" si="215"/>
        <v>1.0099281716913462</v>
      </c>
      <c r="O227" s="112">
        <f t="shared" si="185"/>
        <v>1.01027383</v>
      </c>
      <c r="P227" s="112">
        <f t="shared" si="196"/>
        <v>911.41652045000001</v>
      </c>
      <c r="Q227" s="162">
        <f t="shared" si="207"/>
        <v>0</v>
      </c>
      <c r="R227" s="30">
        <f t="shared" si="208"/>
        <v>0</v>
      </c>
      <c r="S227" s="112">
        <f t="shared" si="184"/>
        <v>0</v>
      </c>
      <c r="T227" s="122">
        <f t="shared" si="205"/>
        <v>9.5000000000000001E-2</v>
      </c>
      <c r="U227" s="120">
        <f t="shared" si="183"/>
        <v>2</v>
      </c>
      <c r="V227" s="120">
        <v>252</v>
      </c>
      <c r="W227" s="119">
        <f t="shared" si="197"/>
        <v>1.0007205320000001</v>
      </c>
      <c r="X227" s="112">
        <f t="shared" si="198"/>
        <v>0.65670476</v>
      </c>
      <c r="Y227" s="112">
        <f t="shared" si="199"/>
        <v>0</v>
      </c>
      <c r="Z227" s="125" t="str">
        <f t="shared" si="209"/>
        <v>A+J=</v>
      </c>
      <c r="AA227" s="117">
        <f t="shared" si="210"/>
        <v>44095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46254</v>
      </c>
      <c r="AI227" s="145">
        <f t="shared" si="211"/>
        <v>46253</v>
      </c>
      <c r="AJ227" s="145">
        <f t="shared" si="212"/>
        <v>46254</v>
      </c>
      <c r="AK227" s="145">
        <f t="shared" ref="AK227:AK231" si="217">AJ228</f>
        <v>46286</v>
      </c>
      <c r="AL227" s="143">
        <f t="shared" si="21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44068</v>
      </c>
      <c r="B228" s="112">
        <f t="shared" si="193"/>
        <v>912.55787823000003</v>
      </c>
      <c r="C228" s="112">
        <f t="shared" si="206"/>
        <v>902.14800520999995</v>
      </c>
      <c r="D228" s="113">
        <f t="shared" si="201"/>
        <v>5325.46</v>
      </c>
      <c r="E228" s="114">
        <f t="shared" si="186"/>
        <v>5344.63</v>
      </c>
      <c r="F228" s="115">
        <f t="shared" si="187"/>
        <v>44032</v>
      </c>
      <c r="G228" s="116">
        <f t="shared" si="194"/>
        <v>3.599689040946652E-3</v>
      </c>
      <c r="H228" s="117">
        <f t="shared" si="202"/>
        <v>44095</v>
      </c>
      <c r="I228" s="117">
        <f t="shared" si="195"/>
        <v>44095</v>
      </c>
      <c r="J228" s="118">
        <f t="shared" si="203"/>
        <v>21</v>
      </c>
      <c r="K228" s="118">
        <f t="shared" si="189"/>
        <v>3</v>
      </c>
      <c r="L228" s="8">
        <f t="shared" si="204"/>
        <v>1.00051344</v>
      </c>
      <c r="M228" s="119">
        <f t="shared" si="188"/>
        <v>1.0025999400000001</v>
      </c>
      <c r="N228" s="119">
        <f t="shared" si="215"/>
        <v>1.0099281716913462</v>
      </c>
      <c r="O228" s="112">
        <f t="shared" si="185"/>
        <v>1.0104466999999999</v>
      </c>
      <c r="P228" s="112">
        <f t="shared" si="196"/>
        <v>911.57247476999999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9.5000000000000001E-2</v>
      </c>
      <c r="U228" s="120">
        <f t="shared" si="183"/>
        <v>3</v>
      </c>
      <c r="V228" s="120">
        <v>252</v>
      </c>
      <c r="W228" s="119">
        <f t="shared" si="197"/>
        <v>1.001080993</v>
      </c>
      <c r="X228" s="112">
        <f t="shared" si="198"/>
        <v>0.98540346000000001</v>
      </c>
      <c r="Y228" s="112">
        <f t="shared" si="199"/>
        <v>0</v>
      </c>
      <c r="Z228" s="125" t="str">
        <f t="shared" si="209"/>
        <v>A+J=</v>
      </c>
      <c r="AA228" s="117">
        <f t="shared" si="210"/>
        <v>44095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46285</v>
      </c>
      <c r="AI228" s="145">
        <f t="shared" si="211"/>
        <v>46283</v>
      </c>
      <c r="AJ228" s="145">
        <f t="shared" si="212"/>
        <v>46286</v>
      </c>
      <c r="AK228" s="145">
        <f t="shared" si="217"/>
        <v>46315</v>
      </c>
      <c r="AL228" s="143">
        <f t="shared" si="21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44069</v>
      </c>
      <c r="B229" s="112">
        <f t="shared" si="193"/>
        <v>913.04279742999995</v>
      </c>
      <c r="C229" s="112">
        <f t="shared" si="206"/>
        <v>902.14800520999995</v>
      </c>
      <c r="D229" s="113">
        <f t="shared" si="201"/>
        <v>5325.46</v>
      </c>
      <c r="E229" s="114">
        <f t="shared" si="186"/>
        <v>5344.63</v>
      </c>
      <c r="F229" s="115">
        <f t="shared" si="187"/>
        <v>44032</v>
      </c>
      <c r="G229" s="116">
        <f t="shared" si="194"/>
        <v>3.599689040946652E-3</v>
      </c>
      <c r="H229" s="117">
        <f t="shared" si="202"/>
        <v>44095</v>
      </c>
      <c r="I229" s="117">
        <f t="shared" si="195"/>
        <v>44095</v>
      </c>
      <c r="J229" s="118">
        <f t="shared" si="203"/>
        <v>21</v>
      </c>
      <c r="K229" s="118">
        <f t="shared" si="189"/>
        <v>4</v>
      </c>
      <c r="L229" s="8">
        <f t="shared" si="204"/>
        <v>1.00068465</v>
      </c>
      <c r="M229" s="119">
        <f t="shared" si="188"/>
        <v>1.0025999400000001</v>
      </c>
      <c r="N229" s="119">
        <f t="shared" si="215"/>
        <v>1.0099281716913462</v>
      </c>
      <c r="O229" s="112">
        <f t="shared" si="185"/>
        <v>1.01061961</v>
      </c>
      <c r="P229" s="112">
        <f t="shared" si="196"/>
        <v>911.72846517999994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9.5000000000000001E-2</v>
      </c>
      <c r="U229" s="120">
        <f t="shared" ref="U229:U292" si="218">IF(Q228&gt;0,1,IF(K229=K228,U228,U228+1))</f>
        <v>4</v>
      </c>
      <c r="V229" s="120">
        <v>252</v>
      </c>
      <c r="W229" s="119">
        <f t="shared" si="197"/>
        <v>1.0014415830000001</v>
      </c>
      <c r="X229" s="112">
        <f t="shared" si="198"/>
        <v>1.3143322500000001</v>
      </c>
      <c r="Y229" s="112">
        <f t="shared" si="199"/>
        <v>0</v>
      </c>
      <c r="Z229" s="125" t="str">
        <f t="shared" si="209"/>
        <v>A+J=</v>
      </c>
      <c r="AA229" s="117">
        <f t="shared" si="210"/>
        <v>44095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46315</v>
      </c>
      <c r="AI229" s="145">
        <f t="shared" si="211"/>
        <v>46314</v>
      </c>
      <c r="AJ229" s="145">
        <f t="shared" si="212"/>
        <v>46315</v>
      </c>
      <c r="AK229" s="145">
        <f t="shared" si="217"/>
        <v>46346</v>
      </c>
      <c r="AL229" s="143">
        <f t="shared" si="21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44070</v>
      </c>
      <c r="B230" s="112">
        <f t="shared" si="193"/>
        <v>913.52797570999996</v>
      </c>
      <c r="C230" s="112">
        <f t="shared" si="206"/>
        <v>902.14800520999995</v>
      </c>
      <c r="D230" s="113">
        <f t="shared" si="201"/>
        <v>5325.46</v>
      </c>
      <c r="E230" s="114">
        <f t="shared" si="186"/>
        <v>5344.63</v>
      </c>
      <c r="F230" s="115">
        <f t="shared" si="187"/>
        <v>44032</v>
      </c>
      <c r="G230" s="116">
        <f t="shared" si="194"/>
        <v>3.599689040946652E-3</v>
      </c>
      <c r="H230" s="117">
        <f t="shared" si="202"/>
        <v>44095</v>
      </c>
      <c r="I230" s="117">
        <f t="shared" si="195"/>
        <v>44095</v>
      </c>
      <c r="J230" s="118">
        <f t="shared" si="203"/>
        <v>21</v>
      </c>
      <c r="K230" s="118">
        <f t="shared" si="189"/>
        <v>5</v>
      </c>
      <c r="L230" s="8">
        <f t="shared" si="204"/>
        <v>1.00085589</v>
      </c>
      <c r="M230" s="119">
        <f t="shared" si="188"/>
        <v>1.0025999400000001</v>
      </c>
      <c r="N230" s="119">
        <f t="shared" si="215"/>
        <v>1.0099281716913462</v>
      </c>
      <c r="O230" s="112">
        <f t="shared" si="185"/>
        <v>1.0107925499999999</v>
      </c>
      <c r="P230" s="112">
        <f t="shared" si="196"/>
        <v>911.88448266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9.5000000000000001E-2</v>
      </c>
      <c r="U230" s="120">
        <f t="shared" si="218"/>
        <v>5</v>
      </c>
      <c r="V230" s="120">
        <v>252</v>
      </c>
      <c r="W230" s="119">
        <f t="shared" si="197"/>
        <v>1.0018023039999999</v>
      </c>
      <c r="X230" s="112">
        <f t="shared" si="198"/>
        <v>1.64349305</v>
      </c>
      <c r="Y230" s="112">
        <f t="shared" si="199"/>
        <v>0</v>
      </c>
      <c r="Z230" s="125" t="str">
        <f t="shared" si="209"/>
        <v>A+J=</v>
      </c>
      <c r="AA230" s="117">
        <f t="shared" si="210"/>
        <v>44095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46346</v>
      </c>
      <c r="AI230" s="145">
        <f t="shared" si="211"/>
        <v>46345</v>
      </c>
      <c r="AJ230" s="145">
        <f t="shared" si="212"/>
        <v>46346</v>
      </c>
      <c r="AK230" s="145">
        <f t="shared" si="217"/>
        <v>46377</v>
      </c>
      <c r="AL230" s="143">
        <f t="shared" si="21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44071</v>
      </c>
      <c r="B231" s="112">
        <f t="shared" si="193"/>
        <v>914.01341131000004</v>
      </c>
      <c r="C231" s="112">
        <f t="shared" si="206"/>
        <v>902.14800520999995</v>
      </c>
      <c r="D231" s="113">
        <f t="shared" si="201"/>
        <v>5325.46</v>
      </c>
      <c r="E231" s="114">
        <f t="shared" si="186"/>
        <v>5344.63</v>
      </c>
      <c r="F231" s="115">
        <f t="shared" si="187"/>
        <v>44032</v>
      </c>
      <c r="G231" s="116">
        <f t="shared" si="194"/>
        <v>3.599689040946652E-3</v>
      </c>
      <c r="H231" s="117">
        <f t="shared" si="202"/>
        <v>44095</v>
      </c>
      <c r="I231" s="117">
        <f t="shared" si="195"/>
        <v>44095</v>
      </c>
      <c r="J231" s="118">
        <f t="shared" si="203"/>
        <v>21</v>
      </c>
      <c r="K231" s="118">
        <f t="shared" si="189"/>
        <v>6</v>
      </c>
      <c r="L231" s="8">
        <f t="shared" si="204"/>
        <v>1.00102716</v>
      </c>
      <c r="M231" s="119">
        <f t="shared" si="188"/>
        <v>1.0025999400000001</v>
      </c>
      <c r="N231" s="119">
        <f t="shared" si="215"/>
        <v>1.0099281716913462</v>
      </c>
      <c r="O231" s="112">
        <f t="shared" si="185"/>
        <v>1.0109655200000001</v>
      </c>
      <c r="P231" s="112">
        <f t="shared" si="196"/>
        <v>912.04052720000004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9.5000000000000001E-2</v>
      </c>
      <c r="U231" s="120">
        <f t="shared" si="218"/>
        <v>6</v>
      </c>
      <c r="V231" s="120">
        <v>252</v>
      </c>
      <c r="W231" s="119">
        <f t="shared" si="197"/>
        <v>1.002163154</v>
      </c>
      <c r="X231" s="112">
        <f t="shared" si="198"/>
        <v>1.9728841100000001</v>
      </c>
      <c r="Y231" s="112">
        <f t="shared" si="199"/>
        <v>0</v>
      </c>
      <c r="Z231" s="125" t="str">
        <f t="shared" si="209"/>
        <v>A+J=</v>
      </c>
      <c r="AA231" s="117">
        <f t="shared" si="210"/>
        <v>44095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46376</v>
      </c>
      <c r="AI231" s="145">
        <f t="shared" si="211"/>
        <v>46374</v>
      </c>
      <c r="AJ231" s="145">
        <f t="shared" si="212"/>
        <v>46377</v>
      </c>
      <c r="AK231" s="145">
        <f t="shared" si="217"/>
        <v>46407</v>
      </c>
      <c r="AL231" s="143">
        <f t="shared" si="21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44072</v>
      </c>
      <c r="B232" s="112">
        <f t="shared" si="193"/>
        <v>914.49910616</v>
      </c>
      <c r="C232" s="112">
        <f t="shared" si="206"/>
        <v>902.14800520999995</v>
      </c>
      <c r="D232" s="113">
        <f t="shared" si="201"/>
        <v>5325.46</v>
      </c>
      <c r="E232" s="114">
        <f t="shared" si="186"/>
        <v>5344.63</v>
      </c>
      <c r="F232" s="115">
        <f t="shared" si="187"/>
        <v>44032</v>
      </c>
      <c r="G232" s="116">
        <f t="shared" si="194"/>
        <v>3.599689040946652E-3</v>
      </c>
      <c r="H232" s="117">
        <f t="shared" si="202"/>
        <v>44095</v>
      </c>
      <c r="I232" s="117">
        <f t="shared" si="195"/>
        <v>44095</v>
      </c>
      <c r="J232" s="118">
        <f t="shared" si="203"/>
        <v>21</v>
      </c>
      <c r="K232" s="118">
        <f t="shared" si="189"/>
        <v>7</v>
      </c>
      <c r="L232" s="8">
        <f t="shared" si="204"/>
        <v>1.00119845</v>
      </c>
      <c r="M232" s="119">
        <f t="shared" si="188"/>
        <v>1.0025999400000001</v>
      </c>
      <c r="N232" s="119">
        <f t="shared" si="215"/>
        <v>1.0099281716913462</v>
      </c>
      <c r="O232" s="112">
        <f t="shared" si="185"/>
        <v>1.01113852</v>
      </c>
      <c r="P232" s="112">
        <f t="shared" si="196"/>
        <v>912.19659879999995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9.5000000000000001E-2</v>
      </c>
      <c r="U232" s="120">
        <f t="shared" si="218"/>
        <v>7</v>
      </c>
      <c r="V232" s="120">
        <v>252</v>
      </c>
      <c r="W232" s="119">
        <f t="shared" si="197"/>
        <v>1.002524135</v>
      </c>
      <c r="X232" s="112">
        <f t="shared" si="198"/>
        <v>2.3025073599999999</v>
      </c>
      <c r="Y232" s="112">
        <f t="shared" si="199"/>
        <v>0</v>
      </c>
      <c r="Z232" s="125" t="str">
        <f t="shared" si="209"/>
        <v>A+J=</v>
      </c>
      <c r="AA232" s="117">
        <f t="shared" si="210"/>
        <v>44095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46407</v>
      </c>
      <c r="AI232" s="145">
        <f t="shared" si="211"/>
        <v>46406</v>
      </c>
      <c r="AJ232" s="145">
        <f t="shared" si="212"/>
        <v>46407</v>
      </c>
      <c r="AK232" s="145">
        <f t="shared" ref="AK232" si="220">AJ233</f>
        <v>46440</v>
      </c>
      <c r="AL232" s="143">
        <f t="shared" si="21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44073</v>
      </c>
      <c r="B233" s="112">
        <f t="shared" si="193"/>
        <v>914.49910616</v>
      </c>
      <c r="C233" s="112">
        <f t="shared" si="206"/>
        <v>902.14800520999995</v>
      </c>
      <c r="D233" s="113">
        <f t="shared" si="201"/>
        <v>5325.46</v>
      </c>
      <c r="E233" s="114">
        <f t="shared" si="186"/>
        <v>5344.63</v>
      </c>
      <c r="F233" s="115">
        <f t="shared" si="187"/>
        <v>44032</v>
      </c>
      <c r="G233" s="116">
        <f t="shared" si="194"/>
        <v>3.599689040946652E-3</v>
      </c>
      <c r="H233" s="117">
        <f t="shared" si="202"/>
        <v>44095</v>
      </c>
      <c r="I233" s="117">
        <f t="shared" si="195"/>
        <v>44095</v>
      </c>
      <c r="J233" s="118">
        <f t="shared" si="203"/>
        <v>21</v>
      </c>
      <c r="K233" s="118">
        <f t="shared" si="189"/>
        <v>7</v>
      </c>
      <c r="L233" s="8">
        <f t="shared" si="204"/>
        <v>1.00119845</v>
      </c>
      <c r="M233" s="119">
        <f t="shared" si="188"/>
        <v>1.0025999400000001</v>
      </c>
      <c r="N233" s="119">
        <f t="shared" si="215"/>
        <v>1.0099281716913462</v>
      </c>
      <c r="O233" s="112">
        <f t="shared" ref="O233:O296" si="221">TRUNC(TRUNC((L233*N233),15),8)</f>
        <v>1.01113852</v>
      </c>
      <c r="P233" s="112">
        <f t="shared" si="196"/>
        <v>912.19659879999995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9.5000000000000001E-2</v>
      </c>
      <c r="U233" s="120">
        <f t="shared" si="218"/>
        <v>7</v>
      </c>
      <c r="V233" s="120">
        <v>252</v>
      </c>
      <c r="W233" s="119">
        <f t="shared" si="197"/>
        <v>1.002524135</v>
      </c>
      <c r="X233" s="112">
        <f t="shared" si="198"/>
        <v>2.3025073599999999</v>
      </c>
      <c r="Y233" s="112">
        <f t="shared" si="199"/>
        <v>0</v>
      </c>
      <c r="Z233" s="125" t="str">
        <f t="shared" si="209"/>
        <v>A+J=</v>
      </c>
      <c r="AA233" s="117">
        <f t="shared" si="210"/>
        <v>44095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46438</v>
      </c>
      <c r="AI233" s="145">
        <f t="shared" si="211"/>
        <v>46437</v>
      </c>
      <c r="AJ233" s="145">
        <f t="shared" si="212"/>
        <v>46440</v>
      </c>
      <c r="AK233" s="145">
        <f t="shared" ref="AK233:AK267" si="222">AJ234</f>
        <v>46468</v>
      </c>
      <c r="AL233" s="143">
        <f t="shared" si="21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44074</v>
      </c>
      <c r="B234" s="112">
        <f t="shared" si="193"/>
        <v>914.49910616</v>
      </c>
      <c r="C234" s="112">
        <f t="shared" si="206"/>
        <v>902.14800520999995</v>
      </c>
      <c r="D234" s="113">
        <f t="shared" si="201"/>
        <v>5325.46</v>
      </c>
      <c r="E234" s="114">
        <f t="shared" ref="E234:E297" si="223">IF($K234=1,VLOOKUP($A233,$AO$10:$AS$131,4),E233)</f>
        <v>5344.63</v>
      </c>
      <c r="F234" s="115">
        <f t="shared" ref="F234:F297" si="224">IF($K234=1,VLOOKUP($A233,$AO$10:$AS$131,5),F233)</f>
        <v>44032</v>
      </c>
      <c r="G234" s="116">
        <f t="shared" si="194"/>
        <v>3.599689040946652E-3</v>
      </c>
      <c r="H234" s="117">
        <f t="shared" si="202"/>
        <v>44095</v>
      </c>
      <c r="I234" s="117">
        <f t="shared" si="195"/>
        <v>44095</v>
      </c>
      <c r="J234" s="118">
        <f t="shared" si="203"/>
        <v>21</v>
      </c>
      <c r="K234" s="118">
        <f t="shared" si="189"/>
        <v>7</v>
      </c>
      <c r="L234" s="8">
        <f t="shared" si="204"/>
        <v>1.00119845</v>
      </c>
      <c r="M234" s="119">
        <f t="shared" ref="M234:M297" si="225">IF(I234&gt;I233,L233,M233)</f>
        <v>1.0025999400000001</v>
      </c>
      <c r="N234" s="119">
        <f t="shared" si="215"/>
        <v>1.0099281716913462</v>
      </c>
      <c r="O234" s="112">
        <f t="shared" si="221"/>
        <v>1.01113852</v>
      </c>
      <c r="P234" s="112">
        <f t="shared" si="196"/>
        <v>912.19659879999995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9.5000000000000001E-2</v>
      </c>
      <c r="U234" s="120">
        <f t="shared" si="218"/>
        <v>7</v>
      </c>
      <c r="V234" s="120">
        <v>252</v>
      </c>
      <c r="W234" s="119">
        <f t="shared" si="197"/>
        <v>1.002524135</v>
      </c>
      <c r="X234" s="112">
        <f t="shared" si="198"/>
        <v>2.3025073599999999</v>
      </c>
      <c r="Y234" s="112">
        <f t="shared" si="199"/>
        <v>0</v>
      </c>
      <c r="Z234" s="125" t="str">
        <f t="shared" si="209"/>
        <v>A+J=</v>
      </c>
      <c r="AA234" s="117">
        <f t="shared" si="210"/>
        <v>44095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46466</v>
      </c>
      <c r="AI234" s="145">
        <f t="shared" si="211"/>
        <v>46465</v>
      </c>
      <c r="AJ234" s="145">
        <f t="shared" si="212"/>
        <v>46468</v>
      </c>
      <c r="AK234" s="145">
        <f t="shared" si="222"/>
        <v>46497</v>
      </c>
      <c r="AL234" s="143">
        <f t="shared" si="21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44075</v>
      </c>
      <c r="B235" s="112">
        <f t="shared" si="193"/>
        <v>914.98505851999994</v>
      </c>
      <c r="C235" s="112">
        <f t="shared" si="206"/>
        <v>902.14800520999995</v>
      </c>
      <c r="D235" s="113">
        <f t="shared" si="201"/>
        <v>5325.46</v>
      </c>
      <c r="E235" s="114">
        <f t="shared" si="223"/>
        <v>5344.63</v>
      </c>
      <c r="F235" s="115">
        <f t="shared" si="224"/>
        <v>44032</v>
      </c>
      <c r="G235" s="116">
        <f t="shared" si="194"/>
        <v>3.599689040946652E-3</v>
      </c>
      <c r="H235" s="117">
        <f t="shared" si="202"/>
        <v>44095</v>
      </c>
      <c r="I235" s="117">
        <f t="shared" si="195"/>
        <v>44095</v>
      </c>
      <c r="J235" s="118">
        <f t="shared" si="203"/>
        <v>21</v>
      </c>
      <c r="K235" s="118">
        <f t="shared" si="189"/>
        <v>8</v>
      </c>
      <c r="L235" s="8">
        <f t="shared" si="204"/>
        <v>1.0013697800000001</v>
      </c>
      <c r="M235" s="119">
        <f t="shared" si="225"/>
        <v>1.0025999400000001</v>
      </c>
      <c r="N235" s="119">
        <f t="shared" si="215"/>
        <v>1.0099281716913462</v>
      </c>
      <c r="O235" s="112">
        <f t="shared" si="221"/>
        <v>1.0113115500000001</v>
      </c>
      <c r="P235" s="112">
        <f t="shared" si="196"/>
        <v>912.35269746999995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9.5000000000000001E-2</v>
      </c>
      <c r="U235" s="120">
        <f t="shared" si="218"/>
        <v>8</v>
      </c>
      <c r="V235" s="120">
        <v>252</v>
      </c>
      <c r="W235" s="119">
        <f t="shared" si="197"/>
        <v>1.0028852450000001</v>
      </c>
      <c r="X235" s="112">
        <f t="shared" si="198"/>
        <v>2.6323610500000001</v>
      </c>
      <c r="Y235" s="112">
        <f t="shared" si="199"/>
        <v>0</v>
      </c>
      <c r="Z235" s="125" t="str">
        <f t="shared" si="209"/>
        <v>A+J=</v>
      </c>
      <c r="AA235" s="117">
        <f t="shared" si="210"/>
        <v>44095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46497</v>
      </c>
      <c r="AI235" s="145">
        <f t="shared" si="211"/>
        <v>46496</v>
      </c>
      <c r="AJ235" s="145">
        <f t="shared" si="212"/>
        <v>46497</v>
      </c>
      <c r="AK235" s="145">
        <f t="shared" si="222"/>
        <v>46527</v>
      </c>
      <c r="AL235" s="143">
        <f t="shared" si="21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44076</v>
      </c>
      <c r="B236" s="112">
        <f t="shared" si="193"/>
        <v>915.47127031999992</v>
      </c>
      <c r="C236" s="112">
        <f t="shared" si="206"/>
        <v>902.14800520999995</v>
      </c>
      <c r="D236" s="113">
        <f t="shared" si="201"/>
        <v>5325.46</v>
      </c>
      <c r="E236" s="114">
        <f t="shared" si="223"/>
        <v>5344.63</v>
      </c>
      <c r="F236" s="115">
        <f t="shared" si="224"/>
        <v>44032</v>
      </c>
      <c r="G236" s="116">
        <f t="shared" si="194"/>
        <v>3.599689040946652E-3</v>
      </c>
      <c r="H236" s="117">
        <f t="shared" si="202"/>
        <v>44095</v>
      </c>
      <c r="I236" s="117">
        <f t="shared" si="195"/>
        <v>44095</v>
      </c>
      <c r="J236" s="118">
        <f t="shared" si="203"/>
        <v>21</v>
      </c>
      <c r="K236" s="118">
        <f t="shared" si="189"/>
        <v>9</v>
      </c>
      <c r="L236" s="8">
        <f t="shared" si="204"/>
        <v>1.0015411400000001</v>
      </c>
      <c r="M236" s="119">
        <f t="shared" si="225"/>
        <v>1.0025999400000001</v>
      </c>
      <c r="N236" s="119">
        <f t="shared" si="215"/>
        <v>1.0099281716913462</v>
      </c>
      <c r="O236" s="112">
        <f t="shared" si="221"/>
        <v>1.0114846099999999</v>
      </c>
      <c r="P236" s="112">
        <f t="shared" si="196"/>
        <v>912.50882320999995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9.5000000000000001E-2</v>
      </c>
      <c r="U236" s="120">
        <f t="shared" si="218"/>
        <v>9</v>
      </c>
      <c r="V236" s="120">
        <v>252</v>
      </c>
      <c r="W236" s="119">
        <f t="shared" si="197"/>
        <v>1.0032464860000001</v>
      </c>
      <c r="X236" s="112">
        <f t="shared" si="198"/>
        <v>2.9624471099999998</v>
      </c>
      <c r="Y236" s="112">
        <f t="shared" si="199"/>
        <v>0</v>
      </c>
      <c r="Z236" s="125" t="str">
        <f t="shared" si="209"/>
        <v>A+J=</v>
      </c>
      <c r="AA236" s="117">
        <f t="shared" si="210"/>
        <v>44095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46527</v>
      </c>
      <c r="AI236" s="145">
        <f t="shared" si="211"/>
        <v>46526</v>
      </c>
      <c r="AJ236" s="145">
        <f t="shared" si="212"/>
        <v>46527</v>
      </c>
      <c r="AK236" s="145">
        <f t="shared" si="222"/>
        <v>46559</v>
      </c>
      <c r="AL236" s="143">
        <f t="shared" si="21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44077</v>
      </c>
      <c r="B237" s="112">
        <f t="shared" si="193"/>
        <v>915.95773075</v>
      </c>
      <c r="C237" s="112">
        <f t="shared" si="206"/>
        <v>902.14800520999995</v>
      </c>
      <c r="D237" s="113">
        <f t="shared" si="201"/>
        <v>5325.46</v>
      </c>
      <c r="E237" s="114">
        <f t="shared" si="223"/>
        <v>5344.63</v>
      </c>
      <c r="F237" s="115">
        <f t="shared" si="224"/>
        <v>44032</v>
      </c>
      <c r="G237" s="116">
        <f t="shared" si="194"/>
        <v>3.599689040946652E-3</v>
      </c>
      <c r="H237" s="117">
        <f t="shared" si="202"/>
        <v>44095</v>
      </c>
      <c r="I237" s="117">
        <f t="shared" si="195"/>
        <v>44095</v>
      </c>
      <c r="J237" s="118">
        <f t="shared" si="203"/>
        <v>21</v>
      </c>
      <c r="K237" s="118">
        <f t="shared" si="189"/>
        <v>10</v>
      </c>
      <c r="L237" s="8">
        <f t="shared" si="204"/>
        <v>1.0017125200000001</v>
      </c>
      <c r="M237" s="119">
        <f t="shared" si="225"/>
        <v>1.0025999400000001</v>
      </c>
      <c r="N237" s="119">
        <f t="shared" si="215"/>
        <v>1.0099281716913462</v>
      </c>
      <c r="O237" s="112">
        <f t="shared" si="221"/>
        <v>1.0116576900000001</v>
      </c>
      <c r="P237" s="112">
        <f t="shared" si="196"/>
        <v>912.66496698000003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9.5000000000000001E-2</v>
      </c>
      <c r="U237" s="120">
        <f t="shared" si="218"/>
        <v>10</v>
      </c>
      <c r="V237" s="120">
        <v>252</v>
      </c>
      <c r="W237" s="119">
        <f t="shared" si="197"/>
        <v>1.0036078559999999</v>
      </c>
      <c r="X237" s="112">
        <f t="shared" si="198"/>
        <v>3.2927637700000001</v>
      </c>
      <c r="Y237" s="112">
        <f t="shared" si="199"/>
        <v>0</v>
      </c>
      <c r="Z237" s="125" t="str">
        <f t="shared" si="209"/>
        <v>A+J=</v>
      </c>
      <c r="AA237" s="117">
        <f t="shared" si="210"/>
        <v>44095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46558</v>
      </c>
      <c r="AI237" s="145">
        <f t="shared" si="211"/>
        <v>46556</v>
      </c>
      <c r="AJ237" s="145">
        <f t="shared" si="212"/>
        <v>46559</v>
      </c>
      <c r="AK237" s="145">
        <f t="shared" si="222"/>
        <v>46588</v>
      </c>
      <c r="AL237" s="143">
        <f t="shared" si="21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44078</v>
      </c>
      <c r="B238" s="112">
        <f t="shared" si="193"/>
        <v>916.44445080000003</v>
      </c>
      <c r="C238" s="112">
        <f t="shared" si="206"/>
        <v>902.14800520999995</v>
      </c>
      <c r="D238" s="113">
        <f t="shared" si="201"/>
        <v>5325.46</v>
      </c>
      <c r="E238" s="114">
        <f t="shared" si="223"/>
        <v>5344.63</v>
      </c>
      <c r="F238" s="115">
        <f t="shared" si="224"/>
        <v>44032</v>
      </c>
      <c r="G238" s="116">
        <f t="shared" si="194"/>
        <v>3.599689040946652E-3</v>
      </c>
      <c r="H238" s="117">
        <f t="shared" si="202"/>
        <v>44095</v>
      </c>
      <c r="I238" s="117">
        <f t="shared" si="195"/>
        <v>44095</v>
      </c>
      <c r="J238" s="118">
        <f t="shared" si="203"/>
        <v>21</v>
      </c>
      <c r="K238" s="118">
        <f t="shared" ref="K238:K301" si="226">(J238-(NETWORKDAYS(A238,I238,AD$148:AD$502)-1))</f>
        <v>11</v>
      </c>
      <c r="L238" s="8">
        <f t="shared" si="204"/>
        <v>1.00188393</v>
      </c>
      <c r="M238" s="119">
        <f t="shared" si="225"/>
        <v>1.0025999400000001</v>
      </c>
      <c r="N238" s="119">
        <f t="shared" si="215"/>
        <v>1.0099281716913462</v>
      </c>
      <c r="O238" s="112">
        <f t="shared" si="221"/>
        <v>1.0118308</v>
      </c>
      <c r="P238" s="112">
        <f t="shared" si="196"/>
        <v>912.82113783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9.5000000000000001E-2</v>
      </c>
      <c r="U238" s="120">
        <f t="shared" si="218"/>
        <v>11</v>
      </c>
      <c r="V238" s="120">
        <v>252</v>
      </c>
      <c r="W238" s="119">
        <f t="shared" si="197"/>
        <v>1.0039693569999999</v>
      </c>
      <c r="X238" s="112">
        <f t="shared" si="198"/>
        <v>3.6233129700000002</v>
      </c>
      <c r="Y238" s="112">
        <f t="shared" si="199"/>
        <v>0</v>
      </c>
      <c r="Z238" s="125" t="str">
        <f t="shared" si="209"/>
        <v>A+J=</v>
      </c>
      <c r="AA238" s="117">
        <f t="shared" si="210"/>
        <v>44095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46588</v>
      </c>
      <c r="AI238" s="145">
        <f t="shared" si="211"/>
        <v>46587</v>
      </c>
      <c r="AJ238" s="145">
        <f t="shared" si="212"/>
        <v>46588</v>
      </c>
      <c r="AK238" s="145">
        <f t="shared" si="222"/>
        <v>46619</v>
      </c>
      <c r="AL238" s="143">
        <f t="shared" si="213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44079</v>
      </c>
      <c r="B239" s="112">
        <f t="shared" si="193"/>
        <v>916.93143867000003</v>
      </c>
      <c r="C239" s="112">
        <f t="shared" si="206"/>
        <v>902.14800520999995</v>
      </c>
      <c r="D239" s="113">
        <f t="shared" si="201"/>
        <v>5325.46</v>
      </c>
      <c r="E239" s="114">
        <f t="shared" si="223"/>
        <v>5344.63</v>
      </c>
      <c r="F239" s="115">
        <f t="shared" si="224"/>
        <v>44032</v>
      </c>
      <c r="G239" s="116">
        <f t="shared" si="194"/>
        <v>3.599689040946652E-3</v>
      </c>
      <c r="H239" s="117">
        <f t="shared" si="202"/>
        <v>44095</v>
      </c>
      <c r="I239" s="117">
        <f t="shared" si="195"/>
        <v>44095</v>
      </c>
      <c r="J239" s="118">
        <f t="shared" si="203"/>
        <v>21</v>
      </c>
      <c r="K239" s="118">
        <f t="shared" si="226"/>
        <v>12</v>
      </c>
      <c r="L239" s="8">
        <f t="shared" si="204"/>
        <v>1.0020553800000001</v>
      </c>
      <c r="M239" s="119">
        <f t="shared" si="225"/>
        <v>1.0025999400000001</v>
      </c>
      <c r="N239" s="119">
        <f t="shared" si="215"/>
        <v>1.0099281716913462</v>
      </c>
      <c r="O239" s="112">
        <f t="shared" si="221"/>
        <v>1.01200395</v>
      </c>
      <c r="P239" s="112">
        <f t="shared" si="196"/>
        <v>912.97734475000004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9.5000000000000001E-2</v>
      </c>
      <c r="U239" s="120">
        <f t="shared" si="218"/>
        <v>12</v>
      </c>
      <c r="V239" s="120">
        <v>252</v>
      </c>
      <c r="W239" s="119">
        <f t="shared" si="197"/>
        <v>1.004330988</v>
      </c>
      <c r="X239" s="112">
        <f t="shared" si="198"/>
        <v>3.95409392</v>
      </c>
      <c r="Y239" s="112">
        <f t="shared" si="199"/>
        <v>0</v>
      </c>
      <c r="Z239" s="125" t="str">
        <f t="shared" si="209"/>
        <v>A+J=</v>
      </c>
      <c r="AA239" s="117">
        <f t="shared" si="210"/>
        <v>44095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46619</v>
      </c>
      <c r="AI239" s="145">
        <f t="shared" si="211"/>
        <v>46618</v>
      </c>
      <c r="AJ239" s="145">
        <f t="shared" si="212"/>
        <v>46619</v>
      </c>
      <c r="AK239" s="145">
        <f t="shared" si="222"/>
        <v>46650</v>
      </c>
      <c r="AL239" s="143">
        <f t="shared" si="21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44080</v>
      </c>
      <c r="B240" s="112">
        <f t="shared" si="193"/>
        <v>916.93143867000003</v>
      </c>
      <c r="C240" s="112">
        <f t="shared" si="206"/>
        <v>902.14800520999995</v>
      </c>
      <c r="D240" s="113">
        <f t="shared" si="201"/>
        <v>5325.46</v>
      </c>
      <c r="E240" s="114">
        <f t="shared" si="223"/>
        <v>5344.63</v>
      </c>
      <c r="F240" s="115">
        <f t="shared" si="224"/>
        <v>44032</v>
      </c>
      <c r="G240" s="116">
        <f t="shared" si="194"/>
        <v>3.599689040946652E-3</v>
      </c>
      <c r="H240" s="117">
        <f t="shared" si="202"/>
        <v>44095</v>
      </c>
      <c r="I240" s="117">
        <f t="shared" si="195"/>
        <v>44095</v>
      </c>
      <c r="J240" s="118">
        <f t="shared" si="203"/>
        <v>21</v>
      </c>
      <c r="K240" s="118">
        <f t="shared" si="226"/>
        <v>12</v>
      </c>
      <c r="L240" s="8">
        <f t="shared" si="204"/>
        <v>1.0020553800000001</v>
      </c>
      <c r="M240" s="119">
        <f t="shared" si="225"/>
        <v>1.0025999400000001</v>
      </c>
      <c r="N240" s="119">
        <f t="shared" si="215"/>
        <v>1.0099281716913462</v>
      </c>
      <c r="O240" s="112">
        <f t="shared" si="221"/>
        <v>1.01200395</v>
      </c>
      <c r="P240" s="112">
        <f t="shared" si="196"/>
        <v>912.97734475000004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9.5000000000000001E-2</v>
      </c>
      <c r="U240" s="120">
        <f t="shared" si="218"/>
        <v>12</v>
      </c>
      <c r="V240" s="120">
        <v>252</v>
      </c>
      <c r="W240" s="119">
        <f t="shared" si="197"/>
        <v>1.004330988</v>
      </c>
      <c r="X240" s="112">
        <f t="shared" si="198"/>
        <v>3.95409392</v>
      </c>
      <c r="Y240" s="112">
        <f t="shared" si="199"/>
        <v>0</v>
      </c>
      <c r="Z240" s="125" t="str">
        <f t="shared" si="209"/>
        <v>A+J=</v>
      </c>
      <c r="AA240" s="117">
        <f t="shared" si="210"/>
        <v>44095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46650</v>
      </c>
      <c r="AI240" s="145">
        <f t="shared" si="211"/>
        <v>46647</v>
      </c>
      <c r="AJ240" s="145">
        <f t="shared" si="212"/>
        <v>46650</v>
      </c>
      <c r="AK240" s="145">
        <f t="shared" si="222"/>
        <v>46680</v>
      </c>
      <c r="AL240" s="143">
        <f t="shared" si="21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44081</v>
      </c>
      <c r="B241" s="112">
        <f t="shared" si="193"/>
        <v>916.93143867000003</v>
      </c>
      <c r="C241" s="112">
        <f t="shared" si="206"/>
        <v>902.14800520999995</v>
      </c>
      <c r="D241" s="113">
        <f t="shared" si="201"/>
        <v>5325.46</v>
      </c>
      <c r="E241" s="114">
        <f t="shared" si="223"/>
        <v>5344.63</v>
      </c>
      <c r="F241" s="115">
        <f t="shared" si="224"/>
        <v>44032</v>
      </c>
      <c r="G241" s="116">
        <f t="shared" si="194"/>
        <v>3.599689040946652E-3</v>
      </c>
      <c r="H241" s="117">
        <f t="shared" si="202"/>
        <v>44095</v>
      </c>
      <c r="I241" s="117">
        <f t="shared" si="195"/>
        <v>44095</v>
      </c>
      <c r="J241" s="118">
        <f t="shared" si="203"/>
        <v>21</v>
      </c>
      <c r="K241" s="118">
        <f t="shared" si="226"/>
        <v>12</v>
      </c>
      <c r="L241" s="8">
        <f t="shared" si="204"/>
        <v>1.0020553800000001</v>
      </c>
      <c r="M241" s="119">
        <f t="shared" si="225"/>
        <v>1.0025999400000001</v>
      </c>
      <c r="N241" s="119">
        <f t="shared" si="215"/>
        <v>1.0099281716913462</v>
      </c>
      <c r="O241" s="112">
        <f t="shared" si="221"/>
        <v>1.01200395</v>
      </c>
      <c r="P241" s="112">
        <f t="shared" si="196"/>
        <v>912.97734475000004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9.5000000000000001E-2</v>
      </c>
      <c r="U241" s="120">
        <f t="shared" si="218"/>
        <v>12</v>
      </c>
      <c r="V241" s="120">
        <v>252</v>
      </c>
      <c r="W241" s="119">
        <f t="shared" si="197"/>
        <v>1.004330988</v>
      </c>
      <c r="X241" s="112">
        <f t="shared" si="198"/>
        <v>3.95409392</v>
      </c>
      <c r="Y241" s="112">
        <f t="shared" si="199"/>
        <v>0</v>
      </c>
      <c r="Z241" s="125" t="str">
        <f t="shared" si="209"/>
        <v>A+J=</v>
      </c>
      <c r="AA241" s="117">
        <f t="shared" si="210"/>
        <v>44095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46680</v>
      </c>
      <c r="AI241" s="145">
        <f t="shared" si="211"/>
        <v>46679</v>
      </c>
      <c r="AJ241" s="145">
        <f t="shared" si="212"/>
        <v>46680</v>
      </c>
      <c r="AK241" s="145">
        <f t="shared" si="222"/>
        <v>46713</v>
      </c>
      <c r="AL241" s="143">
        <f t="shared" si="21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44082</v>
      </c>
      <c r="B242" s="112">
        <f t="shared" si="193"/>
        <v>916.93143867000003</v>
      </c>
      <c r="C242" s="112">
        <f t="shared" si="206"/>
        <v>902.14800520999995</v>
      </c>
      <c r="D242" s="113">
        <f t="shared" si="201"/>
        <v>5325.46</v>
      </c>
      <c r="E242" s="114">
        <f t="shared" si="223"/>
        <v>5344.63</v>
      </c>
      <c r="F242" s="115">
        <f t="shared" si="224"/>
        <v>44032</v>
      </c>
      <c r="G242" s="116">
        <f t="shared" si="194"/>
        <v>3.599689040946652E-3</v>
      </c>
      <c r="H242" s="117">
        <f t="shared" si="202"/>
        <v>44095</v>
      </c>
      <c r="I242" s="117">
        <f t="shared" si="195"/>
        <v>44095</v>
      </c>
      <c r="J242" s="118">
        <f t="shared" si="203"/>
        <v>21</v>
      </c>
      <c r="K242" s="118">
        <f t="shared" si="226"/>
        <v>12</v>
      </c>
      <c r="L242" s="8">
        <f t="shared" si="204"/>
        <v>1.0020553800000001</v>
      </c>
      <c r="M242" s="119">
        <f t="shared" si="225"/>
        <v>1.0025999400000001</v>
      </c>
      <c r="N242" s="119">
        <f t="shared" si="215"/>
        <v>1.0099281716913462</v>
      </c>
      <c r="O242" s="112">
        <f t="shared" si="221"/>
        <v>1.01200395</v>
      </c>
      <c r="P242" s="112">
        <f t="shared" si="196"/>
        <v>912.97734475000004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9.5000000000000001E-2</v>
      </c>
      <c r="U242" s="120">
        <f t="shared" si="218"/>
        <v>12</v>
      </c>
      <c r="V242" s="120">
        <v>252</v>
      </c>
      <c r="W242" s="119">
        <f t="shared" si="197"/>
        <v>1.004330988</v>
      </c>
      <c r="X242" s="112">
        <f t="shared" si="198"/>
        <v>3.95409392</v>
      </c>
      <c r="Y242" s="112">
        <f t="shared" si="199"/>
        <v>0</v>
      </c>
      <c r="Z242" s="125" t="str">
        <f t="shared" si="209"/>
        <v>A+J=</v>
      </c>
      <c r="AA242" s="117">
        <f t="shared" si="210"/>
        <v>44095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46711</v>
      </c>
      <c r="AI242" s="145">
        <f t="shared" si="211"/>
        <v>46710</v>
      </c>
      <c r="AJ242" s="145">
        <f t="shared" si="212"/>
        <v>46713</v>
      </c>
      <c r="AK242" s="145">
        <f t="shared" si="222"/>
        <v>46741</v>
      </c>
      <c r="AL242" s="143">
        <f t="shared" si="21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44083</v>
      </c>
      <c r="B243" s="112">
        <f t="shared" si="193"/>
        <v>917.41868541999997</v>
      </c>
      <c r="C243" s="112">
        <f t="shared" si="206"/>
        <v>902.14800520999995</v>
      </c>
      <c r="D243" s="113">
        <f t="shared" si="201"/>
        <v>5325.46</v>
      </c>
      <c r="E243" s="114">
        <f t="shared" si="223"/>
        <v>5344.63</v>
      </c>
      <c r="F243" s="115">
        <f t="shared" si="224"/>
        <v>44032</v>
      </c>
      <c r="G243" s="116">
        <f t="shared" si="194"/>
        <v>3.599689040946652E-3</v>
      </c>
      <c r="H243" s="117">
        <f t="shared" si="202"/>
        <v>44095</v>
      </c>
      <c r="I243" s="117">
        <f t="shared" si="195"/>
        <v>44095</v>
      </c>
      <c r="J243" s="118">
        <f t="shared" si="203"/>
        <v>21</v>
      </c>
      <c r="K243" s="118">
        <f t="shared" si="226"/>
        <v>13</v>
      </c>
      <c r="L243" s="8">
        <f t="shared" si="204"/>
        <v>1.00222685</v>
      </c>
      <c r="M243" s="119">
        <f t="shared" si="225"/>
        <v>1.0025999400000001</v>
      </c>
      <c r="N243" s="119">
        <f t="shared" si="215"/>
        <v>1.0099281716913462</v>
      </c>
      <c r="O243" s="112">
        <f t="shared" si="221"/>
        <v>1.01217713</v>
      </c>
      <c r="P243" s="112">
        <f t="shared" si="196"/>
        <v>913.13357873999996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9.5000000000000001E-2</v>
      </c>
      <c r="U243" s="120">
        <f t="shared" si="218"/>
        <v>13</v>
      </c>
      <c r="V243" s="120">
        <v>252</v>
      </c>
      <c r="W243" s="119">
        <f t="shared" si="197"/>
        <v>1.0046927489999999</v>
      </c>
      <c r="X243" s="112">
        <f t="shared" si="198"/>
        <v>4.2851066800000002</v>
      </c>
      <c r="Y243" s="112">
        <f t="shared" si="199"/>
        <v>0</v>
      </c>
      <c r="Z243" s="125" t="str">
        <f t="shared" si="209"/>
        <v>A+J=</v>
      </c>
      <c r="AA243" s="117">
        <f t="shared" si="210"/>
        <v>44095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46741</v>
      </c>
      <c r="AI243" s="145">
        <f t="shared" si="211"/>
        <v>46738</v>
      </c>
      <c r="AJ243" s="145">
        <f t="shared" si="212"/>
        <v>46741</v>
      </c>
      <c r="AK243" s="145">
        <f t="shared" si="222"/>
        <v>46772</v>
      </c>
      <c r="AL243" s="143">
        <f t="shared" si="213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44084</v>
      </c>
      <c r="B244" s="112">
        <f t="shared" si="193"/>
        <v>917.90618299999994</v>
      </c>
      <c r="C244" s="112">
        <f t="shared" si="206"/>
        <v>902.14800520999995</v>
      </c>
      <c r="D244" s="113">
        <f t="shared" si="201"/>
        <v>5325.46</v>
      </c>
      <c r="E244" s="114">
        <f t="shared" si="223"/>
        <v>5344.63</v>
      </c>
      <c r="F244" s="115">
        <f t="shared" si="224"/>
        <v>44032</v>
      </c>
      <c r="G244" s="116">
        <f t="shared" si="194"/>
        <v>3.599689040946652E-3</v>
      </c>
      <c r="H244" s="117">
        <f t="shared" si="202"/>
        <v>44095</v>
      </c>
      <c r="I244" s="117">
        <f t="shared" si="195"/>
        <v>44095</v>
      </c>
      <c r="J244" s="118">
        <f t="shared" si="203"/>
        <v>21</v>
      </c>
      <c r="K244" s="118">
        <f t="shared" si="226"/>
        <v>14</v>
      </c>
      <c r="L244" s="8">
        <f t="shared" si="204"/>
        <v>1.00239835</v>
      </c>
      <c r="M244" s="119">
        <f t="shared" si="225"/>
        <v>1.0025999400000001</v>
      </c>
      <c r="N244" s="119">
        <f t="shared" si="215"/>
        <v>1.0099281716913462</v>
      </c>
      <c r="O244" s="112">
        <f t="shared" si="221"/>
        <v>1.0123503300000001</v>
      </c>
      <c r="P244" s="112">
        <f t="shared" si="196"/>
        <v>913.28983077999999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9.5000000000000001E-2</v>
      </c>
      <c r="U244" s="120">
        <f t="shared" si="218"/>
        <v>14</v>
      </c>
      <c r="V244" s="120">
        <v>252</v>
      </c>
      <c r="W244" s="119">
        <f t="shared" si="197"/>
        <v>1.0050546410000001</v>
      </c>
      <c r="X244" s="112">
        <f t="shared" si="198"/>
        <v>4.6163522199999996</v>
      </c>
      <c r="Y244" s="112">
        <f t="shared" si="199"/>
        <v>0</v>
      </c>
      <c r="Z244" s="125" t="str">
        <f t="shared" si="209"/>
        <v>A+J=</v>
      </c>
      <c r="AA244" s="117">
        <f t="shared" si="210"/>
        <v>44095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46772</v>
      </c>
      <c r="AI244" s="145">
        <f t="shared" ref="AI244:AI269" si="227">WORKDAY(AH244,-1,AD$148:AD$502)</f>
        <v>46771</v>
      </c>
      <c r="AJ244" s="145">
        <f t="shared" ref="AJ244:AJ269" si="228">WORKDAY(AI244,1,AD$148:AD$502)</f>
        <v>46772</v>
      </c>
      <c r="AK244" s="145">
        <f t="shared" si="222"/>
        <v>46804</v>
      </c>
      <c r="AL244" s="143">
        <f t="shared" ref="AL244:AL268" si="22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44085</v>
      </c>
      <c r="B245" s="112">
        <f t="shared" si="193"/>
        <v>918.39393961999997</v>
      </c>
      <c r="C245" s="112">
        <f t="shared" si="206"/>
        <v>902.14800520999995</v>
      </c>
      <c r="D245" s="113">
        <f t="shared" si="201"/>
        <v>5325.46</v>
      </c>
      <c r="E245" s="114">
        <f t="shared" si="223"/>
        <v>5344.63</v>
      </c>
      <c r="F245" s="115">
        <f t="shared" si="224"/>
        <v>44032</v>
      </c>
      <c r="G245" s="116">
        <f t="shared" si="194"/>
        <v>3.599689040946652E-3</v>
      </c>
      <c r="H245" s="117">
        <f t="shared" si="202"/>
        <v>44095</v>
      </c>
      <c r="I245" s="117">
        <f t="shared" si="195"/>
        <v>44095</v>
      </c>
      <c r="J245" s="118">
        <f t="shared" si="203"/>
        <v>21</v>
      </c>
      <c r="K245" s="118">
        <f t="shared" si="226"/>
        <v>15</v>
      </c>
      <c r="L245" s="8">
        <f t="shared" si="204"/>
        <v>1.00256988</v>
      </c>
      <c r="M245" s="119">
        <f t="shared" si="225"/>
        <v>1.0025999400000001</v>
      </c>
      <c r="N245" s="119">
        <f t="shared" si="215"/>
        <v>1.0099281716913462</v>
      </c>
      <c r="O245" s="112">
        <f t="shared" si="221"/>
        <v>1.01252356</v>
      </c>
      <c r="P245" s="112">
        <f t="shared" si="196"/>
        <v>913.44610987999999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9.5000000000000001E-2</v>
      </c>
      <c r="U245" s="120">
        <f t="shared" si="218"/>
        <v>15</v>
      </c>
      <c r="V245" s="120">
        <v>252</v>
      </c>
      <c r="W245" s="119">
        <f t="shared" si="197"/>
        <v>1.0054166630000001</v>
      </c>
      <c r="X245" s="112">
        <f t="shared" si="198"/>
        <v>4.9478297400000004</v>
      </c>
      <c r="Y245" s="112">
        <f t="shared" si="199"/>
        <v>0</v>
      </c>
      <c r="Z245" s="125" t="str">
        <f t="shared" si="209"/>
        <v>A+J=</v>
      </c>
      <c r="AA245" s="117">
        <f t="shared" si="210"/>
        <v>44095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46803</v>
      </c>
      <c r="AI245" s="145">
        <f t="shared" si="227"/>
        <v>46801</v>
      </c>
      <c r="AJ245" s="145">
        <f t="shared" si="228"/>
        <v>46804</v>
      </c>
      <c r="AK245" s="145">
        <f t="shared" si="222"/>
        <v>46832</v>
      </c>
      <c r="AL245" s="143">
        <f t="shared" si="229"/>
        <v>18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44086</v>
      </c>
      <c r="B246" s="112">
        <f t="shared" si="193"/>
        <v>918.88195538000002</v>
      </c>
      <c r="C246" s="112">
        <f t="shared" si="206"/>
        <v>902.14800520999995</v>
      </c>
      <c r="D246" s="113">
        <f t="shared" si="201"/>
        <v>5325.46</v>
      </c>
      <c r="E246" s="114">
        <f t="shared" si="223"/>
        <v>5344.63</v>
      </c>
      <c r="F246" s="115">
        <f t="shared" si="224"/>
        <v>44032</v>
      </c>
      <c r="G246" s="116">
        <f t="shared" si="194"/>
        <v>3.599689040946652E-3</v>
      </c>
      <c r="H246" s="117">
        <f t="shared" si="202"/>
        <v>44095</v>
      </c>
      <c r="I246" s="117">
        <f t="shared" si="195"/>
        <v>44095</v>
      </c>
      <c r="J246" s="118">
        <f t="shared" si="203"/>
        <v>21</v>
      </c>
      <c r="K246" s="118">
        <f t="shared" si="226"/>
        <v>16</v>
      </c>
      <c r="L246" s="8">
        <f t="shared" si="204"/>
        <v>1.0027414400000001</v>
      </c>
      <c r="M246" s="119">
        <f t="shared" si="225"/>
        <v>1.0025999400000001</v>
      </c>
      <c r="N246" s="119">
        <f t="shared" si="215"/>
        <v>1.0099281716913462</v>
      </c>
      <c r="O246" s="112">
        <f t="shared" si="221"/>
        <v>1.0126968199999999</v>
      </c>
      <c r="P246" s="112">
        <f t="shared" si="196"/>
        <v>913.60241603999998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9.5000000000000001E-2</v>
      </c>
      <c r="U246" s="120">
        <f t="shared" si="218"/>
        <v>16</v>
      </c>
      <c r="V246" s="120">
        <v>252</v>
      </c>
      <c r="W246" s="119">
        <f t="shared" si="197"/>
        <v>1.005778815</v>
      </c>
      <c r="X246" s="112">
        <f t="shared" si="198"/>
        <v>5.2795393400000004</v>
      </c>
      <c r="Y246" s="112">
        <f t="shared" si="199"/>
        <v>0</v>
      </c>
      <c r="Z246" s="125" t="str">
        <f t="shared" si="209"/>
        <v>A+J=</v>
      </c>
      <c r="AA246" s="117">
        <f t="shared" si="210"/>
        <v>44095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46832</v>
      </c>
      <c r="AI246" s="145">
        <f t="shared" si="227"/>
        <v>46829</v>
      </c>
      <c r="AJ246" s="145">
        <f t="shared" si="228"/>
        <v>46832</v>
      </c>
      <c r="AK246" s="145">
        <f t="shared" si="222"/>
        <v>46863</v>
      </c>
      <c r="AL246" s="143">
        <f t="shared" si="22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44087</v>
      </c>
      <c r="B247" s="112">
        <f t="shared" si="193"/>
        <v>918.88195538000002</v>
      </c>
      <c r="C247" s="112">
        <f t="shared" si="206"/>
        <v>902.14800520999995</v>
      </c>
      <c r="D247" s="113">
        <f t="shared" si="201"/>
        <v>5325.46</v>
      </c>
      <c r="E247" s="114">
        <f t="shared" si="223"/>
        <v>5344.63</v>
      </c>
      <c r="F247" s="115">
        <f t="shared" si="224"/>
        <v>44032</v>
      </c>
      <c r="G247" s="116">
        <f t="shared" si="194"/>
        <v>3.599689040946652E-3</v>
      </c>
      <c r="H247" s="117">
        <f t="shared" si="202"/>
        <v>44095</v>
      </c>
      <c r="I247" s="117">
        <f t="shared" si="195"/>
        <v>44095</v>
      </c>
      <c r="J247" s="118">
        <f t="shared" si="203"/>
        <v>21</v>
      </c>
      <c r="K247" s="118">
        <f t="shared" si="226"/>
        <v>16</v>
      </c>
      <c r="L247" s="8">
        <f t="shared" si="204"/>
        <v>1.0027414400000001</v>
      </c>
      <c r="M247" s="119">
        <f t="shared" si="225"/>
        <v>1.0025999400000001</v>
      </c>
      <c r="N247" s="119">
        <f t="shared" si="215"/>
        <v>1.0099281716913462</v>
      </c>
      <c r="O247" s="112">
        <f t="shared" si="221"/>
        <v>1.0126968199999999</v>
      </c>
      <c r="P247" s="112">
        <f t="shared" si="196"/>
        <v>913.60241603999998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9.5000000000000001E-2</v>
      </c>
      <c r="U247" s="120">
        <f t="shared" si="218"/>
        <v>16</v>
      </c>
      <c r="V247" s="120">
        <v>252</v>
      </c>
      <c r="W247" s="119">
        <f t="shared" si="197"/>
        <v>1.005778815</v>
      </c>
      <c r="X247" s="112">
        <f t="shared" si="198"/>
        <v>5.2795393400000004</v>
      </c>
      <c r="Y247" s="112">
        <f t="shared" si="199"/>
        <v>0</v>
      </c>
      <c r="Z247" s="125" t="str">
        <f t="shared" si="209"/>
        <v>A+J=</v>
      </c>
      <c r="AA247" s="117">
        <f t="shared" si="210"/>
        <v>44095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46863</v>
      </c>
      <c r="AI247" s="145">
        <f t="shared" si="227"/>
        <v>46862</v>
      </c>
      <c r="AJ247" s="145">
        <f t="shared" si="228"/>
        <v>46863</v>
      </c>
      <c r="AK247" s="145">
        <f t="shared" si="222"/>
        <v>46895</v>
      </c>
      <c r="AL247" s="143">
        <f t="shared" si="22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44088</v>
      </c>
      <c r="B248" s="112">
        <f t="shared" si="193"/>
        <v>918.88195538000002</v>
      </c>
      <c r="C248" s="112">
        <f t="shared" si="206"/>
        <v>902.14800520999995</v>
      </c>
      <c r="D248" s="113">
        <f t="shared" si="201"/>
        <v>5325.46</v>
      </c>
      <c r="E248" s="114">
        <f t="shared" si="223"/>
        <v>5344.63</v>
      </c>
      <c r="F248" s="115">
        <f t="shared" si="224"/>
        <v>44032</v>
      </c>
      <c r="G248" s="116">
        <f t="shared" si="194"/>
        <v>3.599689040946652E-3</v>
      </c>
      <c r="H248" s="117">
        <f t="shared" si="202"/>
        <v>44095</v>
      </c>
      <c r="I248" s="117">
        <f t="shared" si="195"/>
        <v>44095</v>
      </c>
      <c r="J248" s="118">
        <f t="shared" si="203"/>
        <v>21</v>
      </c>
      <c r="K248" s="118">
        <f t="shared" si="226"/>
        <v>16</v>
      </c>
      <c r="L248" s="8">
        <f t="shared" si="204"/>
        <v>1.0027414400000001</v>
      </c>
      <c r="M248" s="119">
        <f t="shared" si="225"/>
        <v>1.0025999400000001</v>
      </c>
      <c r="N248" s="119">
        <f t="shared" si="215"/>
        <v>1.0099281716913462</v>
      </c>
      <c r="O248" s="112">
        <f t="shared" si="221"/>
        <v>1.0126968199999999</v>
      </c>
      <c r="P248" s="112">
        <f t="shared" si="196"/>
        <v>913.60241603999998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9.5000000000000001E-2</v>
      </c>
      <c r="U248" s="120">
        <f t="shared" si="218"/>
        <v>16</v>
      </c>
      <c r="V248" s="120">
        <v>252</v>
      </c>
      <c r="W248" s="119">
        <f t="shared" si="197"/>
        <v>1.005778815</v>
      </c>
      <c r="X248" s="112">
        <f t="shared" si="198"/>
        <v>5.2795393400000004</v>
      </c>
      <c r="Y248" s="112">
        <f t="shared" si="199"/>
        <v>0</v>
      </c>
      <c r="Z248" s="125" t="str">
        <f t="shared" si="209"/>
        <v>A+J=</v>
      </c>
      <c r="AA248" s="117">
        <f t="shared" si="210"/>
        <v>44095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46893</v>
      </c>
      <c r="AI248" s="145">
        <f t="shared" si="227"/>
        <v>46892</v>
      </c>
      <c r="AJ248" s="145">
        <f t="shared" si="228"/>
        <v>46895</v>
      </c>
      <c r="AK248" s="145">
        <f t="shared" si="222"/>
        <v>46924</v>
      </c>
      <c r="AL248" s="143">
        <f t="shared" si="22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44089</v>
      </c>
      <c r="B249" s="112">
        <f t="shared" si="193"/>
        <v>919.37024036999992</v>
      </c>
      <c r="C249" s="112">
        <f t="shared" si="206"/>
        <v>902.14800520999995</v>
      </c>
      <c r="D249" s="113">
        <f t="shared" si="201"/>
        <v>5325.46</v>
      </c>
      <c r="E249" s="114">
        <f t="shared" si="223"/>
        <v>5344.63</v>
      </c>
      <c r="F249" s="115">
        <f t="shared" si="224"/>
        <v>44032</v>
      </c>
      <c r="G249" s="116">
        <f t="shared" si="194"/>
        <v>3.599689040946652E-3</v>
      </c>
      <c r="H249" s="117">
        <f t="shared" si="202"/>
        <v>44095</v>
      </c>
      <c r="I249" s="117">
        <f t="shared" si="195"/>
        <v>44095</v>
      </c>
      <c r="J249" s="118">
        <f t="shared" si="203"/>
        <v>21</v>
      </c>
      <c r="K249" s="118">
        <f t="shared" si="226"/>
        <v>17</v>
      </c>
      <c r="L249" s="8">
        <f t="shared" si="204"/>
        <v>1.00291303</v>
      </c>
      <c r="M249" s="119">
        <f t="shared" si="225"/>
        <v>1.0025999400000001</v>
      </c>
      <c r="N249" s="119">
        <f t="shared" si="215"/>
        <v>1.0099281716913462</v>
      </c>
      <c r="O249" s="112">
        <f t="shared" si="221"/>
        <v>1.0128701200000001</v>
      </c>
      <c r="P249" s="112">
        <f t="shared" si="196"/>
        <v>913.75875828999995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9.5000000000000001E-2</v>
      </c>
      <c r="U249" s="120">
        <f t="shared" si="218"/>
        <v>17</v>
      </c>
      <c r="V249" s="120">
        <v>252</v>
      </c>
      <c r="W249" s="119">
        <f t="shared" si="197"/>
        <v>1.0061410980000001</v>
      </c>
      <c r="X249" s="112">
        <f t="shared" si="198"/>
        <v>5.61148208</v>
      </c>
      <c r="Y249" s="112">
        <f t="shared" si="199"/>
        <v>0</v>
      </c>
      <c r="Z249" s="125" t="str">
        <f t="shared" si="209"/>
        <v>A+J=</v>
      </c>
      <c r="AA249" s="117">
        <f t="shared" si="210"/>
        <v>44095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46924</v>
      </c>
      <c r="AI249" s="145">
        <f t="shared" si="227"/>
        <v>46923</v>
      </c>
      <c r="AJ249" s="145">
        <f t="shared" si="228"/>
        <v>46924</v>
      </c>
      <c r="AK249" s="145">
        <f t="shared" si="222"/>
        <v>46954</v>
      </c>
      <c r="AL249" s="143">
        <f t="shared" si="22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44090</v>
      </c>
      <c r="B250" s="112">
        <f t="shared" si="193"/>
        <v>919.85877560000006</v>
      </c>
      <c r="C250" s="112">
        <f t="shared" si="206"/>
        <v>902.14800520999995</v>
      </c>
      <c r="D250" s="113">
        <f t="shared" si="201"/>
        <v>5325.46</v>
      </c>
      <c r="E250" s="114">
        <f t="shared" si="223"/>
        <v>5344.63</v>
      </c>
      <c r="F250" s="115">
        <f t="shared" si="224"/>
        <v>44032</v>
      </c>
      <c r="G250" s="116">
        <f t="shared" si="194"/>
        <v>3.599689040946652E-3</v>
      </c>
      <c r="H250" s="117">
        <f t="shared" si="202"/>
        <v>44095</v>
      </c>
      <c r="I250" s="117">
        <f t="shared" si="195"/>
        <v>44095</v>
      </c>
      <c r="J250" s="118">
        <f t="shared" si="203"/>
        <v>21</v>
      </c>
      <c r="K250" s="118">
        <f t="shared" si="226"/>
        <v>18</v>
      </c>
      <c r="L250" s="8">
        <f t="shared" si="204"/>
        <v>1.0030846499999999</v>
      </c>
      <c r="M250" s="119">
        <f t="shared" si="225"/>
        <v>1.0025999400000001</v>
      </c>
      <c r="N250" s="119">
        <f t="shared" si="215"/>
        <v>1.0099281716913462</v>
      </c>
      <c r="O250" s="112">
        <f t="shared" si="221"/>
        <v>1.0130434399999999</v>
      </c>
      <c r="P250" s="112">
        <f t="shared" si="196"/>
        <v>913.91511858000001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9.5000000000000001E-2</v>
      </c>
      <c r="U250" s="120">
        <f t="shared" si="218"/>
        <v>18</v>
      </c>
      <c r="V250" s="120">
        <v>252</v>
      </c>
      <c r="W250" s="119">
        <f t="shared" si="197"/>
        <v>1.006503511</v>
      </c>
      <c r="X250" s="112">
        <f t="shared" si="198"/>
        <v>5.9436570199999998</v>
      </c>
      <c r="Y250" s="112">
        <f t="shared" si="199"/>
        <v>0</v>
      </c>
      <c r="Z250" s="125" t="str">
        <f t="shared" si="209"/>
        <v>A+J=</v>
      </c>
      <c r="AA250" s="117">
        <f t="shared" si="210"/>
        <v>44095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46954</v>
      </c>
      <c r="AI250" s="145">
        <f t="shared" si="227"/>
        <v>46953</v>
      </c>
      <c r="AJ250" s="145">
        <f t="shared" si="228"/>
        <v>46954</v>
      </c>
      <c r="AK250" s="145">
        <f t="shared" si="222"/>
        <v>46986</v>
      </c>
      <c r="AL250" s="143">
        <f t="shared" si="22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44091</v>
      </c>
      <c r="B251" s="112">
        <f t="shared" si="193"/>
        <v>920.34758024999996</v>
      </c>
      <c r="C251" s="112">
        <f t="shared" si="206"/>
        <v>902.14800520999995</v>
      </c>
      <c r="D251" s="113">
        <f t="shared" si="201"/>
        <v>5325.46</v>
      </c>
      <c r="E251" s="114">
        <f t="shared" si="223"/>
        <v>5344.63</v>
      </c>
      <c r="F251" s="115">
        <f t="shared" si="224"/>
        <v>44032</v>
      </c>
      <c r="G251" s="116">
        <f t="shared" si="194"/>
        <v>3.599689040946652E-3</v>
      </c>
      <c r="H251" s="117">
        <f t="shared" si="202"/>
        <v>44095</v>
      </c>
      <c r="I251" s="117">
        <f t="shared" si="195"/>
        <v>44095</v>
      </c>
      <c r="J251" s="118">
        <f t="shared" si="203"/>
        <v>21</v>
      </c>
      <c r="K251" s="118">
        <f t="shared" si="226"/>
        <v>19</v>
      </c>
      <c r="L251" s="8">
        <f t="shared" si="204"/>
        <v>1.0032563000000001</v>
      </c>
      <c r="M251" s="119">
        <f t="shared" si="225"/>
        <v>1.0025999400000001</v>
      </c>
      <c r="N251" s="119">
        <f t="shared" si="215"/>
        <v>1.0099281716913462</v>
      </c>
      <c r="O251" s="112">
        <f t="shared" si="221"/>
        <v>1.0132167999999999</v>
      </c>
      <c r="P251" s="112">
        <f t="shared" si="196"/>
        <v>914.07151495999994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9.5000000000000001E-2</v>
      </c>
      <c r="U251" s="120">
        <f t="shared" si="218"/>
        <v>19</v>
      </c>
      <c r="V251" s="120">
        <v>252</v>
      </c>
      <c r="W251" s="119">
        <f t="shared" si="197"/>
        <v>1.0068660549999999</v>
      </c>
      <c r="X251" s="112">
        <f t="shared" si="198"/>
        <v>6.27606529</v>
      </c>
      <c r="Y251" s="112">
        <f t="shared" si="199"/>
        <v>0</v>
      </c>
      <c r="Z251" s="125" t="str">
        <f t="shared" si="209"/>
        <v>A+J=</v>
      </c>
      <c r="AA251" s="117">
        <f t="shared" si="210"/>
        <v>44095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46985</v>
      </c>
      <c r="AI251" s="145">
        <f t="shared" si="227"/>
        <v>46983</v>
      </c>
      <c r="AJ251" s="145">
        <f t="shared" si="228"/>
        <v>46986</v>
      </c>
      <c r="AK251" s="145">
        <f t="shared" si="222"/>
        <v>47016</v>
      </c>
      <c r="AL251" s="143">
        <f t="shared" si="229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44092</v>
      </c>
      <c r="B252" s="112">
        <f t="shared" si="193"/>
        <v>920.83663532000003</v>
      </c>
      <c r="C252" s="112">
        <f t="shared" si="206"/>
        <v>902.14800520999995</v>
      </c>
      <c r="D252" s="113">
        <f t="shared" si="201"/>
        <v>5325.46</v>
      </c>
      <c r="E252" s="114">
        <f t="shared" si="223"/>
        <v>5344.63</v>
      </c>
      <c r="F252" s="115">
        <f t="shared" si="224"/>
        <v>44032</v>
      </c>
      <c r="G252" s="116">
        <f t="shared" si="194"/>
        <v>3.599689040946652E-3</v>
      </c>
      <c r="H252" s="117">
        <f t="shared" si="202"/>
        <v>44095</v>
      </c>
      <c r="I252" s="117">
        <f t="shared" si="195"/>
        <v>44095</v>
      </c>
      <c r="J252" s="118">
        <f t="shared" si="203"/>
        <v>21</v>
      </c>
      <c r="K252" s="118">
        <f t="shared" si="226"/>
        <v>20</v>
      </c>
      <c r="L252" s="8">
        <f t="shared" si="204"/>
        <v>1.0034279800000001</v>
      </c>
      <c r="M252" s="119">
        <f t="shared" si="225"/>
        <v>1.0025999400000001</v>
      </c>
      <c r="N252" s="119">
        <f t="shared" si="215"/>
        <v>1.0099281716913462</v>
      </c>
      <c r="O252" s="112">
        <f t="shared" si="221"/>
        <v>1.01339018</v>
      </c>
      <c r="P252" s="112">
        <f t="shared" si="196"/>
        <v>914.22792937999998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9.5000000000000001E-2</v>
      </c>
      <c r="U252" s="120">
        <f t="shared" si="218"/>
        <v>20</v>
      </c>
      <c r="V252" s="120">
        <v>252</v>
      </c>
      <c r="W252" s="119">
        <f t="shared" si="197"/>
        <v>1.0072287289999999</v>
      </c>
      <c r="X252" s="112">
        <f t="shared" si="198"/>
        <v>6.6087059400000001</v>
      </c>
      <c r="Y252" s="112">
        <f t="shared" si="199"/>
        <v>0</v>
      </c>
      <c r="Z252" s="125" t="str">
        <f t="shared" si="209"/>
        <v>A+J=</v>
      </c>
      <c r="AA252" s="117">
        <f t="shared" si="210"/>
        <v>44095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47016</v>
      </c>
      <c r="AI252" s="145">
        <f t="shared" si="227"/>
        <v>47015</v>
      </c>
      <c r="AJ252" s="145">
        <f t="shared" si="228"/>
        <v>47016</v>
      </c>
      <c r="AK252" s="145">
        <f t="shared" si="222"/>
        <v>47046</v>
      </c>
      <c r="AL252" s="143">
        <f t="shared" si="22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44093</v>
      </c>
      <c r="B253" s="112">
        <f t="shared" si="193"/>
        <v>921.32594182000003</v>
      </c>
      <c r="C253" s="112">
        <f t="shared" si="206"/>
        <v>902.14800520999995</v>
      </c>
      <c r="D253" s="113">
        <f t="shared" si="201"/>
        <v>5325.46</v>
      </c>
      <c r="E253" s="114">
        <f t="shared" si="223"/>
        <v>5344.63</v>
      </c>
      <c r="F253" s="115">
        <f t="shared" si="224"/>
        <v>44032</v>
      </c>
      <c r="G253" s="116">
        <f t="shared" si="194"/>
        <v>3.599689040946652E-3</v>
      </c>
      <c r="H253" s="117">
        <f t="shared" si="202"/>
        <v>44095</v>
      </c>
      <c r="I253" s="117">
        <f t="shared" si="195"/>
        <v>44095</v>
      </c>
      <c r="J253" s="118">
        <f t="shared" si="203"/>
        <v>21</v>
      </c>
      <c r="K253" s="118">
        <f t="shared" si="226"/>
        <v>21</v>
      </c>
      <c r="L253" s="8">
        <f t="shared" si="204"/>
        <v>1.00359968</v>
      </c>
      <c r="M253" s="119">
        <f t="shared" si="225"/>
        <v>1.0025999400000001</v>
      </c>
      <c r="N253" s="119">
        <f t="shared" si="215"/>
        <v>1.0099281716913462</v>
      </c>
      <c r="O253" s="112">
        <f t="shared" si="221"/>
        <v>1.01356358</v>
      </c>
      <c r="P253" s="112">
        <f t="shared" si="196"/>
        <v>914.38436185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9.5000000000000001E-2</v>
      </c>
      <c r="U253" s="120">
        <f t="shared" si="218"/>
        <v>21</v>
      </c>
      <c r="V253" s="120">
        <v>252</v>
      </c>
      <c r="W253" s="119">
        <f t="shared" si="197"/>
        <v>1.0075915339999999</v>
      </c>
      <c r="X253" s="112">
        <f t="shared" si="198"/>
        <v>6.9415799700000003</v>
      </c>
      <c r="Y253" s="112">
        <f t="shared" si="199"/>
        <v>0</v>
      </c>
      <c r="Z253" s="125" t="str">
        <f t="shared" si="209"/>
        <v>A+J=</v>
      </c>
      <c r="AA253" s="117">
        <f t="shared" si="210"/>
        <v>44095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47046</v>
      </c>
      <c r="AI253" s="145">
        <f t="shared" si="227"/>
        <v>47045</v>
      </c>
      <c r="AJ253" s="145">
        <f t="shared" si="228"/>
        <v>47046</v>
      </c>
      <c r="AK253" s="145">
        <f t="shared" si="222"/>
        <v>47077</v>
      </c>
      <c r="AL253" s="143">
        <f t="shared" si="229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44094</v>
      </c>
      <c r="B254" s="112">
        <f t="shared" si="193"/>
        <v>921.32594182000003</v>
      </c>
      <c r="C254" s="112">
        <f t="shared" si="206"/>
        <v>902.14800520999995</v>
      </c>
      <c r="D254" s="113">
        <f t="shared" si="201"/>
        <v>5325.46</v>
      </c>
      <c r="E254" s="114">
        <f t="shared" si="223"/>
        <v>5344.63</v>
      </c>
      <c r="F254" s="115">
        <f t="shared" si="224"/>
        <v>44032</v>
      </c>
      <c r="G254" s="116">
        <f t="shared" si="194"/>
        <v>3.599689040946652E-3</v>
      </c>
      <c r="H254" s="117">
        <f t="shared" si="202"/>
        <v>44124</v>
      </c>
      <c r="I254" s="117">
        <f t="shared" si="195"/>
        <v>44095</v>
      </c>
      <c r="J254" s="118">
        <f t="shared" si="203"/>
        <v>21</v>
      </c>
      <c r="K254" s="118">
        <f t="shared" si="226"/>
        <v>21</v>
      </c>
      <c r="L254" s="8">
        <f t="shared" si="204"/>
        <v>1.00359968</v>
      </c>
      <c r="M254" s="119">
        <f t="shared" si="225"/>
        <v>1.0025999400000001</v>
      </c>
      <c r="N254" s="119">
        <f t="shared" si="215"/>
        <v>1.0099281716913462</v>
      </c>
      <c r="O254" s="112">
        <f t="shared" si="221"/>
        <v>1.01356358</v>
      </c>
      <c r="P254" s="112">
        <f t="shared" si="196"/>
        <v>914.38436185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9.5000000000000001E-2</v>
      </c>
      <c r="U254" s="120">
        <f t="shared" si="218"/>
        <v>21</v>
      </c>
      <c r="V254" s="120">
        <v>252</v>
      </c>
      <c r="W254" s="119">
        <f t="shared" si="197"/>
        <v>1.0075915339999999</v>
      </c>
      <c r="X254" s="112">
        <f t="shared" si="198"/>
        <v>6.9415799700000003</v>
      </c>
      <c r="Y254" s="112">
        <f t="shared" si="199"/>
        <v>0</v>
      </c>
      <c r="Z254" s="125" t="str">
        <f t="shared" si="209"/>
        <v>A+J=</v>
      </c>
      <c r="AA254" s="117">
        <f t="shared" si="210"/>
        <v>44095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47077</v>
      </c>
      <c r="AI254" s="145">
        <f t="shared" si="227"/>
        <v>47074</v>
      </c>
      <c r="AJ254" s="145">
        <f t="shared" si="228"/>
        <v>47077</v>
      </c>
      <c r="AK254" s="145">
        <f t="shared" si="222"/>
        <v>47107</v>
      </c>
      <c r="AL254" s="143">
        <f t="shared" si="22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44095</v>
      </c>
      <c r="B255" s="112">
        <f t="shared" si="193"/>
        <v>921.32594182000003</v>
      </c>
      <c r="C255" s="112">
        <f t="shared" si="206"/>
        <v>902.14800520999995</v>
      </c>
      <c r="D255" s="113">
        <f t="shared" si="201"/>
        <v>5325.46</v>
      </c>
      <c r="E255" s="114">
        <f t="shared" si="223"/>
        <v>5344.63</v>
      </c>
      <c r="F255" s="115">
        <f t="shared" si="224"/>
        <v>44032</v>
      </c>
      <c r="G255" s="116">
        <f t="shared" si="194"/>
        <v>3.599689040946652E-3</v>
      </c>
      <c r="H255" s="117">
        <f t="shared" si="202"/>
        <v>44124</v>
      </c>
      <c r="I255" s="117">
        <f t="shared" si="195"/>
        <v>44095</v>
      </c>
      <c r="J255" s="118">
        <f t="shared" si="203"/>
        <v>21</v>
      </c>
      <c r="K255" s="118">
        <f t="shared" si="226"/>
        <v>21</v>
      </c>
      <c r="L255" s="8">
        <f t="shared" si="204"/>
        <v>1.00359968</v>
      </c>
      <c r="M255" s="119">
        <f t="shared" si="225"/>
        <v>1.0025999400000001</v>
      </c>
      <c r="N255" s="119">
        <f t="shared" si="215"/>
        <v>1.0099281716913462</v>
      </c>
      <c r="O255" s="112">
        <f t="shared" si="221"/>
        <v>1.01356358</v>
      </c>
      <c r="P255" s="112">
        <f t="shared" si="196"/>
        <v>914.38436185</v>
      </c>
      <c r="Q255" s="162">
        <f t="shared" si="207"/>
        <v>8</v>
      </c>
      <c r="R255" s="30">
        <f t="shared" si="208"/>
        <v>1.6970854115006866E-2</v>
      </c>
      <c r="S255" s="112">
        <f t="shared" si="219"/>
        <v>15.51788361</v>
      </c>
      <c r="T255" s="122">
        <f t="shared" si="205"/>
        <v>9.5000000000000001E-2</v>
      </c>
      <c r="U255" s="120">
        <f t="shared" si="218"/>
        <v>21</v>
      </c>
      <c r="V255" s="120">
        <v>252</v>
      </c>
      <c r="W255" s="119">
        <f t="shared" si="197"/>
        <v>1.0075915339999999</v>
      </c>
      <c r="X255" s="112">
        <f t="shared" si="198"/>
        <v>6.9415799700000003</v>
      </c>
      <c r="Y255" s="112">
        <f t="shared" si="199"/>
        <v>22.459463580000001</v>
      </c>
      <c r="Z255" s="125" t="str">
        <f t="shared" si="209"/>
        <v>A+J=</v>
      </c>
      <c r="AA255" s="117">
        <f t="shared" si="210"/>
        <v>44095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47107</v>
      </c>
      <c r="AI255" s="145">
        <f t="shared" si="227"/>
        <v>47106</v>
      </c>
      <c r="AJ255" s="145">
        <f t="shared" si="228"/>
        <v>47107</v>
      </c>
      <c r="AK255" s="145">
        <f t="shared" si="222"/>
        <v>47140</v>
      </c>
      <c r="AL255" s="143">
        <f t="shared" si="22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44096</v>
      </c>
      <c r="B256" s="112">
        <f t="shared" si="193"/>
        <v>899.29805819000001</v>
      </c>
      <c r="C256" s="112">
        <f t="shared" si="206"/>
        <v>886.83778302999997</v>
      </c>
      <c r="D256" s="113">
        <f t="shared" si="201"/>
        <v>5344.63</v>
      </c>
      <c r="E256" s="114">
        <f t="shared" si="223"/>
        <v>5357.46</v>
      </c>
      <c r="F256" s="115">
        <f t="shared" si="224"/>
        <v>44064</v>
      </c>
      <c r="G256" s="116">
        <f t="shared" si="194"/>
        <v>2.4005403554596683E-3</v>
      </c>
      <c r="H256" s="117">
        <f t="shared" si="202"/>
        <v>44124</v>
      </c>
      <c r="I256" s="117">
        <f t="shared" si="195"/>
        <v>44124</v>
      </c>
      <c r="J256" s="118">
        <f t="shared" si="203"/>
        <v>20</v>
      </c>
      <c r="K256" s="118">
        <f t="shared" si="226"/>
        <v>1</v>
      </c>
      <c r="L256" s="8">
        <f t="shared" si="204"/>
        <v>1.0001198899999999</v>
      </c>
      <c r="M256" s="119">
        <f t="shared" si="225"/>
        <v>1.00359968</v>
      </c>
      <c r="N256" s="119">
        <f t="shared" si="215"/>
        <v>1.01356358993242</v>
      </c>
      <c r="O256" s="112">
        <f t="shared" si="221"/>
        <v>1.0136851</v>
      </c>
      <c r="P256" s="112">
        <f t="shared" si="196"/>
        <v>898.97424677000004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9.5000000000000001E-2</v>
      </c>
      <c r="U256" s="120">
        <f t="shared" si="218"/>
        <v>1</v>
      </c>
      <c r="V256" s="120">
        <v>252</v>
      </c>
      <c r="W256" s="119">
        <f t="shared" si="197"/>
        <v>1.0003602009999999</v>
      </c>
      <c r="X256" s="112">
        <f t="shared" si="198"/>
        <v>0.32381142000000002</v>
      </c>
      <c r="Y256" s="112">
        <f t="shared" si="199"/>
        <v>0</v>
      </c>
      <c r="Z256" s="125" t="str">
        <f t="shared" si="209"/>
        <v>A+J=</v>
      </c>
      <c r="AA256" s="117">
        <f t="shared" si="210"/>
        <v>44124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47138</v>
      </c>
      <c r="AI256" s="145">
        <f t="shared" si="227"/>
        <v>47137</v>
      </c>
      <c r="AJ256" s="145">
        <f t="shared" si="228"/>
        <v>47140</v>
      </c>
      <c r="AK256" s="145">
        <f t="shared" si="222"/>
        <v>47169</v>
      </c>
      <c r="AL256" s="143">
        <f t="shared" si="229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44097</v>
      </c>
      <c r="B257" s="112">
        <f t="shared" si="193"/>
        <v>899.72984152999993</v>
      </c>
      <c r="C257" s="112">
        <f t="shared" si="206"/>
        <v>886.83778302999997</v>
      </c>
      <c r="D257" s="113">
        <f t="shared" si="201"/>
        <v>5344.63</v>
      </c>
      <c r="E257" s="114">
        <f t="shared" si="223"/>
        <v>5357.46</v>
      </c>
      <c r="F257" s="115">
        <f t="shared" si="224"/>
        <v>44064</v>
      </c>
      <c r="G257" s="116">
        <f t="shared" si="194"/>
        <v>2.4005403554596683E-3</v>
      </c>
      <c r="H257" s="117">
        <f t="shared" si="202"/>
        <v>44124</v>
      </c>
      <c r="I257" s="117">
        <f t="shared" si="195"/>
        <v>44124</v>
      </c>
      <c r="J257" s="118">
        <f t="shared" si="203"/>
        <v>20</v>
      </c>
      <c r="K257" s="118">
        <f t="shared" si="226"/>
        <v>2</v>
      </c>
      <c r="L257" s="8">
        <f t="shared" si="204"/>
        <v>1.00023979</v>
      </c>
      <c r="M257" s="119">
        <f t="shared" si="225"/>
        <v>1.00359968</v>
      </c>
      <c r="N257" s="119">
        <f t="shared" si="215"/>
        <v>1.01356358993242</v>
      </c>
      <c r="O257" s="112">
        <f t="shared" si="221"/>
        <v>1.0138066299999999</v>
      </c>
      <c r="P257" s="112">
        <f t="shared" si="196"/>
        <v>899.08202416999995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9.5000000000000001E-2</v>
      </c>
      <c r="U257" s="120">
        <f t="shared" si="218"/>
        <v>2</v>
      </c>
      <c r="V257" s="120">
        <v>252</v>
      </c>
      <c r="W257" s="119">
        <f t="shared" si="197"/>
        <v>1.0007205320000001</v>
      </c>
      <c r="X257" s="112">
        <f t="shared" si="198"/>
        <v>0.64781736000000001</v>
      </c>
      <c r="Y257" s="112">
        <f t="shared" si="199"/>
        <v>0</v>
      </c>
      <c r="Z257" s="125" t="str">
        <f t="shared" si="209"/>
        <v>A+J=</v>
      </c>
      <c r="AA257" s="117">
        <f t="shared" si="210"/>
        <v>44124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47169</v>
      </c>
      <c r="AI257" s="145">
        <f t="shared" si="227"/>
        <v>47168</v>
      </c>
      <c r="AJ257" s="145">
        <f t="shared" si="228"/>
        <v>47169</v>
      </c>
      <c r="AK257" s="145">
        <f t="shared" si="222"/>
        <v>47197</v>
      </c>
      <c r="AL257" s="143">
        <f t="shared" si="229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44098</v>
      </c>
      <c r="B258" s="112">
        <f t="shared" si="193"/>
        <v>900.16182831999993</v>
      </c>
      <c r="C258" s="112">
        <f t="shared" si="206"/>
        <v>886.83778302999997</v>
      </c>
      <c r="D258" s="113">
        <f t="shared" si="201"/>
        <v>5344.63</v>
      </c>
      <c r="E258" s="114">
        <f t="shared" si="223"/>
        <v>5357.46</v>
      </c>
      <c r="F258" s="115">
        <f t="shared" si="224"/>
        <v>44064</v>
      </c>
      <c r="G258" s="116">
        <f t="shared" si="194"/>
        <v>2.4005403554596683E-3</v>
      </c>
      <c r="H258" s="117">
        <f t="shared" si="202"/>
        <v>44124</v>
      </c>
      <c r="I258" s="117">
        <f t="shared" si="195"/>
        <v>44124</v>
      </c>
      <c r="J258" s="118">
        <f t="shared" si="203"/>
        <v>20</v>
      </c>
      <c r="K258" s="118">
        <f t="shared" si="226"/>
        <v>3</v>
      </c>
      <c r="L258" s="8">
        <f t="shared" si="204"/>
        <v>1.0003597099999999</v>
      </c>
      <c r="M258" s="119">
        <f t="shared" si="225"/>
        <v>1.00359968</v>
      </c>
      <c r="N258" s="119">
        <f t="shared" si="215"/>
        <v>1.01356358993242</v>
      </c>
      <c r="O258" s="112">
        <f t="shared" si="221"/>
        <v>1.01392817</v>
      </c>
      <c r="P258" s="112">
        <f t="shared" si="196"/>
        <v>899.18981042999997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9.5000000000000001E-2</v>
      </c>
      <c r="U258" s="120">
        <f t="shared" si="218"/>
        <v>3</v>
      </c>
      <c r="V258" s="120">
        <v>252</v>
      </c>
      <c r="W258" s="119">
        <f t="shared" si="197"/>
        <v>1.001080993</v>
      </c>
      <c r="X258" s="112">
        <f t="shared" si="198"/>
        <v>0.97201789000000005</v>
      </c>
      <c r="Y258" s="112">
        <f t="shared" si="199"/>
        <v>0</v>
      </c>
      <c r="Z258" s="125" t="str">
        <f t="shared" si="209"/>
        <v>A+J=</v>
      </c>
      <c r="AA258" s="117">
        <f t="shared" si="210"/>
        <v>44124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47197</v>
      </c>
      <c r="AI258" s="145">
        <f t="shared" si="227"/>
        <v>47196</v>
      </c>
      <c r="AJ258" s="145">
        <f t="shared" si="228"/>
        <v>47197</v>
      </c>
      <c r="AK258" s="145">
        <f t="shared" si="222"/>
        <v>47228</v>
      </c>
      <c r="AL258" s="143">
        <f t="shared" si="22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44099</v>
      </c>
      <c r="B259" s="112">
        <f t="shared" si="193"/>
        <v>900.59402657999999</v>
      </c>
      <c r="C259" s="112">
        <f t="shared" si="206"/>
        <v>886.83778302999997</v>
      </c>
      <c r="D259" s="113">
        <f t="shared" si="201"/>
        <v>5344.63</v>
      </c>
      <c r="E259" s="114">
        <f t="shared" si="223"/>
        <v>5357.46</v>
      </c>
      <c r="F259" s="115">
        <f t="shared" si="224"/>
        <v>44064</v>
      </c>
      <c r="G259" s="116">
        <f t="shared" si="194"/>
        <v>2.4005403554596683E-3</v>
      </c>
      <c r="H259" s="117">
        <f t="shared" si="202"/>
        <v>44124</v>
      </c>
      <c r="I259" s="117">
        <f t="shared" si="195"/>
        <v>44124</v>
      </c>
      <c r="J259" s="118">
        <f t="shared" si="203"/>
        <v>20</v>
      </c>
      <c r="K259" s="118">
        <f t="shared" si="226"/>
        <v>4</v>
      </c>
      <c r="L259" s="8">
        <f t="shared" si="204"/>
        <v>1.00047964</v>
      </c>
      <c r="M259" s="119">
        <f t="shared" si="225"/>
        <v>1.00359968</v>
      </c>
      <c r="N259" s="119">
        <f t="shared" si="215"/>
        <v>1.01356358993242</v>
      </c>
      <c r="O259" s="112">
        <f t="shared" si="221"/>
        <v>1.01404973</v>
      </c>
      <c r="P259" s="112">
        <f t="shared" si="196"/>
        <v>899.29761442999995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9.5000000000000001E-2</v>
      </c>
      <c r="U259" s="120">
        <f t="shared" si="218"/>
        <v>4</v>
      </c>
      <c r="V259" s="120">
        <v>252</v>
      </c>
      <c r="W259" s="119">
        <f t="shared" si="197"/>
        <v>1.0014415830000001</v>
      </c>
      <c r="X259" s="112">
        <f t="shared" si="198"/>
        <v>1.2964121500000001</v>
      </c>
      <c r="Y259" s="112">
        <f t="shared" si="199"/>
        <v>0</v>
      </c>
      <c r="Z259" s="125" t="str">
        <f t="shared" si="209"/>
        <v>A+J=</v>
      </c>
      <c r="AA259" s="117">
        <f t="shared" si="210"/>
        <v>44124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47228</v>
      </c>
      <c r="AI259" s="145">
        <f t="shared" si="227"/>
        <v>47227</v>
      </c>
      <c r="AJ259" s="145">
        <f t="shared" si="228"/>
        <v>47228</v>
      </c>
      <c r="AK259" s="145">
        <f t="shared" si="222"/>
        <v>47259</v>
      </c>
      <c r="AL259" s="143">
        <f t="shared" si="22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44100</v>
      </c>
      <c r="B260" s="112">
        <f t="shared" si="193"/>
        <v>901.02643818000001</v>
      </c>
      <c r="C260" s="112">
        <f t="shared" si="206"/>
        <v>886.83778302999997</v>
      </c>
      <c r="D260" s="113">
        <f t="shared" si="201"/>
        <v>5344.63</v>
      </c>
      <c r="E260" s="114">
        <f t="shared" si="223"/>
        <v>5357.46</v>
      </c>
      <c r="F260" s="115">
        <f t="shared" si="224"/>
        <v>44064</v>
      </c>
      <c r="G260" s="116">
        <f t="shared" si="194"/>
        <v>2.4005403554596683E-3</v>
      </c>
      <c r="H260" s="117">
        <f t="shared" si="202"/>
        <v>44124</v>
      </c>
      <c r="I260" s="117">
        <f t="shared" si="195"/>
        <v>44124</v>
      </c>
      <c r="J260" s="118">
        <f t="shared" si="203"/>
        <v>20</v>
      </c>
      <c r="K260" s="118">
        <f t="shared" si="226"/>
        <v>5</v>
      </c>
      <c r="L260" s="8">
        <f t="shared" si="204"/>
        <v>1.00059959</v>
      </c>
      <c r="M260" s="119">
        <f t="shared" si="225"/>
        <v>1.00359968</v>
      </c>
      <c r="N260" s="119">
        <f t="shared" si="215"/>
        <v>1.01356358993242</v>
      </c>
      <c r="O260" s="112">
        <f t="shared" si="221"/>
        <v>1.01417131</v>
      </c>
      <c r="P260" s="112">
        <f t="shared" si="196"/>
        <v>899.40543617000003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9.5000000000000001E-2</v>
      </c>
      <c r="U260" s="120">
        <f t="shared" si="218"/>
        <v>5</v>
      </c>
      <c r="V260" s="120">
        <v>252</v>
      </c>
      <c r="W260" s="119">
        <f t="shared" si="197"/>
        <v>1.0018023039999999</v>
      </c>
      <c r="X260" s="112">
        <f t="shared" si="198"/>
        <v>1.62100201</v>
      </c>
      <c r="Y260" s="112">
        <f t="shared" si="199"/>
        <v>0</v>
      </c>
      <c r="Z260" s="125" t="str">
        <f t="shared" si="209"/>
        <v>A+J=</v>
      </c>
      <c r="AA260" s="117">
        <f t="shared" si="210"/>
        <v>44124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47258</v>
      </c>
      <c r="AI260" s="145">
        <f t="shared" si="227"/>
        <v>47256</v>
      </c>
      <c r="AJ260" s="145">
        <f t="shared" si="228"/>
        <v>47259</v>
      </c>
      <c r="AK260" s="145">
        <f t="shared" si="222"/>
        <v>47289</v>
      </c>
      <c r="AL260" s="143">
        <f t="shared" si="22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44101</v>
      </c>
      <c r="B261" s="112">
        <f t="shared" si="193"/>
        <v>901.02643818000001</v>
      </c>
      <c r="C261" s="112">
        <f t="shared" si="206"/>
        <v>886.83778302999997</v>
      </c>
      <c r="D261" s="113">
        <f t="shared" si="201"/>
        <v>5344.63</v>
      </c>
      <c r="E261" s="114">
        <f t="shared" si="223"/>
        <v>5357.46</v>
      </c>
      <c r="F261" s="115">
        <f t="shared" si="224"/>
        <v>44064</v>
      </c>
      <c r="G261" s="116">
        <f t="shared" si="194"/>
        <v>2.4005403554596683E-3</v>
      </c>
      <c r="H261" s="117">
        <f t="shared" si="202"/>
        <v>44124</v>
      </c>
      <c r="I261" s="117">
        <f t="shared" si="195"/>
        <v>44124</v>
      </c>
      <c r="J261" s="118">
        <f t="shared" si="203"/>
        <v>20</v>
      </c>
      <c r="K261" s="118">
        <f t="shared" si="226"/>
        <v>5</v>
      </c>
      <c r="L261" s="8">
        <f t="shared" si="204"/>
        <v>1.00059959</v>
      </c>
      <c r="M261" s="119">
        <f t="shared" si="225"/>
        <v>1.00359968</v>
      </c>
      <c r="N261" s="119">
        <f t="shared" si="215"/>
        <v>1.01356358993242</v>
      </c>
      <c r="O261" s="112">
        <f t="shared" si="221"/>
        <v>1.01417131</v>
      </c>
      <c r="P261" s="112">
        <f t="shared" si="196"/>
        <v>899.40543617000003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9.5000000000000001E-2</v>
      </c>
      <c r="U261" s="120">
        <f t="shared" si="218"/>
        <v>5</v>
      </c>
      <c r="V261" s="120">
        <v>252</v>
      </c>
      <c r="W261" s="119">
        <f t="shared" si="197"/>
        <v>1.0018023039999999</v>
      </c>
      <c r="X261" s="112">
        <f t="shared" si="198"/>
        <v>1.62100201</v>
      </c>
      <c r="Y261" s="112">
        <f t="shared" si="199"/>
        <v>0</v>
      </c>
      <c r="Z261" s="125" t="str">
        <f t="shared" si="209"/>
        <v>A+J=</v>
      </c>
      <c r="AA261" s="117">
        <f t="shared" si="210"/>
        <v>44124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47289</v>
      </c>
      <c r="AI261" s="145">
        <f t="shared" si="227"/>
        <v>47288</v>
      </c>
      <c r="AJ261" s="145">
        <f t="shared" si="228"/>
        <v>47289</v>
      </c>
      <c r="AK261" s="145">
        <f t="shared" si="222"/>
        <v>47319</v>
      </c>
      <c r="AL261" s="143">
        <f t="shared" si="22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44102</v>
      </c>
      <c r="B262" s="112">
        <f t="shared" si="193"/>
        <v>901.02643818000001</v>
      </c>
      <c r="C262" s="112">
        <f t="shared" si="206"/>
        <v>886.83778302999997</v>
      </c>
      <c r="D262" s="113">
        <f t="shared" si="201"/>
        <v>5344.63</v>
      </c>
      <c r="E262" s="114">
        <f t="shared" si="223"/>
        <v>5357.46</v>
      </c>
      <c r="F262" s="115">
        <f t="shared" si="224"/>
        <v>44064</v>
      </c>
      <c r="G262" s="116">
        <f t="shared" si="194"/>
        <v>2.4005403554596683E-3</v>
      </c>
      <c r="H262" s="117">
        <f t="shared" si="202"/>
        <v>44124</v>
      </c>
      <c r="I262" s="117">
        <f t="shared" si="195"/>
        <v>44124</v>
      </c>
      <c r="J262" s="118">
        <f t="shared" si="203"/>
        <v>20</v>
      </c>
      <c r="K262" s="118">
        <f t="shared" si="226"/>
        <v>5</v>
      </c>
      <c r="L262" s="8">
        <f t="shared" si="204"/>
        <v>1.00059959</v>
      </c>
      <c r="M262" s="119">
        <f t="shared" si="225"/>
        <v>1.00359968</v>
      </c>
      <c r="N262" s="119">
        <f t="shared" si="215"/>
        <v>1.01356358993242</v>
      </c>
      <c r="O262" s="112">
        <f t="shared" si="221"/>
        <v>1.01417131</v>
      </c>
      <c r="P262" s="112">
        <f t="shared" si="196"/>
        <v>899.40543617000003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9.5000000000000001E-2</v>
      </c>
      <c r="U262" s="120">
        <f t="shared" si="218"/>
        <v>5</v>
      </c>
      <c r="V262" s="120">
        <v>252</v>
      </c>
      <c r="W262" s="119">
        <f t="shared" si="197"/>
        <v>1.0018023039999999</v>
      </c>
      <c r="X262" s="112">
        <f t="shared" si="198"/>
        <v>1.62100201</v>
      </c>
      <c r="Y262" s="112">
        <f t="shared" si="199"/>
        <v>0</v>
      </c>
      <c r="Z262" s="125" t="str">
        <f t="shared" si="209"/>
        <v>A+J=</v>
      </c>
      <c r="AA262" s="117">
        <f t="shared" si="210"/>
        <v>44124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47319</v>
      </c>
      <c r="AI262" s="145">
        <f t="shared" si="227"/>
        <v>47318</v>
      </c>
      <c r="AJ262" s="145">
        <f t="shared" si="228"/>
        <v>47319</v>
      </c>
      <c r="AK262" s="145">
        <f t="shared" si="222"/>
        <v>47350</v>
      </c>
      <c r="AL262" s="143">
        <f t="shared" si="22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44103</v>
      </c>
      <c r="B263" s="112">
        <f t="shared" si="193"/>
        <v>901.45904360999998</v>
      </c>
      <c r="C263" s="112">
        <f t="shared" si="206"/>
        <v>886.83778302999997</v>
      </c>
      <c r="D263" s="113">
        <f t="shared" si="201"/>
        <v>5344.63</v>
      </c>
      <c r="E263" s="114">
        <f t="shared" si="223"/>
        <v>5357.46</v>
      </c>
      <c r="F263" s="115">
        <f t="shared" si="224"/>
        <v>44064</v>
      </c>
      <c r="G263" s="116">
        <f t="shared" si="194"/>
        <v>2.4005403554596683E-3</v>
      </c>
      <c r="H263" s="117">
        <f t="shared" si="202"/>
        <v>44124</v>
      </c>
      <c r="I263" s="117">
        <f t="shared" si="195"/>
        <v>44124</v>
      </c>
      <c r="J263" s="118">
        <f t="shared" si="203"/>
        <v>20</v>
      </c>
      <c r="K263" s="118">
        <f t="shared" si="226"/>
        <v>6</v>
      </c>
      <c r="L263" s="8">
        <f t="shared" si="204"/>
        <v>1.0007195499999999</v>
      </c>
      <c r="M263" s="119">
        <f t="shared" si="225"/>
        <v>1.00359968</v>
      </c>
      <c r="N263" s="119">
        <f t="shared" si="215"/>
        <v>1.01356358993242</v>
      </c>
      <c r="O263" s="112">
        <f t="shared" si="221"/>
        <v>1.0142928899999999</v>
      </c>
      <c r="P263" s="112">
        <f t="shared" si="196"/>
        <v>899.51325790999999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9.5000000000000001E-2</v>
      </c>
      <c r="U263" s="120">
        <f t="shared" si="218"/>
        <v>6</v>
      </c>
      <c r="V263" s="120">
        <v>252</v>
      </c>
      <c r="W263" s="119">
        <f t="shared" si="197"/>
        <v>1.002163154</v>
      </c>
      <c r="X263" s="112">
        <f>TRUNC((P263*(W263-1)),8)</f>
        <v>1.9457857000000001</v>
      </c>
      <c r="Y263" s="112">
        <f t="shared" si="199"/>
        <v>0</v>
      </c>
      <c r="Z263" s="125" t="str">
        <f t="shared" si="209"/>
        <v>A+J=</v>
      </c>
      <c r="AA263" s="117">
        <f t="shared" si="210"/>
        <v>44124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47350</v>
      </c>
      <c r="AI263" s="145">
        <f t="shared" si="227"/>
        <v>47347</v>
      </c>
      <c r="AJ263" s="145">
        <f t="shared" si="228"/>
        <v>47350</v>
      </c>
      <c r="AK263" s="145">
        <f t="shared" si="222"/>
        <v>47381</v>
      </c>
      <c r="AL263" s="143">
        <f t="shared" si="22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44104</v>
      </c>
      <c r="B264" s="112">
        <f t="shared" si="193"/>
        <v>901.89187136999999</v>
      </c>
      <c r="C264" s="112">
        <f t="shared" si="206"/>
        <v>886.83778302999997</v>
      </c>
      <c r="D264" s="113">
        <f t="shared" si="201"/>
        <v>5344.63</v>
      </c>
      <c r="E264" s="114">
        <f t="shared" si="223"/>
        <v>5357.46</v>
      </c>
      <c r="F264" s="115">
        <f t="shared" si="224"/>
        <v>44064</v>
      </c>
      <c r="G264" s="116">
        <f t="shared" si="194"/>
        <v>2.4005403554596683E-3</v>
      </c>
      <c r="H264" s="117">
        <f t="shared" si="202"/>
        <v>44124</v>
      </c>
      <c r="I264" s="117">
        <f t="shared" si="195"/>
        <v>44124</v>
      </c>
      <c r="J264" s="118">
        <f t="shared" si="203"/>
        <v>20</v>
      </c>
      <c r="K264" s="118">
        <f t="shared" si="226"/>
        <v>7</v>
      </c>
      <c r="L264" s="8">
        <f t="shared" si="204"/>
        <v>1.0008395299999999</v>
      </c>
      <c r="M264" s="119">
        <f t="shared" si="225"/>
        <v>1.00359968</v>
      </c>
      <c r="N264" s="119">
        <f t="shared" si="215"/>
        <v>1.01356358993242</v>
      </c>
      <c r="O264" s="112">
        <f t="shared" si="221"/>
        <v>1.0144145</v>
      </c>
      <c r="P264" s="112">
        <f t="shared" si="196"/>
        <v>899.62110625000003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9.5000000000000001E-2</v>
      </c>
      <c r="U264" s="120">
        <f t="shared" si="218"/>
        <v>7</v>
      </c>
      <c r="V264" s="120">
        <v>252</v>
      </c>
      <c r="W264" s="119">
        <f t="shared" si="197"/>
        <v>1.002524135</v>
      </c>
      <c r="X264" s="112">
        <f t="shared" si="198"/>
        <v>2.2707651200000001</v>
      </c>
      <c r="Y264" s="112">
        <f t="shared" si="199"/>
        <v>0</v>
      </c>
      <c r="Z264" s="125" t="str">
        <f t="shared" si="209"/>
        <v>A+J=</v>
      </c>
      <c r="AA264" s="117">
        <f t="shared" si="210"/>
        <v>44124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47381</v>
      </c>
      <c r="AI264" s="145">
        <f t="shared" si="227"/>
        <v>47380</v>
      </c>
      <c r="AJ264" s="145">
        <f t="shared" si="228"/>
        <v>47381</v>
      </c>
      <c r="AK264" s="145">
        <f t="shared" si="222"/>
        <v>47413</v>
      </c>
      <c r="AL264" s="143">
        <f t="shared" si="22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44105</v>
      </c>
      <c r="B265" s="112">
        <f t="shared" si="193"/>
        <v>902.32490195000003</v>
      </c>
      <c r="C265" s="112">
        <f t="shared" si="206"/>
        <v>886.83778302999997</v>
      </c>
      <c r="D265" s="113">
        <f t="shared" si="201"/>
        <v>5344.63</v>
      </c>
      <c r="E265" s="114">
        <f t="shared" si="223"/>
        <v>5357.46</v>
      </c>
      <c r="F265" s="115">
        <f t="shared" si="224"/>
        <v>44064</v>
      </c>
      <c r="G265" s="116">
        <f t="shared" si="194"/>
        <v>2.4005403554596683E-3</v>
      </c>
      <c r="H265" s="117">
        <f t="shared" si="202"/>
        <v>44124</v>
      </c>
      <c r="I265" s="117">
        <f t="shared" si="195"/>
        <v>44124</v>
      </c>
      <c r="J265" s="118">
        <f t="shared" si="203"/>
        <v>20</v>
      </c>
      <c r="K265" s="118">
        <f t="shared" si="226"/>
        <v>8</v>
      </c>
      <c r="L265" s="8">
        <f t="shared" si="204"/>
        <v>1.0009595200000001</v>
      </c>
      <c r="M265" s="119">
        <f t="shared" si="225"/>
        <v>1.00359968</v>
      </c>
      <c r="N265" s="119">
        <f t="shared" si="215"/>
        <v>1.01356358993242</v>
      </c>
      <c r="O265" s="112">
        <f t="shared" si="221"/>
        <v>1.01453612</v>
      </c>
      <c r="P265" s="112">
        <f t="shared" si="196"/>
        <v>899.72896346000005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9.5000000000000001E-2</v>
      </c>
      <c r="U265" s="120">
        <f t="shared" si="218"/>
        <v>8</v>
      </c>
      <c r="V265" s="120">
        <v>252</v>
      </c>
      <c r="W265" s="119">
        <f t="shared" si="197"/>
        <v>1.0028852450000001</v>
      </c>
      <c r="X265" s="112">
        <f t="shared" si="198"/>
        <v>2.59593849</v>
      </c>
      <c r="Y265" s="112">
        <f t="shared" si="199"/>
        <v>0</v>
      </c>
      <c r="Z265" s="125" t="str">
        <f t="shared" si="209"/>
        <v>A+J=</v>
      </c>
      <c r="AA265" s="117">
        <f t="shared" si="210"/>
        <v>44124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47411</v>
      </c>
      <c r="AI265" s="145">
        <f t="shared" si="227"/>
        <v>47410</v>
      </c>
      <c r="AJ265" s="145">
        <f t="shared" si="228"/>
        <v>47413</v>
      </c>
      <c r="AK265" s="145">
        <f t="shared" si="222"/>
        <v>47442</v>
      </c>
      <c r="AL265" s="143">
        <f t="shared" si="22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44106</v>
      </c>
      <c r="B266" s="112">
        <f t="shared" ref="B266:B329" si="230">(P266+X266)</f>
        <v>902.75814610000009</v>
      </c>
      <c r="C266" s="112">
        <f t="shared" si="206"/>
        <v>886.83778302999997</v>
      </c>
      <c r="D266" s="113">
        <f t="shared" si="201"/>
        <v>5344.63</v>
      </c>
      <c r="E266" s="114">
        <f t="shared" si="223"/>
        <v>5357.46</v>
      </c>
      <c r="F266" s="115">
        <f t="shared" si="224"/>
        <v>44064</v>
      </c>
      <c r="G266" s="116">
        <f t="shared" ref="G266:G329" si="231">(E266/D266)-1</f>
        <v>2.4005403554596683E-3</v>
      </c>
      <c r="H266" s="117">
        <f t="shared" si="202"/>
        <v>44124</v>
      </c>
      <c r="I266" s="117">
        <f t="shared" ref="I266:I329" si="232">IF(A266&gt;I265,H266,I265)</f>
        <v>44124</v>
      </c>
      <c r="J266" s="118">
        <f t="shared" si="203"/>
        <v>20</v>
      </c>
      <c r="K266" s="118">
        <f t="shared" si="226"/>
        <v>9</v>
      </c>
      <c r="L266" s="8">
        <f t="shared" si="204"/>
        <v>1.0010795299999999</v>
      </c>
      <c r="M266" s="119">
        <f t="shared" si="225"/>
        <v>1.00359968</v>
      </c>
      <c r="N266" s="119">
        <f t="shared" si="215"/>
        <v>1.01356358993242</v>
      </c>
      <c r="O266" s="112">
        <f t="shared" si="221"/>
        <v>1.01465776</v>
      </c>
      <c r="P266" s="112">
        <f t="shared" ref="P266:P329" si="233">TRUNC(C266*O266,8)</f>
        <v>899.83683841000004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9.5000000000000001E-2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1.0032464860000001</v>
      </c>
      <c r="X266" s="112">
        <f t="shared" ref="X266:X329" si="235">TRUNC((P266*(W266-1)),8)</f>
        <v>2.9213076899999999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44124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47442</v>
      </c>
      <c r="AI266" s="145">
        <f t="shared" si="227"/>
        <v>47441</v>
      </c>
      <c r="AJ266" s="145">
        <f t="shared" si="228"/>
        <v>47442</v>
      </c>
      <c r="AK266" s="145">
        <f t="shared" si="222"/>
        <v>47472</v>
      </c>
      <c r="AL266" s="143">
        <f t="shared" si="22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44107</v>
      </c>
      <c r="B267" s="112">
        <f t="shared" si="230"/>
        <v>903.19159318000004</v>
      </c>
      <c r="C267" s="112">
        <f t="shared" si="206"/>
        <v>886.83778302999997</v>
      </c>
      <c r="D267" s="113">
        <f t="shared" ref="D267:D330" si="238">IF(E267=E266,D266,E266)</f>
        <v>5344.63</v>
      </c>
      <c r="E267" s="114">
        <f t="shared" si="223"/>
        <v>5357.46</v>
      </c>
      <c r="F267" s="115">
        <f t="shared" si="224"/>
        <v>44064</v>
      </c>
      <c r="G267" s="116">
        <f t="shared" si="231"/>
        <v>2.4005403554596683E-3</v>
      </c>
      <c r="H267" s="117">
        <f t="shared" ref="H267:H330" si="239">IF(DAY(A267)=H$9,VLOOKUP(A267,AH$118:AN$450,4),H266)</f>
        <v>44124</v>
      </c>
      <c r="I267" s="117">
        <f t="shared" si="232"/>
        <v>44124</v>
      </c>
      <c r="J267" s="118">
        <f t="shared" ref="J267:J330" si="240">IF(I267=I266,J266,NETWORKDAYS(I266,I267,$AD$148:$AD$502)-1)</f>
        <v>20</v>
      </c>
      <c r="K267" s="118">
        <f t="shared" si="226"/>
        <v>10</v>
      </c>
      <c r="L267" s="8">
        <f t="shared" ref="L267:L330" si="241">IF(E267&lt;D267,1,TRUNC((E267/D267)^TRUNC((K267/J267),9),8))</f>
        <v>1.0011995499999999</v>
      </c>
      <c r="M267" s="119">
        <f t="shared" si="225"/>
        <v>1.00359968</v>
      </c>
      <c r="N267" s="119">
        <f t="shared" si="215"/>
        <v>1.01356358993242</v>
      </c>
      <c r="O267" s="112">
        <f t="shared" si="221"/>
        <v>1.01477941</v>
      </c>
      <c r="P267" s="112">
        <f t="shared" si="233"/>
        <v>899.94472222000002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9.5000000000000001E-2</v>
      </c>
      <c r="U267" s="120">
        <f t="shared" si="218"/>
        <v>10</v>
      </c>
      <c r="V267" s="120">
        <v>252</v>
      </c>
      <c r="W267" s="119">
        <f t="shared" si="234"/>
        <v>1.0036078559999999</v>
      </c>
      <c r="X267" s="112">
        <f t="shared" si="235"/>
        <v>3.2468709599999999</v>
      </c>
      <c r="Y267" s="112">
        <f t="shared" si="236"/>
        <v>0</v>
      </c>
      <c r="Z267" s="125" t="str">
        <f t="shared" si="209"/>
        <v>A+J=</v>
      </c>
      <c r="AA267" s="117">
        <f t="shared" si="210"/>
        <v>44124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47472</v>
      </c>
      <c r="AI267" s="145">
        <f t="shared" si="227"/>
        <v>47471</v>
      </c>
      <c r="AJ267" s="145">
        <f t="shared" si="228"/>
        <v>47472</v>
      </c>
      <c r="AK267" s="145">
        <f t="shared" si="222"/>
        <v>47504</v>
      </c>
      <c r="AL267" s="143">
        <f t="shared" si="22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44108</v>
      </c>
      <c r="B268" s="112">
        <f t="shared" si="230"/>
        <v>903.19159318000004</v>
      </c>
      <c r="C268" s="112">
        <f t="shared" ref="C268:C331" si="243">TRUNC(IF(Q267&gt;0,VLOOKUP(A267,$AD$12:$AE$140,2),C267),8)</f>
        <v>886.83778302999997</v>
      </c>
      <c r="D268" s="113">
        <f t="shared" si="238"/>
        <v>5344.63</v>
      </c>
      <c r="E268" s="114">
        <f t="shared" si="223"/>
        <v>5357.46</v>
      </c>
      <c r="F268" s="115">
        <f t="shared" si="224"/>
        <v>44064</v>
      </c>
      <c r="G268" s="116">
        <f t="shared" si="231"/>
        <v>2.4005403554596683E-3</v>
      </c>
      <c r="H268" s="117">
        <f t="shared" si="239"/>
        <v>44124</v>
      </c>
      <c r="I268" s="117">
        <f t="shared" si="232"/>
        <v>44124</v>
      </c>
      <c r="J268" s="118">
        <f t="shared" si="240"/>
        <v>20</v>
      </c>
      <c r="K268" s="118">
        <f t="shared" si="226"/>
        <v>10</v>
      </c>
      <c r="L268" s="8">
        <f t="shared" si="241"/>
        <v>1.0011995499999999</v>
      </c>
      <c r="M268" s="119">
        <f t="shared" si="225"/>
        <v>1.00359968</v>
      </c>
      <c r="N268" s="119">
        <f t="shared" si="215"/>
        <v>1.01356358993242</v>
      </c>
      <c r="O268" s="112">
        <f t="shared" si="221"/>
        <v>1.01477941</v>
      </c>
      <c r="P268" s="112">
        <f t="shared" si="233"/>
        <v>899.94472222000002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9.5000000000000001E-2</v>
      </c>
      <c r="U268" s="120">
        <f t="shared" si="218"/>
        <v>10</v>
      </c>
      <c r="V268" s="120">
        <v>252</v>
      </c>
      <c r="W268" s="119">
        <f t="shared" si="234"/>
        <v>1.0036078559999999</v>
      </c>
      <c r="X268" s="112">
        <f t="shared" si="235"/>
        <v>3.2468709599999999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44124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47503</v>
      </c>
      <c r="AI268" s="145">
        <f t="shared" si="227"/>
        <v>47501</v>
      </c>
      <c r="AJ268" s="145">
        <f t="shared" si="228"/>
        <v>47504</v>
      </c>
      <c r="AK268" s="145">
        <f t="shared" ref="AK268" si="248">AJ269</f>
        <v>47534</v>
      </c>
      <c r="AL268" s="143">
        <f t="shared" si="22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44109</v>
      </c>
      <c r="B269" s="112">
        <f t="shared" si="230"/>
        <v>903.19159318000004</v>
      </c>
      <c r="C269" s="112">
        <f t="shared" si="243"/>
        <v>886.83778302999997</v>
      </c>
      <c r="D269" s="113">
        <f t="shared" si="238"/>
        <v>5344.63</v>
      </c>
      <c r="E269" s="114">
        <f t="shared" si="223"/>
        <v>5357.46</v>
      </c>
      <c r="F269" s="115">
        <f t="shared" si="224"/>
        <v>44064</v>
      </c>
      <c r="G269" s="116">
        <f t="shared" si="231"/>
        <v>2.4005403554596683E-3</v>
      </c>
      <c r="H269" s="117">
        <f t="shared" si="239"/>
        <v>44124</v>
      </c>
      <c r="I269" s="117">
        <f t="shared" si="232"/>
        <v>44124</v>
      </c>
      <c r="J269" s="118">
        <f t="shared" si="240"/>
        <v>20</v>
      </c>
      <c r="K269" s="118">
        <f t="shared" si="226"/>
        <v>10</v>
      </c>
      <c r="L269" s="8">
        <f t="shared" si="241"/>
        <v>1.0011995499999999</v>
      </c>
      <c r="M269" s="119">
        <f t="shared" si="225"/>
        <v>1.00359968</v>
      </c>
      <c r="N269" s="119">
        <f t="shared" si="215"/>
        <v>1.01356358993242</v>
      </c>
      <c r="O269" s="112">
        <f t="shared" si="221"/>
        <v>1.01477941</v>
      </c>
      <c r="P269" s="112">
        <f t="shared" si="233"/>
        <v>899.94472222000002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9.5000000000000001E-2</v>
      </c>
      <c r="U269" s="120">
        <f t="shared" si="218"/>
        <v>10</v>
      </c>
      <c r="V269" s="120">
        <v>252</v>
      </c>
      <c r="W269" s="119">
        <f t="shared" si="234"/>
        <v>1.0036078559999999</v>
      </c>
      <c r="X269" s="112">
        <f t="shared" si="235"/>
        <v>3.2468709599999999</v>
      </c>
      <c r="Y269" s="112">
        <f t="shared" si="236"/>
        <v>0</v>
      </c>
      <c r="Z269" s="125" t="str">
        <f t="shared" si="246"/>
        <v>A+J=</v>
      </c>
      <c r="AA269" s="117">
        <f t="shared" si="247"/>
        <v>44124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47534</v>
      </c>
      <c r="AI269" s="145">
        <f t="shared" si="227"/>
        <v>47533</v>
      </c>
      <c r="AJ269" s="145">
        <f t="shared" si="228"/>
        <v>47534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44110</v>
      </c>
      <c r="B270" s="112">
        <f t="shared" si="230"/>
        <v>903.62523614999998</v>
      </c>
      <c r="C270" s="112">
        <f t="shared" si="243"/>
        <v>886.83778302999997</v>
      </c>
      <c r="D270" s="113">
        <f t="shared" si="238"/>
        <v>5344.63</v>
      </c>
      <c r="E270" s="114">
        <f t="shared" si="223"/>
        <v>5357.46</v>
      </c>
      <c r="F270" s="115">
        <f t="shared" si="224"/>
        <v>44064</v>
      </c>
      <c r="G270" s="116">
        <f t="shared" si="231"/>
        <v>2.4005403554596683E-3</v>
      </c>
      <c r="H270" s="117">
        <f t="shared" si="239"/>
        <v>44124</v>
      </c>
      <c r="I270" s="117">
        <f t="shared" si="232"/>
        <v>44124</v>
      </c>
      <c r="J270" s="118">
        <f t="shared" si="240"/>
        <v>20</v>
      </c>
      <c r="K270" s="118">
        <f t="shared" si="226"/>
        <v>11</v>
      </c>
      <c r="L270" s="8">
        <f t="shared" si="241"/>
        <v>1.0013195800000001</v>
      </c>
      <c r="M270" s="119">
        <f t="shared" si="225"/>
        <v>1.00359968</v>
      </c>
      <c r="N270" s="119">
        <f t="shared" si="215"/>
        <v>1.01356358993242</v>
      </c>
      <c r="O270" s="112">
        <f t="shared" si="221"/>
        <v>1.0149010599999999</v>
      </c>
      <c r="P270" s="112">
        <f t="shared" si="233"/>
        <v>900.05260604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9.5000000000000001E-2</v>
      </c>
      <c r="U270" s="120">
        <f t="shared" si="218"/>
        <v>11</v>
      </c>
      <c r="V270" s="120">
        <v>252</v>
      </c>
      <c r="W270" s="119">
        <f t="shared" si="234"/>
        <v>1.0039693569999999</v>
      </c>
      <c r="X270" s="112">
        <f t="shared" si="235"/>
        <v>3.57263011</v>
      </c>
      <c r="Y270" s="112">
        <f t="shared" si="236"/>
        <v>0</v>
      </c>
      <c r="Z270" s="125" t="str">
        <f t="shared" si="246"/>
        <v>A+J=</v>
      </c>
      <c r="AA270" s="117">
        <f t="shared" si="247"/>
        <v>44124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44111</v>
      </c>
      <c r="B271" s="112">
        <f t="shared" si="230"/>
        <v>904.05910085000005</v>
      </c>
      <c r="C271" s="112">
        <f t="shared" si="243"/>
        <v>886.83778302999997</v>
      </c>
      <c r="D271" s="113">
        <f t="shared" si="238"/>
        <v>5344.63</v>
      </c>
      <c r="E271" s="114">
        <f t="shared" si="223"/>
        <v>5357.46</v>
      </c>
      <c r="F271" s="115">
        <f t="shared" si="224"/>
        <v>44064</v>
      </c>
      <c r="G271" s="116">
        <f t="shared" si="231"/>
        <v>2.4005403554596683E-3</v>
      </c>
      <c r="H271" s="117">
        <f t="shared" si="239"/>
        <v>44124</v>
      </c>
      <c r="I271" s="117">
        <f t="shared" si="232"/>
        <v>44124</v>
      </c>
      <c r="J271" s="118">
        <f t="shared" si="240"/>
        <v>20</v>
      </c>
      <c r="K271" s="118">
        <f t="shared" si="226"/>
        <v>12</v>
      </c>
      <c r="L271" s="8">
        <f t="shared" si="241"/>
        <v>1.0014396299999999</v>
      </c>
      <c r="M271" s="119">
        <f t="shared" si="225"/>
        <v>1.00359968</v>
      </c>
      <c r="N271" s="119">
        <f t="shared" si="215"/>
        <v>1.01356358993242</v>
      </c>
      <c r="O271" s="112">
        <f t="shared" si="221"/>
        <v>1.01502274</v>
      </c>
      <c r="P271" s="112">
        <f t="shared" si="233"/>
        <v>900.16051646000005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9.5000000000000001E-2</v>
      </c>
      <c r="U271" s="120">
        <f t="shared" si="218"/>
        <v>12</v>
      </c>
      <c r="V271" s="120">
        <v>252</v>
      </c>
      <c r="W271" s="119">
        <f t="shared" si="234"/>
        <v>1.004330988</v>
      </c>
      <c r="X271" s="112">
        <f t="shared" si="235"/>
        <v>3.8985843899999999</v>
      </c>
      <c r="Y271" s="112">
        <f t="shared" si="236"/>
        <v>0</v>
      </c>
      <c r="Z271" s="125" t="str">
        <f t="shared" si="246"/>
        <v>A+J=</v>
      </c>
      <c r="AA271" s="117">
        <f t="shared" si="247"/>
        <v>44124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44112</v>
      </c>
      <c r="B272" s="112">
        <f t="shared" si="230"/>
        <v>904.49316954999995</v>
      </c>
      <c r="C272" s="112">
        <f t="shared" si="243"/>
        <v>886.83778302999997</v>
      </c>
      <c r="D272" s="113">
        <f t="shared" si="238"/>
        <v>5344.63</v>
      </c>
      <c r="E272" s="114">
        <f t="shared" si="223"/>
        <v>5357.46</v>
      </c>
      <c r="F272" s="115">
        <f t="shared" si="224"/>
        <v>44064</v>
      </c>
      <c r="G272" s="116">
        <f t="shared" si="231"/>
        <v>2.4005403554596683E-3</v>
      </c>
      <c r="H272" s="117">
        <f t="shared" si="239"/>
        <v>44124</v>
      </c>
      <c r="I272" s="117">
        <f t="shared" si="232"/>
        <v>44124</v>
      </c>
      <c r="J272" s="118">
        <f t="shared" si="240"/>
        <v>20</v>
      </c>
      <c r="K272" s="118">
        <f t="shared" si="226"/>
        <v>13</v>
      </c>
      <c r="L272" s="8">
        <f t="shared" si="241"/>
        <v>1.0015596899999999</v>
      </c>
      <c r="M272" s="119">
        <f t="shared" si="225"/>
        <v>1.00359968</v>
      </c>
      <c r="N272" s="119">
        <f t="shared" si="215"/>
        <v>1.01356358993242</v>
      </c>
      <c r="O272" s="112">
        <f t="shared" si="221"/>
        <v>1.0151444300000001</v>
      </c>
      <c r="P272" s="112">
        <f t="shared" si="233"/>
        <v>900.26843574999998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9.5000000000000001E-2</v>
      </c>
      <c r="U272" s="120">
        <f t="shared" si="218"/>
        <v>13</v>
      </c>
      <c r="V272" s="120">
        <v>252</v>
      </c>
      <c r="W272" s="119">
        <f t="shared" si="234"/>
        <v>1.0046927489999999</v>
      </c>
      <c r="X272" s="112">
        <f t="shared" si="235"/>
        <v>4.2247338000000001</v>
      </c>
      <c r="Y272" s="112">
        <f t="shared" si="236"/>
        <v>0</v>
      </c>
      <c r="Z272" s="125" t="str">
        <f t="shared" si="246"/>
        <v>A+J=</v>
      </c>
      <c r="AA272" s="117">
        <f t="shared" si="247"/>
        <v>44124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44113</v>
      </c>
      <c r="B273" s="112">
        <f t="shared" si="230"/>
        <v>904.92745209999998</v>
      </c>
      <c r="C273" s="112">
        <f t="shared" si="243"/>
        <v>886.83778302999997</v>
      </c>
      <c r="D273" s="113">
        <f t="shared" si="238"/>
        <v>5344.63</v>
      </c>
      <c r="E273" s="114">
        <f t="shared" si="223"/>
        <v>5357.46</v>
      </c>
      <c r="F273" s="115">
        <f t="shared" si="224"/>
        <v>44064</v>
      </c>
      <c r="G273" s="116">
        <f t="shared" si="231"/>
        <v>2.4005403554596683E-3</v>
      </c>
      <c r="H273" s="117">
        <f t="shared" si="239"/>
        <v>44124</v>
      </c>
      <c r="I273" s="117">
        <f t="shared" si="232"/>
        <v>44124</v>
      </c>
      <c r="J273" s="118">
        <f t="shared" si="240"/>
        <v>20</v>
      </c>
      <c r="K273" s="118">
        <f t="shared" si="226"/>
        <v>14</v>
      </c>
      <c r="L273" s="8">
        <f t="shared" si="241"/>
        <v>1.00167977</v>
      </c>
      <c r="M273" s="119">
        <f t="shared" si="225"/>
        <v>1.00359968</v>
      </c>
      <c r="N273" s="119">
        <f t="shared" si="215"/>
        <v>1.01356358993242</v>
      </c>
      <c r="O273" s="112">
        <f t="shared" si="221"/>
        <v>1.01526614</v>
      </c>
      <c r="P273" s="112">
        <f t="shared" si="233"/>
        <v>900.37637278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9.5000000000000001E-2</v>
      </c>
      <c r="U273" s="120">
        <f t="shared" si="218"/>
        <v>14</v>
      </c>
      <c r="V273" s="120">
        <v>252</v>
      </c>
      <c r="W273" s="119">
        <f t="shared" si="234"/>
        <v>1.0050546410000001</v>
      </c>
      <c r="X273" s="112">
        <f t="shared" si="235"/>
        <v>4.5510793200000004</v>
      </c>
      <c r="Y273" s="112">
        <f t="shared" si="236"/>
        <v>0</v>
      </c>
      <c r="Z273" s="125" t="str">
        <f t="shared" si="246"/>
        <v>A+J=</v>
      </c>
      <c r="AA273" s="117">
        <f t="shared" si="247"/>
        <v>44124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44114</v>
      </c>
      <c r="B274" s="112">
        <f t="shared" si="230"/>
        <v>905.36193876000004</v>
      </c>
      <c r="C274" s="112">
        <f t="shared" si="243"/>
        <v>886.83778302999997</v>
      </c>
      <c r="D274" s="113">
        <f t="shared" si="238"/>
        <v>5344.63</v>
      </c>
      <c r="E274" s="114">
        <f t="shared" si="223"/>
        <v>5357.46</v>
      </c>
      <c r="F274" s="115">
        <f t="shared" si="224"/>
        <v>44064</v>
      </c>
      <c r="G274" s="116">
        <f t="shared" si="231"/>
        <v>2.4005403554596683E-3</v>
      </c>
      <c r="H274" s="117">
        <f t="shared" si="239"/>
        <v>44124</v>
      </c>
      <c r="I274" s="117">
        <f t="shared" si="232"/>
        <v>44124</v>
      </c>
      <c r="J274" s="118">
        <f t="shared" si="240"/>
        <v>20</v>
      </c>
      <c r="K274" s="118">
        <f t="shared" si="226"/>
        <v>15</v>
      </c>
      <c r="L274" s="8">
        <f t="shared" si="241"/>
        <v>1.00179986</v>
      </c>
      <c r="M274" s="119">
        <f t="shared" si="225"/>
        <v>1.00359968</v>
      </c>
      <c r="N274" s="119">
        <f t="shared" si="215"/>
        <v>1.01356358993242</v>
      </c>
      <c r="O274" s="112">
        <f t="shared" si="221"/>
        <v>1.0153878599999999</v>
      </c>
      <c r="P274" s="112">
        <f t="shared" si="233"/>
        <v>900.48431866999999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9.5000000000000001E-2</v>
      </c>
      <c r="U274" s="120">
        <f t="shared" si="218"/>
        <v>15</v>
      </c>
      <c r="V274" s="120">
        <v>252</v>
      </c>
      <c r="W274" s="119">
        <f t="shared" si="234"/>
        <v>1.0054166630000001</v>
      </c>
      <c r="X274" s="112">
        <f t="shared" si="235"/>
        <v>4.8776200899999997</v>
      </c>
      <c r="Y274" s="112">
        <f t="shared" si="236"/>
        <v>0</v>
      </c>
      <c r="Z274" s="125" t="str">
        <f t="shared" si="246"/>
        <v>A+J=</v>
      </c>
      <c r="AA274" s="117">
        <f t="shared" si="247"/>
        <v>44124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44115</v>
      </c>
      <c r="B275" s="112">
        <f t="shared" si="230"/>
        <v>905.36193876000004</v>
      </c>
      <c r="C275" s="112">
        <f t="shared" si="243"/>
        <v>886.83778302999997</v>
      </c>
      <c r="D275" s="113">
        <f t="shared" si="238"/>
        <v>5344.63</v>
      </c>
      <c r="E275" s="114">
        <f t="shared" si="223"/>
        <v>5357.46</v>
      </c>
      <c r="F275" s="115">
        <f t="shared" si="224"/>
        <v>44064</v>
      </c>
      <c r="G275" s="116">
        <f t="shared" si="231"/>
        <v>2.4005403554596683E-3</v>
      </c>
      <c r="H275" s="117">
        <f t="shared" si="239"/>
        <v>44124</v>
      </c>
      <c r="I275" s="117">
        <f t="shared" si="232"/>
        <v>44124</v>
      </c>
      <c r="J275" s="118">
        <f t="shared" si="240"/>
        <v>20</v>
      </c>
      <c r="K275" s="118">
        <f t="shared" si="226"/>
        <v>15</v>
      </c>
      <c r="L275" s="8">
        <f t="shared" si="241"/>
        <v>1.00179986</v>
      </c>
      <c r="M275" s="119">
        <f t="shared" si="225"/>
        <v>1.00359968</v>
      </c>
      <c r="N275" s="119">
        <f t="shared" si="215"/>
        <v>1.01356358993242</v>
      </c>
      <c r="O275" s="112">
        <f t="shared" si="221"/>
        <v>1.0153878599999999</v>
      </c>
      <c r="P275" s="112">
        <f t="shared" si="233"/>
        <v>900.48431866999999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9.5000000000000001E-2</v>
      </c>
      <c r="U275" s="120">
        <f t="shared" si="218"/>
        <v>15</v>
      </c>
      <c r="V275" s="120">
        <v>252</v>
      </c>
      <c r="W275" s="119">
        <f t="shared" si="234"/>
        <v>1.0054166630000001</v>
      </c>
      <c r="X275" s="112">
        <f t="shared" si="235"/>
        <v>4.8776200899999997</v>
      </c>
      <c r="Y275" s="112">
        <f t="shared" si="236"/>
        <v>0</v>
      </c>
      <c r="Z275" s="125" t="str">
        <f t="shared" si="246"/>
        <v>A+J=</v>
      </c>
      <c r="AA275" s="117">
        <f t="shared" si="247"/>
        <v>44124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44116</v>
      </c>
      <c r="B276" s="112">
        <f t="shared" si="230"/>
        <v>905.36193876000004</v>
      </c>
      <c r="C276" s="112">
        <f t="shared" si="243"/>
        <v>886.83778302999997</v>
      </c>
      <c r="D276" s="113">
        <f t="shared" si="238"/>
        <v>5344.63</v>
      </c>
      <c r="E276" s="114">
        <f t="shared" si="223"/>
        <v>5357.46</v>
      </c>
      <c r="F276" s="115">
        <f t="shared" si="224"/>
        <v>44064</v>
      </c>
      <c r="G276" s="116">
        <f t="shared" si="231"/>
        <v>2.4005403554596683E-3</v>
      </c>
      <c r="H276" s="117">
        <f t="shared" si="239"/>
        <v>44124</v>
      </c>
      <c r="I276" s="117">
        <f t="shared" si="232"/>
        <v>44124</v>
      </c>
      <c r="J276" s="118">
        <f t="shared" si="240"/>
        <v>20</v>
      </c>
      <c r="K276" s="118">
        <f t="shared" si="226"/>
        <v>15</v>
      </c>
      <c r="L276" s="8">
        <f t="shared" si="241"/>
        <v>1.00179986</v>
      </c>
      <c r="M276" s="119">
        <f t="shared" si="225"/>
        <v>1.00359968</v>
      </c>
      <c r="N276" s="119">
        <f t="shared" si="215"/>
        <v>1.01356358993242</v>
      </c>
      <c r="O276" s="112">
        <f t="shared" si="221"/>
        <v>1.0153878599999999</v>
      </c>
      <c r="P276" s="112">
        <f t="shared" si="233"/>
        <v>900.48431866999999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9.5000000000000001E-2</v>
      </c>
      <c r="U276" s="120">
        <f t="shared" si="218"/>
        <v>15</v>
      </c>
      <c r="V276" s="120">
        <v>252</v>
      </c>
      <c r="W276" s="119">
        <f t="shared" si="234"/>
        <v>1.0054166630000001</v>
      </c>
      <c r="X276" s="112">
        <f t="shared" si="235"/>
        <v>4.8776200899999997</v>
      </c>
      <c r="Y276" s="112">
        <f t="shared" si="236"/>
        <v>0</v>
      </c>
      <c r="Z276" s="125" t="str">
        <f t="shared" si="246"/>
        <v>A+J=</v>
      </c>
      <c r="AA276" s="117">
        <f t="shared" si="247"/>
        <v>44124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44117</v>
      </c>
      <c r="B277" s="112">
        <f t="shared" si="230"/>
        <v>905.36193876000004</v>
      </c>
      <c r="C277" s="112">
        <f t="shared" si="243"/>
        <v>886.83778302999997</v>
      </c>
      <c r="D277" s="113">
        <f t="shared" si="238"/>
        <v>5344.63</v>
      </c>
      <c r="E277" s="114">
        <f t="shared" si="223"/>
        <v>5357.46</v>
      </c>
      <c r="F277" s="115">
        <f t="shared" si="224"/>
        <v>44064</v>
      </c>
      <c r="G277" s="116">
        <f t="shared" si="231"/>
        <v>2.4005403554596683E-3</v>
      </c>
      <c r="H277" s="117">
        <f t="shared" si="239"/>
        <v>44124</v>
      </c>
      <c r="I277" s="117">
        <f t="shared" si="232"/>
        <v>44124</v>
      </c>
      <c r="J277" s="118">
        <f t="shared" si="240"/>
        <v>20</v>
      </c>
      <c r="K277" s="118">
        <f t="shared" si="226"/>
        <v>15</v>
      </c>
      <c r="L277" s="8">
        <f t="shared" si="241"/>
        <v>1.00179986</v>
      </c>
      <c r="M277" s="119">
        <f t="shared" si="225"/>
        <v>1.00359968</v>
      </c>
      <c r="N277" s="119">
        <f t="shared" si="215"/>
        <v>1.01356358993242</v>
      </c>
      <c r="O277" s="112">
        <f t="shared" si="221"/>
        <v>1.0153878599999999</v>
      </c>
      <c r="P277" s="112">
        <f t="shared" si="233"/>
        <v>900.48431866999999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9.5000000000000001E-2</v>
      </c>
      <c r="U277" s="120">
        <f t="shared" si="218"/>
        <v>15</v>
      </c>
      <c r="V277" s="120">
        <v>252</v>
      </c>
      <c r="W277" s="119">
        <f t="shared" si="234"/>
        <v>1.0054166630000001</v>
      </c>
      <c r="X277" s="112">
        <f t="shared" si="235"/>
        <v>4.8776200899999997</v>
      </c>
      <c r="Y277" s="112">
        <f t="shared" si="236"/>
        <v>0</v>
      </c>
      <c r="Z277" s="125" t="str">
        <f t="shared" si="246"/>
        <v>A+J=</v>
      </c>
      <c r="AA277" s="117">
        <f t="shared" si="247"/>
        <v>44124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44118</v>
      </c>
      <c r="B278" s="112">
        <f t="shared" si="230"/>
        <v>905.79663847999996</v>
      </c>
      <c r="C278" s="112">
        <f t="shared" si="243"/>
        <v>886.83778302999997</v>
      </c>
      <c r="D278" s="113">
        <f t="shared" si="238"/>
        <v>5344.63</v>
      </c>
      <c r="E278" s="114">
        <f t="shared" si="223"/>
        <v>5357.46</v>
      </c>
      <c r="F278" s="115">
        <f t="shared" si="224"/>
        <v>44064</v>
      </c>
      <c r="G278" s="116">
        <f t="shared" si="231"/>
        <v>2.4005403554596683E-3</v>
      </c>
      <c r="H278" s="117">
        <f t="shared" si="239"/>
        <v>44124</v>
      </c>
      <c r="I278" s="117">
        <f t="shared" si="232"/>
        <v>44124</v>
      </c>
      <c r="J278" s="118">
        <f t="shared" si="240"/>
        <v>20</v>
      </c>
      <c r="K278" s="118">
        <f t="shared" si="226"/>
        <v>16</v>
      </c>
      <c r="L278" s="8">
        <f t="shared" si="241"/>
        <v>1.0019199700000001</v>
      </c>
      <c r="M278" s="119">
        <f t="shared" si="225"/>
        <v>1.00359968</v>
      </c>
      <c r="N278" s="119">
        <f t="shared" si="215"/>
        <v>1.01356358993242</v>
      </c>
      <c r="O278" s="112">
        <f t="shared" si="221"/>
        <v>1.0155095999999999</v>
      </c>
      <c r="P278" s="112">
        <f t="shared" si="233"/>
        <v>900.59228229999997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9.5000000000000001E-2</v>
      </c>
      <c r="U278" s="120">
        <f t="shared" si="218"/>
        <v>16</v>
      </c>
      <c r="V278" s="120">
        <v>252</v>
      </c>
      <c r="W278" s="119">
        <f t="shared" si="234"/>
        <v>1.005778815</v>
      </c>
      <c r="X278" s="112">
        <f t="shared" si="235"/>
        <v>5.2043561800000004</v>
      </c>
      <c r="Y278" s="112">
        <f t="shared" si="236"/>
        <v>0</v>
      </c>
      <c r="Z278" s="125" t="str">
        <f t="shared" si="246"/>
        <v>A+J=</v>
      </c>
      <c r="AA278" s="117">
        <f t="shared" si="247"/>
        <v>44124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44119</v>
      </c>
      <c r="B279" s="112">
        <f t="shared" si="230"/>
        <v>906.23154333000002</v>
      </c>
      <c r="C279" s="112">
        <f t="shared" si="243"/>
        <v>886.83778302999997</v>
      </c>
      <c r="D279" s="113">
        <f t="shared" si="238"/>
        <v>5344.63</v>
      </c>
      <c r="E279" s="114">
        <f t="shared" si="223"/>
        <v>5357.46</v>
      </c>
      <c r="F279" s="115">
        <f t="shared" si="224"/>
        <v>44064</v>
      </c>
      <c r="G279" s="116">
        <f t="shared" si="231"/>
        <v>2.4005403554596683E-3</v>
      </c>
      <c r="H279" s="117">
        <f t="shared" si="239"/>
        <v>44124</v>
      </c>
      <c r="I279" s="117">
        <f t="shared" si="232"/>
        <v>44124</v>
      </c>
      <c r="J279" s="118">
        <f t="shared" si="240"/>
        <v>20</v>
      </c>
      <c r="K279" s="118">
        <f t="shared" si="226"/>
        <v>17</v>
      </c>
      <c r="L279" s="8">
        <f t="shared" si="241"/>
        <v>1.0020400899999999</v>
      </c>
      <c r="M279" s="119">
        <f t="shared" si="225"/>
        <v>1.00359968</v>
      </c>
      <c r="N279" s="119">
        <f t="shared" si="215"/>
        <v>1.01356358993242</v>
      </c>
      <c r="O279" s="112">
        <f t="shared" si="221"/>
        <v>1.01563135</v>
      </c>
      <c r="P279" s="112">
        <f t="shared" si="233"/>
        <v>900.70025480000004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9.5000000000000001E-2</v>
      </c>
      <c r="U279" s="120">
        <f t="shared" si="218"/>
        <v>17</v>
      </c>
      <c r="V279" s="120">
        <v>252</v>
      </c>
      <c r="W279" s="119">
        <f t="shared" si="234"/>
        <v>1.0061410980000001</v>
      </c>
      <c r="X279" s="112">
        <f t="shared" si="235"/>
        <v>5.5312885300000003</v>
      </c>
      <c r="Y279" s="112">
        <f t="shared" si="236"/>
        <v>0</v>
      </c>
      <c r="Z279" s="125" t="str">
        <f t="shared" si="246"/>
        <v>A+J=</v>
      </c>
      <c r="AA279" s="117">
        <f t="shared" si="247"/>
        <v>44124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44120</v>
      </c>
      <c r="B280" s="112">
        <f t="shared" si="230"/>
        <v>906.66665244000001</v>
      </c>
      <c r="C280" s="112">
        <f t="shared" si="243"/>
        <v>886.83778302999997</v>
      </c>
      <c r="D280" s="113">
        <f t="shared" si="238"/>
        <v>5344.63</v>
      </c>
      <c r="E280" s="114">
        <f t="shared" si="223"/>
        <v>5357.46</v>
      </c>
      <c r="F280" s="115">
        <f t="shared" si="224"/>
        <v>44064</v>
      </c>
      <c r="G280" s="116">
        <f t="shared" si="231"/>
        <v>2.4005403554596683E-3</v>
      </c>
      <c r="H280" s="117">
        <f t="shared" si="239"/>
        <v>44124</v>
      </c>
      <c r="I280" s="117">
        <f t="shared" si="232"/>
        <v>44124</v>
      </c>
      <c r="J280" s="118">
        <f t="shared" si="240"/>
        <v>20</v>
      </c>
      <c r="K280" s="118">
        <f t="shared" si="226"/>
        <v>18</v>
      </c>
      <c r="L280" s="8">
        <f t="shared" si="241"/>
        <v>1.0021602199999999</v>
      </c>
      <c r="M280" s="119">
        <f t="shared" si="225"/>
        <v>1.00359968</v>
      </c>
      <c r="N280" s="119">
        <f t="shared" si="215"/>
        <v>1.01356358993242</v>
      </c>
      <c r="O280" s="112">
        <f t="shared" si="221"/>
        <v>1.0157531099999999</v>
      </c>
      <c r="P280" s="112">
        <f t="shared" si="233"/>
        <v>900.80823616999999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9.5000000000000001E-2</v>
      </c>
      <c r="U280" s="120">
        <f t="shared" si="218"/>
        <v>18</v>
      </c>
      <c r="V280" s="120">
        <v>252</v>
      </c>
      <c r="W280" s="119">
        <f t="shared" si="234"/>
        <v>1.006503511</v>
      </c>
      <c r="X280" s="112">
        <f t="shared" si="235"/>
        <v>5.8584162700000002</v>
      </c>
      <c r="Y280" s="112">
        <f t="shared" si="236"/>
        <v>0</v>
      </c>
      <c r="Z280" s="125" t="str">
        <f t="shared" si="246"/>
        <v>A+J=</v>
      </c>
      <c r="AA280" s="117">
        <f t="shared" si="247"/>
        <v>44124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44121</v>
      </c>
      <c r="B281" s="112">
        <f t="shared" si="230"/>
        <v>907.10196676999999</v>
      </c>
      <c r="C281" s="112">
        <f t="shared" si="243"/>
        <v>886.83778302999997</v>
      </c>
      <c r="D281" s="113">
        <f t="shared" si="238"/>
        <v>5344.63</v>
      </c>
      <c r="E281" s="114">
        <f t="shared" si="223"/>
        <v>5357.46</v>
      </c>
      <c r="F281" s="115">
        <f t="shared" si="224"/>
        <v>44064</v>
      </c>
      <c r="G281" s="116">
        <f t="shared" si="231"/>
        <v>2.4005403554596683E-3</v>
      </c>
      <c r="H281" s="117">
        <f t="shared" si="239"/>
        <v>44124</v>
      </c>
      <c r="I281" s="117">
        <f t="shared" si="232"/>
        <v>44124</v>
      </c>
      <c r="J281" s="118">
        <f t="shared" si="240"/>
        <v>20</v>
      </c>
      <c r="K281" s="118">
        <f t="shared" si="226"/>
        <v>19</v>
      </c>
      <c r="L281" s="8">
        <f t="shared" si="241"/>
        <v>1.00228037</v>
      </c>
      <c r="M281" s="119">
        <f t="shared" si="225"/>
        <v>1.00359968</v>
      </c>
      <c r="N281" s="119">
        <f t="shared" si="215"/>
        <v>1.01356358993242</v>
      </c>
      <c r="O281" s="112">
        <f t="shared" si="221"/>
        <v>1.0158748799999999</v>
      </c>
      <c r="P281" s="112">
        <f t="shared" si="233"/>
        <v>900.91622641000004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9.5000000000000001E-2</v>
      </c>
      <c r="U281" s="120">
        <f t="shared" si="218"/>
        <v>19</v>
      </c>
      <c r="V281" s="120">
        <v>252</v>
      </c>
      <c r="W281" s="119">
        <f t="shared" si="234"/>
        <v>1.0068660549999999</v>
      </c>
      <c r="X281" s="112">
        <f t="shared" si="235"/>
        <v>6.1857403599999996</v>
      </c>
      <c r="Y281" s="112">
        <f t="shared" si="236"/>
        <v>0</v>
      </c>
      <c r="Z281" s="125" t="str">
        <f t="shared" si="246"/>
        <v>A+J=</v>
      </c>
      <c r="AA281" s="117">
        <f t="shared" si="247"/>
        <v>44124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44122</v>
      </c>
      <c r="B282" s="112">
        <f t="shared" si="230"/>
        <v>907.10196676999999</v>
      </c>
      <c r="C282" s="112">
        <f t="shared" si="243"/>
        <v>886.83778302999997</v>
      </c>
      <c r="D282" s="113">
        <f t="shared" si="238"/>
        <v>5344.63</v>
      </c>
      <c r="E282" s="114">
        <f t="shared" si="223"/>
        <v>5357.46</v>
      </c>
      <c r="F282" s="115">
        <f t="shared" si="224"/>
        <v>44064</v>
      </c>
      <c r="G282" s="116">
        <f t="shared" si="231"/>
        <v>2.4005403554596683E-3</v>
      </c>
      <c r="H282" s="117">
        <f t="shared" si="239"/>
        <v>44124</v>
      </c>
      <c r="I282" s="117">
        <f t="shared" si="232"/>
        <v>44124</v>
      </c>
      <c r="J282" s="118">
        <f t="shared" si="240"/>
        <v>20</v>
      </c>
      <c r="K282" s="118">
        <f t="shared" si="226"/>
        <v>19</v>
      </c>
      <c r="L282" s="8">
        <f t="shared" si="241"/>
        <v>1.00228037</v>
      </c>
      <c r="M282" s="119">
        <f t="shared" si="225"/>
        <v>1.00359968</v>
      </c>
      <c r="N282" s="119">
        <f t="shared" si="215"/>
        <v>1.01356358993242</v>
      </c>
      <c r="O282" s="112">
        <f t="shared" si="221"/>
        <v>1.0158748799999999</v>
      </c>
      <c r="P282" s="112">
        <f t="shared" si="233"/>
        <v>900.91622641000004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9.5000000000000001E-2</v>
      </c>
      <c r="U282" s="120">
        <f t="shared" si="218"/>
        <v>19</v>
      </c>
      <c r="V282" s="120">
        <v>252</v>
      </c>
      <c r="W282" s="119">
        <f t="shared" si="234"/>
        <v>1.0068660549999999</v>
      </c>
      <c r="X282" s="112">
        <f t="shared" si="235"/>
        <v>6.1857403599999996</v>
      </c>
      <c r="Y282" s="112">
        <f t="shared" si="236"/>
        <v>0</v>
      </c>
      <c r="Z282" s="125" t="str">
        <f t="shared" si="246"/>
        <v>A+J=</v>
      </c>
      <c r="AA282" s="117">
        <f t="shared" si="247"/>
        <v>44124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44123</v>
      </c>
      <c r="B283" s="112">
        <f t="shared" si="230"/>
        <v>907.10196676999999</v>
      </c>
      <c r="C283" s="112">
        <f t="shared" si="243"/>
        <v>886.83778302999997</v>
      </c>
      <c r="D283" s="113">
        <f t="shared" si="238"/>
        <v>5344.63</v>
      </c>
      <c r="E283" s="114">
        <f t="shared" si="223"/>
        <v>5357.46</v>
      </c>
      <c r="F283" s="115">
        <f t="shared" si="224"/>
        <v>44064</v>
      </c>
      <c r="G283" s="116">
        <f t="shared" si="231"/>
        <v>2.4005403554596683E-3</v>
      </c>
      <c r="H283" s="117">
        <f t="shared" si="239"/>
        <v>44124</v>
      </c>
      <c r="I283" s="117">
        <f t="shared" si="232"/>
        <v>44124</v>
      </c>
      <c r="J283" s="118">
        <f t="shared" si="240"/>
        <v>20</v>
      </c>
      <c r="K283" s="118">
        <f t="shared" si="226"/>
        <v>19</v>
      </c>
      <c r="L283" s="8">
        <f t="shared" si="241"/>
        <v>1.00228037</v>
      </c>
      <c r="M283" s="119">
        <f t="shared" si="225"/>
        <v>1.00359968</v>
      </c>
      <c r="N283" s="119">
        <f t="shared" si="215"/>
        <v>1.01356358993242</v>
      </c>
      <c r="O283" s="112">
        <f t="shared" si="221"/>
        <v>1.0158748799999999</v>
      </c>
      <c r="P283" s="112">
        <f t="shared" si="233"/>
        <v>900.91622641000004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9.5000000000000001E-2</v>
      </c>
      <c r="U283" s="120">
        <f t="shared" si="218"/>
        <v>19</v>
      </c>
      <c r="V283" s="120">
        <v>252</v>
      </c>
      <c r="W283" s="119">
        <f t="shared" si="234"/>
        <v>1.0068660549999999</v>
      </c>
      <c r="X283" s="112">
        <f t="shared" si="235"/>
        <v>6.1857403599999996</v>
      </c>
      <c r="Y283" s="112">
        <f t="shared" si="236"/>
        <v>0</v>
      </c>
      <c r="Z283" s="125" t="str">
        <f t="shared" si="246"/>
        <v>A+J=</v>
      </c>
      <c r="AA283" s="117">
        <f t="shared" si="247"/>
        <v>44124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44124</v>
      </c>
      <c r="B284" s="112">
        <f t="shared" si="230"/>
        <v>907.53750332000004</v>
      </c>
      <c r="C284" s="112">
        <f t="shared" si="243"/>
        <v>886.83778302999997</v>
      </c>
      <c r="D284" s="113">
        <f t="shared" si="238"/>
        <v>5344.63</v>
      </c>
      <c r="E284" s="114">
        <f t="shared" si="223"/>
        <v>5357.46</v>
      </c>
      <c r="F284" s="115">
        <f t="shared" si="224"/>
        <v>44064</v>
      </c>
      <c r="G284" s="116">
        <f t="shared" si="231"/>
        <v>2.4005403554596683E-3</v>
      </c>
      <c r="H284" s="117">
        <f t="shared" si="239"/>
        <v>44155</v>
      </c>
      <c r="I284" s="117">
        <f t="shared" si="232"/>
        <v>44124</v>
      </c>
      <c r="J284" s="118">
        <f t="shared" si="240"/>
        <v>20</v>
      </c>
      <c r="K284" s="118">
        <f t="shared" si="226"/>
        <v>20</v>
      </c>
      <c r="L284" s="8">
        <f t="shared" si="241"/>
        <v>1.00240054</v>
      </c>
      <c r="M284" s="119">
        <f t="shared" si="225"/>
        <v>1.00359968</v>
      </c>
      <c r="N284" s="119">
        <f t="shared" si="215"/>
        <v>1.01356358993242</v>
      </c>
      <c r="O284" s="112">
        <f t="shared" si="221"/>
        <v>1.01599668</v>
      </c>
      <c r="P284" s="112">
        <f t="shared" si="233"/>
        <v>901.02424325000004</v>
      </c>
      <c r="Q284" s="162">
        <f t="shared" si="244"/>
        <v>9</v>
      </c>
      <c r="R284" s="30">
        <f t="shared" si="245"/>
        <v>1.4902689978203314E-2</v>
      </c>
      <c r="S284" s="112">
        <f t="shared" si="219"/>
        <v>13.427684960000001</v>
      </c>
      <c r="T284" s="122">
        <f t="shared" si="242"/>
        <v>9.5000000000000001E-2</v>
      </c>
      <c r="U284" s="120">
        <f t="shared" si="218"/>
        <v>20</v>
      </c>
      <c r="V284" s="120">
        <v>252</v>
      </c>
      <c r="W284" s="119">
        <f t="shared" si="234"/>
        <v>1.0072287289999999</v>
      </c>
      <c r="X284" s="112">
        <f t="shared" si="235"/>
        <v>6.5132600700000003</v>
      </c>
      <c r="Y284" s="112">
        <f t="shared" si="236"/>
        <v>19.940945030000002</v>
      </c>
      <c r="Z284" s="125" t="str">
        <f t="shared" si="246"/>
        <v>A+J=</v>
      </c>
      <c r="AA284" s="117">
        <f t="shared" si="247"/>
        <v>44124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44125</v>
      </c>
      <c r="B285" s="112">
        <f t="shared" si="230"/>
        <v>888.17380297</v>
      </c>
      <c r="C285" s="112">
        <f t="shared" si="243"/>
        <v>873.62151448999998</v>
      </c>
      <c r="D285" s="113">
        <f t="shared" si="238"/>
        <v>5357.46</v>
      </c>
      <c r="E285" s="114">
        <f t="shared" si="223"/>
        <v>5391.75</v>
      </c>
      <c r="F285" s="115">
        <f t="shared" si="224"/>
        <v>44094</v>
      </c>
      <c r="G285" s="116">
        <f t="shared" si="231"/>
        <v>6.4004210950712181E-3</v>
      </c>
      <c r="H285" s="117">
        <f t="shared" si="239"/>
        <v>44155</v>
      </c>
      <c r="I285" s="117">
        <f t="shared" si="232"/>
        <v>44155</v>
      </c>
      <c r="J285" s="118">
        <f t="shared" si="240"/>
        <v>22</v>
      </c>
      <c r="K285" s="118">
        <f t="shared" si="226"/>
        <v>1</v>
      </c>
      <c r="L285" s="8">
        <f t="shared" si="241"/>
        <v>1.0002900400000001</v>
      </c>
      <c r="M285" s="119">
        <f t="shared" si="225"/>
        <v>1.00240054</v>
      </c>
      <c r="N285" s="119">
        <f t="shared" si="215"/>
        <v>1.0159966898725965</v>
      </c>
      <c r="O285" s="112">
        <f t="shared" si="221"/>
        <v>1.0162913600000001</v>
      </c>
      <c r="P285" s="112">
        <f t="shared" si="233"/>
        <v>887.85399708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9.5000000000000001E-2</v>
      </c>
      <c r="U285" s="120">
        <f t="shared" si="218"/>
        <v>1</v>
      </c>
      <c r="V285" s="120">
        <v>252</v>
      </c>
      <c r="W285" s="119">
        <f t="shared" si="234"/>
        <v>1.0003602009999999</v>
      </c>
      <c r="X285" s="112">
        <f t="shared" si="235"/>
        <v>0.31980588999999998</v>
      </c>
      <c r="Y285" s="112">
        <f t="shared" si="236"/>
        <v>0</v>
      </c>
      <c r="Z285" s="125" t="str">
        <f t="shared" si="246"/>
        <v>A+J=</v>
      </c>
      <c r="AA285" s="117">
        <f t="shared" si="247"/>
        <v>44155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44126</v>
      </c>
      <c r="B286" s="112">
        <f t="shared" si="230"/>
        <v>888.75143600000001</v>
      </c>
      <c r="C286" s="112">
        <f t="shared" si="243"/>
        <v>873.62151448999998</v>
      </c>
      <c r="D286" s="113">
        <f t="shared" si="238"/>
        <v>5357.46</v>
      </c>
      <c r="E286" s="114">
        <f t="shared" si="223"/>
        <v>5391.75</v>
      </c>
      <c r="F286" s="115">
        <f t="shared" si="224"/>
        <v>44094</v>
      </c>
      <c r="G286" s="116">
        <f t="shared" si="231"/>
        <v>6.4004210950712181E-3</v>
      </c>
      <c r="H286" s="117">
        <f t="shared" si="239"/>
        <v>44155</v>
      </c>
      <c r="I286" s="117">
        <f t="shared" si="232"/>
        <v>44155</v>
      </c>
      <c r="J286" s="118">
        <f t="shared" si="240"/>
        <v>22</v>
      </c>
      <c r="K286" s="118">
        <f t="shared" si="226"/>
        <v>2</v>
      </c>
      <c r="L286" s="8">
        <f t="shared" si="241"/>
        <v>1.0005801700000001</v>
      </c>
      <c r="M286" s="119">
        <f t="shared" si="225"/>
        <v>1.00240054</v>
      </c>
      <c r="N286" s="119">
        <f t="shared" si="215"/>
        <v>1.0159966898725965</v>
      </c>
      <c r="O286" s="112">
        <f t="shared" si="221"/>
        <v>1.01658614</v>
      </c>
      <c r="P286" s="112">
        <f t="shared" si="233"/>
        <v>888.11152322999999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9.5000000000000001E-2</v>
      </c>
      <c r="U286" s="120">
        <f t="shared" si="218"/>
        <v>2</v>
      </c>
      <c r="V286" s="120">
        <v>252</v>
      </c>
      <c r="W286" s="119">
        <f t="shared" si="234"/>
        <v>1.0007205320000001</v>
      </c>
      <c r="X286" s="112">
        <f t="shared" si="235"/>
        <v>0.63991277000000002</v>
      </c>
      <c r="Y286" s="112">
        <f t="shared" si="236"/>
        <v>0</v>
      </c>
      <c r="Z286" s="125" t="str">
        <f t="shared" si="246"/>
        <v>A+J=</v>
      </c>
      <c r="AA286" s="117">
        <f t="shared" si="247"/>
        <v>44155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44127</v>
      </c>
      <c r="B287" s="112">
        <f t="shared" si="230"/>
        <v>889.3294313099999</v>
      </c>
      <c r="C287" s="112">
        <f t="shared" si="243"/>
        <v>873.62151448999998</v>
      </c>
      <c r="D287" s="113">
        <f t="shared" si="238"/>
        <v>5357.46</v>
      </c>
      <c r="E287" s="114">
        <f t="shared" si="223"/>
        <v>5391.75</v>
      </c>
      <c r="F287" s="115">
        <f t="shared" si="224"/>
        <v>44094</v>
      </c>
      <c r="G287" s="116">
        <f t="shared" si="231"/>
        <v>6.4004210950712181E-3</v>
      </c>
      <c r="H287" s="117">
        <f t="shared" si="239"/>
        <v>44155</v>
      </c>
      <c r="I287" s="117">
        <f t="shared" si="232"/>
        <v>44155</v>
      </c>
      <c r="J287" s="118">
        <f t="shared" si="240"/>
        <v>22</v>
      </c>
      <c r="K287" s="118">
        <f t="shared" si="226"/>
        <v>3</v>
      </c>
      <c r="L287" s="8">
        <f t="shared" si="241"/>
        <v>1.0008703800000001</v>
      </c>
      <c r="M287" s="119">
        <f t="shared" si="225"/>
        <v>1.00240054</v>
      </c>
      <c r="N287" s="119">
        <f t="shared" ref="N287:N350" si="249">IF(I287&gt;I286,N286*M287,N286)</f>
        <v>1.0159966898725965</v>
      </c>
      <c r="O287" s="112">
        <f t="shared" si="221"/>
        <v>1.01688099</v>
      </c>
      <c r="P287" s="112">
        <f t="shared" si="233"/>
        <v>888.36911052999994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9.5000000000000001E-2</v>
      </c>
      <c r="U287" s="120">
        <f t="shared" si="218"/>
        <v>3</v>
      </c>
      <c r="V287" s="120">
        <v>252</v>
      </c>
      <c r="W287" s="119">
        <f t="shared" si="234"/>
        <v>1.001080993</v>
      </c>
      <c r="X287" s="112">
        <f t="shared" si="235"/>
        <v>0.96032077999999998</v>
      </c>
      <c r="Y287" s="112">
        <f t="shared" si="236"/>
        <v>0</v>
      </c>
      <c r="Z287" s="125" t="str">
        <f t="shared" si="246"/>
        <v>A+J=</v>
      </c>
      <c r="AA287" s="117">
        <f t="shared" si="247"/>
        <v>44155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44128</v>
      </c>
      <c r="B288" s="112">
        <f t="shared" si="230"/>
        <v>889.90779696999994</v>
      </c>
      <c r="C288" s="112">
        <f t="shared" si="243"/>
        <v>873.62151448999998</v>
      </c>
      <c r="D288" s="113">
        <f t="shared" si="238"/>
        <v>5357.46</v>
      </c>
      <c r="E288" s="114">
        <f t="shared" si="223"/>
        <v>5391.75</v>
      </c>
      <c r="F288" s="115">
        <f t="shared" si="224"/>
        <v>44094</v>
      </c>
      <c r="G288" s="116">
        <f t="shared" si="231"/>
        <v>6.4004210950712181E-3</v>
      </c>
      <c r="H288" s="117">
        <f t="shared" si="239"/>
        <v>44155</v>
      </c>
      <c r="I288" s="117">
        <f t="shared" si="232"/>
        <v>44155</v>
      </c>
      <c r="J288" s="118">
        <f t="shared" si="240"/>
        <v>22</v>
      </c>
      <c r="K288" s="118">
        <f t="shared" si="226"/>
        <v>4</v>
      </c>
      <c r="L288" s="8">
        <f t="shared" si="241"/>
        <v>1.00116067</v>
      </c>
      <c r="M288" s="119">
        <f t="shared" si="225"/>
        <v>1.00240054</v>
      </c>
      <c r="N288" s="119">
        <f t="shared" si="249"/>
        <v>1.0159966898725965</v>
      </c>
      <c r="O288" s="112">
        <f t="shared" si="221"/>
        <v>1.0171759199999999</v>
      </c>
      <c r="P288" s="112">
        <f t="shared" si="233"/>
        <v>888.62676772999998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9.5000000000000001E-2</v>
      </c>
      <c r="U288" s="120">
        <f t="shared" si="218"/>
        <v>4</v>
      </c>
      <c r="V288" s="120">
        <v>252</v>
      </c>
      <c r="W288" s="119">
        <f t="shared" si="234"/>
        <v>1.0014415830000001</v>
      </c>
      <c r="X288" s="112">
        <f t="shared" si="235"/>
        <v>1.2810292400000001</v>
      </c>
      <c r="Y288" s="112">
        <f t="shared" si="236"/>
        <v>0</v>
      </c>
      <c r="Z288" s="125" t="str">
        <f t="shared" si="246"/>
        <v>A+J=</v>
      </c>
      <c r="AA288" s="117">
        <f t="shared" si="247"/>
        <v>44155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44129</v>
      </c>
      <c r="B289" s="112">
        <f t="shared" si="230"/>
        <v>889.90779696999994</v>
      </c>
      <c r="C289" s="112">
        <f t="shared" si="243"/>
        <v>873.62151448999998</v>
      </c>
      <c r="D289" s="113">
        <f t="shared" si="238"/>
        <v>5357.46</v>
      </c>
      <c r="E289" s="114">
        <f t="shared" si="223"/>
        <v>5391.75</v>
      </c>
      <c r="F289" s="115">
        <f t="shared" si="224"/>
        <v>44094</v>
      </c>
      <c r="G289" s="116">
        <f t="shared" si="231"/>
        <v>6.4004210950712181E-3</v>
      </c>
      <c r="H289" s="117">
        <f t="shared" si="239"/>
        <v>44155</v>
      </c>
      <c r="I289" s="117">
        <f t="shared" si="232"/>
        <v>44155</v>
      </c>
      <c r="J289" s="118">
        <f t="shared" si="240"/>
        <v>22</v>
      </c>
      <c r="K289" s="118">
        <f t="shared" si="226"/>
        <v>4</v>
      </c>
      <c r="L289" s="8">
        <f t="shared" si="241"/>
        <v>1.00116067</v>
      </c>
      <c r="M289" s="119">
        <f t="shared" si="225"/>
        <v>1.00240054</v>
      </c>
      <c r="N289" s="119">
        <f t="shared" si="249"/>
        <v>1.0159966898725965</v>
      </c>
      <c r="O289" s="112">
        <f t="shared" si="221"/>
        <v>1.0171759199999999</v>
      </c>
      <c r="P289" s="112">
        <f t="shared" si="233"/>
        <v>888.62676772999998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9.5000000000000001E-2</v>
      </c>
      <c r="U289" s="120">
        <f t="shared" si="218"/>
        <v>4</v>
      </c>
      <c r="V289" s="120">
        <v>252</v>
      </c>
      <c r="W289" s="119">
        <f t="shared" si="234"/>
        <v>1.0014415830000001</v>
      </c>
      <c r="X289" s="112">
        <f t="shared" si="235"/>
        <v>1.2810292400000001</v>
      </c>
      <c r="Y289" s="112">
        <f t="shared" si="236"/>
        <v>0</v>
      </c>
      <c r="Z289" s="125" t="str">
        <f t="shared" si="246"/>
        <v>A+J=</v>
      </c>
      <c r="AA289" s="117">
        <f t="shared" si="247"/>
        <v>44155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44130</v>
      </c>
      <c r="B290" s="112">
        <f t="shared" si="230"/>
        <v>889.90779696999994</v>
      </c>
      <c r="C290" s="112">
        <f t="shared" si="243"/>
        <v>873.62151448999998</v>
      </c>
      <c r="D290" s="113">
        <f t="shared" si="238"/>
        <v>5357.46</v>
      </c>
      <c r="E290" s="114">
        <f t="shared" si="223"/>
        <v>5391.75</v>
      </c>
      <c r="F290" s="115">
        <f t="shared" si="224"/>
        <v>44094</v>
      </c>
      <c r="G290" s="116">
        <f t="shared" si="231"/>
        <v>6.4004210950712181E-3</v>
      </c>
      <c r="H290" s="117">
        <f t="shared" si="239"/>
        <v>44155</v>
      </c>
      <c r="I290" s="117">
        <f t="shared" si="232"/>
        <v>44155</v>
      </c>
      <c r="J290" s="118">
        <f t="shared" si="240"/>
        <v>22</v>
      </c>
      <c r="K290" s="118">
        <f t="shared" si="226"/>
        <v>4</v>
      </c>
      <c r="L290" s="8">
        <f t="shared" si="241"/>
        <v>1.00116067</v>
      </c>
      <c r="M290" s="119">
        <f t="shared" si="225"/>
        <v>1.00240054</v>
      </c>
      <c r="N290" s="119">
        <f t="shared" si="249"/>
        <v>1.0159966898725965</v>
      </c>
      <c r="O290" s="112">
        <f t="shared" si="221"/>
        <v>1.0171759199999999</v>
      </c>
      <c r="P290" s="112">
        <f t="shared" si="233"/>
        <v>888.62676772999998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9.5000000000000001E-2</v>
      </c>
      <c r="U290" s="120">
        <f t="shared" si="218"/>
        <v>4</v>
      </c>
      <c r="V290" s="120">
        <v>252</v>
      </c>
      <c r="W290" s="119">
        <f t="shared" si="234"/>
        <v>1.0014415830000001</v>
      </c>
      <c r="X290" s="112">
        <f t="shared" si="235"/>
        <v>1.2810292400000001</v>
      </c>
      <c r="Y290" s="112">
        <f t="shared" si="236"/>
        <v>0</v>
      </c>
      <c r="Z290" s="125" t="str">
        <f t="shared" si="246"/>
        <v>A+J=</v>
      </c>
      <c r="AA290" s="117">
        <f t="shared" si="247"/>
        <v>44155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44131</v>
      </c>
      <c r="B291" s="112">
        <f t="shared" si="230"/>
        <v>890.48655238999993</v>
      </c>
      <c r="C291" s="112">
        <f t="shared" si="243"/>
        <v>873.62151448999998</v>
      </c>
      <c r="D291" s="113">
        <f t="shared" si="238"/>
        <v>5357.46</v>
      </c>
      <c r="E291" s="114">
        <f t="shared" si="223"/>
        <v>5391.75</v>
      </c>
      <c r="F291" s="115">
        <f t="shared" si="224"/>
        <v>44094</v>
      </c>
      <c r="G291" s="116">
        <f t="shared" si="231"/>
        <v>6.4004210950712181E-3</v>
      </c>
      <c r="H291" s="117">
        <f t="shared" si="239"/>
        <v>44155</v>
      </c>
      <c r="I291" s="117">
        <f t="shared" si="232"/>
        <v>44155</v>
      </c>
      <c r="J291" s="118">
        <f t="shared" si="240"/>
        <v>22</v>
      </c>
      <c r="K291" s="118">
        <f t="shared" si="226"/>
        <v>5</v>
      </c>
      <c r="L291" s="8">
        <f t="shared" si="241"/>
        <v>1.00145105</v>
      </c>
      <c r="M291" s="119">
        <f t="shared" si="225"/>
        <v>1.00240054</v>
      </c>
      <c r="N291" s="119">
        <f t="shared" si="249"/>
        <v>1.0159966898725965</v>
      </c>
      <c r="O291" s="112">
        <f t="shared" si="221"/>
        <v>1.0174709500000001</v>
      </c>
      <c r="P291" s="112">
        <f t="shared" si="233"/>
        <v>888.88451227999997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9.5000000000000001E-2</v>
      </c>
      <c r="U291" s="120">
        <f t="shared" si="218"/>
        <v>5</v>
      </c>
      <c r="V291" s="120">
        <v>252</v>
      </c>
      <c r="W291" s="119">
        <f t="shared" si="234"/>
        <v>1.0018023039999999</v>
      </c>
      <c r="X291" s="112">
        <f t="shared" si="235"/>
        <v>1.6020401099999999</v>
      </c>
      <c r="Y291" s="112">
        <f t="shared" si="236"/>
        <v>0</v>
      </c>
      <c r="Z291" s="125" t="str">
        <f t="shared" si="246"/>
        <v>A+J=</v>
      </c>
      <c r="AA291" s="117">
        <f t="shared" si="247"/>
        <v>44155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44132</v>
      </c>
      <c r="B292" s="112">
        <f t="shared" si="230"/>
        <v>891.06567851</v>
      </c>
      <c r="C292" s="112">
        <f t="shared" si="243"/>
        <v>873.62151448999998</v>
      </c>
      <c r="D292" s="113">
        <f t="shared" si="238"/>
        <v>5357.46</v>
      </c>
      <c r="E292" s="114">
        <f t="shared" si="223"/>
        <v>5391.75</v>
      </c>
      <c r="F292" s="115">
        <f t="shared" si="224"/>
        <v>44094</v>
      </c>
      <c r="G292" s="116">
        <f t="shared" si="231"/>
        <v>6.4004210950712181E-3</v>
      </c>
      <c r="H292" s="117">
        <f t="shared" si="239"/>
        <v>44155</v>
      </c>
      <c r="I292" s="117">
        <f t="shared" si="232"/>
        <v>44155</v>
      </c>
      <c r="J292" s="118">
        <f t="shared" si="240"/>
        <v>22</v>
      </c>
      <c r="K292" s="118">
        <f t="shared" si="226"/>
        <v>6</v>
      </c>
      <c r="L292" s="8">
        <f t="shared" si="241"/>
        <v>1.0017415199999999</v>
      </c>
      <c r="M292" s="119">
        <f t="shared" si="225"/>
        <v>1.00240054</v>
      </c>
      <c r="N292" s="119">
        <f t="shared" si="249"/>
        <v>1.0159966898725965</v>
      </c>
      <c r="O292" s="112">
        <f t="shared" si="221"/>
        <v>1.01776606</v>
      </c>
      <c r="P292" s="112">
        <f t="shared" si="233"/>
        <v>889.14232673000004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9.5000000000000001E-2</v>
      </c>
      <c r="U292" s="120">
        <f t="shared" si="218"/>
        <v>6</v>
      </c>
      <c r="V292" s="120">
        <v>252</v>
      </c>
      <c r="W292" s="119">
        <f t="shared" si="234"/>
        <v>1.002163154</v>
      </c>
      <c r="X292" s="112">
        <f t="shared" si="235"/>
        <v>1.92335178</v>
      </c>
      <c r="Y292" s="112">
        <f t="shared" si="236"/>
        <v>0</v>
      </c>
      <c r="Z292" s="125" t="str">
        <f t="shared" si="246"/>
        <v>A+J=</v>
      </c>
      <c r="AA292" s="117">
        <f t="shared" si="247"/>
        <v>44155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44133</v>
      </c>
      <c r="B293" s="112">
        <f t="shared" si="230"/>
        <v>891.64517725999997</v>
      </c>
      <c r="C293" s="112">
        <f t="shared" si="243"/>
        <v>873.62151448999998</v>
      </c>
      <c r="D293" s="113">
        <f t="shared" si="238"/>
        <v>5357.46</v>
      </c>
      <c r="E293" s="114">
        <f t="shared" si="223"/>
        <v>5391.75</v>
      </c>
      <c r="F293" s="115">
        <f t="shared" si="224"/>
        <v>44094</v>
      </c>
      <c r="G293" s="116">
        <f t="shared" si="231"/>
        <v>6.4004210950712181E-3</v>
      </c>
      <c r="H293" s="117">
        <f t="shared" si="239"/>
        <v>44155</v>
      </c>
      <c r="I293" s="117">
        <f t="shared" si="232"/>
        <v>44155</v>
      </c>
      <c r="J293" s="118">
        <f t="shared" si="240"/>
        <v>22</v>
      </c>
      <c r="K293" s="118">
        <f t="shared" si="226"/>
        <v>7</v>
      </c>
      <c r="L293" s="8">
        <f t="shared" si="241"/>
        <v>1.0020320599999999</v>
      </c>
      <c r="M293" s="119">
        <f t="shared" si="225"/>
        <v>1.00240054</v>
      </c>
      <c r="N293" s="119">
        <f t="shared" si="249"/>
        <v>1.0159966898725965</v>
      </c>
      <c r="O293" s="112">
        <f t="shared" si="221"/>
        <v>1.0180612499999999</v>
      </c>
      <c r="P293" s="112">
        <f t="shared" si="233"/>
        <v>889.40021105999995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9.5000000000000001E-2</v>
      </c>
      <c r="U293" s="120">
        <f t="shared" ref="U293:U356" si="250">IF(Q292&gt;0,1,IF(K293=K292,U292,U292+1))</f>
        <v>7</v>
      </c>
      <c r="V293" s="120">
        <v>252</v>
      </c>
      <c r="W293" s="119">
        <f t="shared" si="234"/>
        <v>1.002524135</v>
      </c>
      <c r="X293" s="112">
        <f t="shared" si="235"/>
        <v>2.2449661999999999</v>
      </c>
      <c r="Y293" s="112">
        <f t="shared" si="236"/>
        <v>0</v>
      </c>
      <c r="Z293" s="125" t="str">
        <f t="shared" si="246"/>
        <v>A+J=</v>
      </c>
      <c r="AA293" s="117">
        <f t="shared" si="247"/>
        <v>44155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44134</v>
      </c>
      <c r="B294" s="112">
        <f t="shared" si="230"/>
        <v>892.22506458000009</v>
      </c>
      <c r="C294" s="112">
        <f t="shared" si="243"/>
        <v>873.62151448999998</v>
      </c>
      <c r="D294" s="113">
        <f t="shared" si="238"/>
        <v>5357.46</v>
      </c>
      <c r="E294" s="114">
        <f t="shared" si="223"/>
        <v>5391.75</v>
      </c>
      <c r="F294" s="115">
        <f t="shared" si="224"/>
        <v>44094</v>
      </c>
      <c r="G294" s="116">
        <f t="shared" si="231"/>
        <v>6.4004210950712181E-3</v>
      </c>
      <c r="H294" s="117">
        <f t="shared" si="239"/>
        <v>44155</v>
      </c>
      <c r="I294" s="117">
        <f t="shared" si="232"/>
        <v>44155</v>
      </c>
      <c r="J294" s="118">
        <f t="shared" si="240"/>
        <v>22</v>
      </c>
      <c r="K294" s="118">
        <f t="shared" si="226"/>
        <v>8</v>
      </c>
      <c r="L294" s="8">
        <f t="shared" si="241"/>
        <v>1.0023226999999999</v>
      </c>
      <c r="M294" s="119">
        <f t="shared" si="225"/>
        <v>1.00240054</v>
      </c>
      <c r="N294" s="119">
        <f t="shared" si="249"/>
        <v>1.0159966898725965</v>
      </c>
      <c r="O294" s="112">
        <f t="shared" si="221"/>
        <v>1.0183565400000001</v>
      </c>
      <c r="P294" s="112">
        <f t="shared" si="233"/>
        <v>889.65818276000005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9.5000000000000001E-2</v>
      </c>
      <c r="U294" s="120">
        <f t="shared" si="250"/>
        <v>8</v>
      </c>
      <c r="V294" s="120">
        <v>252</v>
      </c>
      <c r="W294" s="119">
        <f t="shared" si="234"/>
        <v>1.0028852450000001</v>
      </c>
      <c r="X294" s="112">
        <f t="shared" si="235"/>
        <v>2.5668818199999999</v>
      </c>
      <c r="Y294" s="112">
        <f t="shared" si="236"/>
        <v>0</v>
      </c>
      <c r="Z294" s="125" t="str">
        <f t="shared" si="246"/>
        <v>A+J=</v>
      </c>
      <c r="AA294" s="117">
        <f t="shared" si="247"/>
        <v>44155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44135</v>
      </c>
      <c r="B295" s="112">
        <f t="shared" si="230"/>
        <v>892.80531613999995</v>
      </c>
      <c r="C295" s="112">
        <f t="shared" si="243"/>
        <v>873.62151448999998</v>
      </c>
      <c r="D295" s="113">
        <f t="shared" si="238"/>
        <v>5357.46</v>
      </c>
      <c r="E295" s="114">
        <f t="shared" si="223"/>
        <v>5391.75</v>
      </c>
      <c r="F295" s="115">
        <f t="shared" si="224"/>
        <v>44094</v>
      </c>
      <c r="G295" s="116">
        <f t="shared" si="231"/>
        <v>6.4004210950712181E-3</v>
      </c>
      <c r="H295" s="117">
        <f t="shared" si="239"/>
        <v>44155</v>
      </c>
      <c r="I295" s="117">
        <f t="shared" si="232"/>
        <v>44155</v>
      </c>
      <c r="J295" s="118">
        <f t="shared" si="240"/>
        <v>22</v>
      </c>
      <c r="K295" s="118">
        <f t="shared" si="226"/>
        <v>9</v>
      </c>
      <c r="L295" s="8">
        <f t="shared" si="241"/>
        <v>1.0026134099999999</v>
      </c>
      <c r="M295" s="119">
        <f t="shared" si="225"/>
        <v>1.00240054</v>
      </c>
      <c r="N295" s="119">
        <f t="shared" si="249"/>
        <v>1.0159966898725965</v>
      </c>
      <c r="O295" s="112">
        <f t="shared" si="221"/>
        <v>1.0186519000000001</v>
      </c>
      <c r="P295" s="112">
        <f t="shared" si="233"/>
        <v>889.91621560999999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9.5000000000000001E-2</v>
      </c>
      <c r="U295" s="120">
        <f t="shared" si="250"/>
        <v>9</v>
      </c>
      <c r="V295" s="120">
        <v>252</v>
      </c>
      <c r="W295" s="119">
        <f t="shared" si="234"/>
        <v>1.0032464860000001</v>
      </c>
      <c r="X295" s="112">
        <f t="shared" si="235"/>
        <v>2.8891005299999999</v>
      </c>
      <c r="Y295" s="112">
        <f t="shared" si="236"/>
        <v>0</v>
      </c>
      <c r="Z295" s="125" t="str">
        <f t="shared" si="246"/>
        <v>A+J=</v>
      </c>
      <c r="AA295" s="117">
        <f t="shared" si="247"/>
        <v>44155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44136</v>
      </c>
      <c r="B296" s="112">
        <f t="shared" si="230"/>
        <v>892.80531613999995</v>
      </c>
      <c r="C296" s="112">
        <f t="shared" si="243"/>
        <v>873.62151448999998</v>
      </c>
      <c r="D296" s="113">
        <f t="shared" si="238"/>
        <v>5357.46</v>
      </c>
      <c r="E296" s="114">
        <f t="shared" si="223"/>
        <v>5391.75</v>
      </c>
      <c r="F296" s="115">
        <f t="shared" si="224"/>
        <v>44094</v>
      </c>
      <c r="G296" s="116">
        <f t="shared" si="231"/>
        <v>6.4004210950712181E-3</v>
      </c>
      <c r="H296" s="117">
        <f t="shared" si="239"/>
        <v>44155</v>
      </c>
      <c r="I296" s="117">
        <f t="shared" si="232"/>
        <v>44155</v>
      </c>
      <c r="J296" s="118">
        <f t="shared" si="240"/>
        <v>22</v>
      </c>
      <c r="K296" s="118">
        <f t="shared" si="226"/>
        <v>9</v>
      </c>
      <c r="L296" s="8">
        <f t="shared" si="241"/>
        <v>1.0026134099999999</v>
      </c>
      <c r="M296" s="119">
        <f t="shared" si="225"/>
        <v>1.00240054</v>
      </c>
      <c r="N296" s="119">
        <f t="shared" si="249"/>
        <v>1.0159966898725965</v>
      </c>
      <c r="O296" s="112">
        <f t="shared" si="221"/>
        <v>1.0186519000000001</v>
      </c>
      <c r="P296" s="112">
        <f t="shared" si="233"/>
        <v>889.91621560999999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9.5000000000000001E-2</v>
      </c>
      <c r="U296" s="120">
        <f t="shared" si="250"/>
        <v>9</v>
      </c>
      <c r="V296" s="120">
        <v>252</v>
      </c>
      <c r="W296" s="119">
        <f t="shared" si="234"/>
        <v>1.0032464860000001</v>
      </c>
      <c r="X296" s="112">
        <f t="shared" si="235"/>
        <v>2.8891005299999999</v>
      </c>
      <c r="Y296" s="112">
        <f t="shared" si="236"/>
        <v>0</v>
      </c>
      <c r="Z296" s="125" t="str">
        <f t="shared" si="246"/>
        <v>A+J=</v>
      </c>
      <c r="AA296" s="117">
        <f t="shared" si="247"/>
        <v>44155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44137</v>
      </c>
      <c r="B297" s="112">
        <f t="shared" si="230"/>
        <v>892.80531613999995</v>
      </c>
      <c r="C297" s="112">
        <f t="shared" si="243"/>
        <v>873.62151448999998</v>
      </c>
      <c r="D297" s="113">
        <f t="shared" si="238"/>
        <v>5357.46</v>
      </c>
      <c r="E297" s="114">
        <f t="shared" si="223"/>
        <v>5391.75</v>
      </c>
      <c r="F297" s="115">
        <f t="shared" si="224"/>
        <v>44094</v>
      </c>
      <c r="G297" s="116">
        <f t="shared" si="231"/>
        <v>6.4004210950712181E-3</v>
      </c>
      <c r="H297" s="117">
        <f t="shared" si="239"/>
        <v>44155</v>
      </c>
      <c r="I297" s="117">
        <f t="shared" si="232"/>
        <v>44155</v>
      </c>
      <c r="J297" s="118">
        <f t="shared" si="240"/>
        <v>22</v>
      </c>
      <c r="K297" s="118">
        <f t="shared" si="226"/>
        <v>9</v>
      </c>
      <c r="L297" s="8">
        <f t="shared" si="241"/>
        <v>1.0026134099999999</v>
      </c>
      <c r="M297" s="119">
        <f t="shared" si="225"/>
        <v>1.00240054</v>
      </c>
      <c r="N297" s="119">
        <f t="shared" si="249"/>
        <v>1.0159966898725965</v>
      </c>
      <c r="O297" s="112">
        <f t="shared" ref="O297:O360" si="252">TRUNC(TRUNC((L297*N297),15),8)</f>
        <v>1.0186519000000001</v>
      </c>
      <c r="P297" s="112">
        <f t="shared" si="233"/>
        <v>889.91621560999999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9.5000000000000001E-2</v>
      </c>
      <c r="U297" s="120">
        <f t="shared" si="250"/>
        <v>9</v>
      </c>
      <c r="V297" s="120">
        <v>252</v>
      </c>
      <c r="W297" s="119">
        <f t="shared" si="234"/>
        <v>1.0032464860000001</v>
      </c>
      <c r="X297" s="112">
        <f t="shared" si="235"/>
        <v>2.8891005299999999</v>
      </c>
      <c r="Y297" s="112">
        <f t="shared" si="236"/>
        <v>0</v>
      </c>
      <c r="Z297" s="125" t="str">
        <f t="shared" si="246"/>
        <v>A+J=</v>
      </c>
      <c r="AA297" s="117">
        <f t="shared" si="247"/>
        <v>44155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44138</v>
      </c>
      <c r="B298" s="112">
        <f t="shared" si="230"/>
        <v>892.80531613999995</v>
      </c>
      <c r="C298" s="112">
        <f t="shared" si="243"/>
        <v>873.62151448999998</v>
      </c>
      <c r="D298" s="113">
        <f t="shared" si="238"/>
        <v>5357.46</v>
      </c>
      <c r="E298" s="114">
        <f t="shared" ref="E298:E361" si="253">IF($K298=1,VLOOKUP($A297,$AO$10:$AS$131,4),E297)</f>
        <v>5391.75</v>
      </c>
      <c r="F298" s="115">
        <f t="shared" ref="F298:F361" si="254">IF($K298=1,VLOOKUP($A297,$AO$10:$AS$131,5),F297)</f>
        <v>44094</v>
      </c>
      <c r="G298" s="116">
        <f t="shared" si="231"/>
        <v>6.4004210950712181E-3</v>
      </c>
      <c r="H298" s="117">
        <f t="shared" si="239"/>
        <v>44155</v>
      </c>
      <c r="I298" s="117">
        <f t="shared" si="232"/>
        <v>44155</v>
      </c>
      <c r="J298" s="118">
        <f t="shared" si="240"/>
        <v>22</v>
      </c>
      <c r="K298" s="118">
        <f t="shared" si="226"/>
        <v>9</v>
      </c>
      <c r="L298" s="8">
        <f t="shared" si="241"/>
        <v>1.0026134099999999</v>
      </c>
      <c r="M298" s="119">
        <f t="shared" ref="M298:M361" si="255">IF(I298&gt;I297,L297,M297)</f>
        <v>1.00240054</v>
      </c>
      <c r="N298" s="119">
        <f t="shared" si="249"/>
        <v>1.0159966898725965</v>
      </c>
      <c r="O298" s="112">
        <f t="shared" si="252"/>
        <v>1.0186519000000001</v>
      </c>
      <c r="P298" s="112">
        <f t="shared" si="233"/>
        <v>889.91621560999999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9.5000000000000001E-2</v>
      </c>
      <c r="U298" s="120">
        <f t="shared" si="250"/>
        <v>9</v>
      </c>
      <c r="V298" s="120">
        <v>252</v>
      </c>
      <c r="W298" s="119">
        <f t="shared" si="234"/>
        <v>1.0032464860000001</v>
      </c>
      <c r="X298" s="112">
        <f t="shared" si="235"/>
        <v>2.8891005299999999</v>
      </c>
      <c r="Y298" s="112">
        <f t="shared" si="236"/>
        <v>0</v>
      </c>
      <c r="Z298" s="125" t="str">
        <f t="shared" si="246"/>
        <v>A+J=</v>
      </c>
      <c r="AA298" s="117">
        <f t="shared" si="247"/>
        <v>44155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44139</v>
      </c>
      <c r="B299" s="112">
        <f t="shared" si="230"/>
        <v>893.38595663000001</v>
      </c>
      <c r="C299" s="112">
        <f t="shared" si="243"/>
        <v>873.62151448999998</v>
      </c>
      <c r="D299" s="113">
        <f t="shared" si="238"/>
        <v>5357.46</v>
      </c>
      <c r="E299" s="114">
        <f t="shared" si="253"/>
        <v>5391.75</v>
      </c>
      <c r="F299" s="115">
        <f t="shared" si="254"/>
        <v>44094</v>
      </c>
      <c r="G299" s="116">
        <f t="shared" si="231"/>
        <v>6.4004210950712181E-3</v>
      </c>
      <c r="H299" s="117">
        <f t="shared" si="239"/>
        <v>44155</v>
      </c>
      <c r="I299" s="117">
        <f t="shared" si="232"/>
        <v>44155</v>
      </c>
      <c r="J299" s="118">
        <f t="shared" si="240"/>
        <v>22</v>
      </c>
      <c r="K299" s="118">
        <f t="shared" si="226"/>
        <v>10</v>
      </c>
      <c r="L299" s="8">
        <f t="shared" si="241"/>
        <v>1.00290422</v>
      </c>
      <c r="M299" s="119">
        <f t="shared" si="255"/>
        <v>1.00240054</v>
      </c>
      <c r="N299" s="119">
        <f t="shared" si="249"/>
        <v>1.0159966898725965</v>
      </c>
      <c r="O299" s="112">
        <f t="shared" si="252"/>
        <v>1.0189473600000001</v>
      </c>
      <c r="P299" s="112">
        <f t="shared" si="233"/>
        <v>890.17433582000001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9.5000000000000001E-2</v>
      </c>
      <c r="U299" s="120">
        <f t="shared" si="250"/>
        <v>10</v>
      </c>
      <c r="V299" s="120">
        <v>252</v>
      </c>
      <c r="W299" s="119">
        <f t="shared" si="234"/>
        <v>1.0036078559999999</v>
      </c>
      <c r="X299" s="112">
        <f t="shared" si="235"/>
        <v>3.2116208099999999</v>
      </c>
      <c r="Y299" s="112">
        <f t="shared" si="236"/>
        <v>0</v>
      </c>
      <c r="Z299" s="125" t="str">
        <f t="shared" si="246"/>
        <v>A+J=</v>
      </c>
      <c r="AA299" s="117">
        <f t="shared" si="247"/>
        <v>44155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44140</v>
      </c>
      <c r="B300" s="112">
        <f t="shared" si="230"/>
        <v>893.9669705</v>
      </c>
      <c r="C300" s="112">
        <f t="shared" si="243"/>
        <v>873.62151448999998</v>
      </c>
      <c r="D300" s="113">
        <f t="shared" si="238"/>
        <v>5357.46</v>
      </c>
      <c r="E300" s="114">
        <f t="shared" si="253"/>
        <v>5391.75</v>
      </c>
      <c r="F300" s="115">
        <f t="shared" si="254"/>
        <v>44094</v>
      </c>
      <c r="G300" s="116">
        <f t="shared" si="231"/>
        <v>6.4004210950712181E-3</v>
      </c>
      <c r="H300" s="117">
        <f t="shared" si="239"/>
        <v>44155</v>
      </c>
      <c r="I300" s="117">
        <f t="shared" si="232"/>
        <v>44155</v>
      </c>
      <c r="J300" s="118">
        <f t="shared" si="240"/>
        <v>22</v>
      </c>
      <c r="K300" s="118">
        <f t="shared" si="226"/>
        <v>11</v>
      </c>
      <c r="L300" s="8">
        <f t="shared" si="241"/>
        <v>1.0031950999999999</v>
      </c>
      <c r="M300" s="119">
        <f t="shared" si="255"/>
        <v>1.00240054</v>
      </c>
      <c r="N300" s="119">
        <f t="shared" si="249"/>
        <v>1.0159966898725965</v>
      </c>
      <c r="O300" s="112">
        <f t="shared" si="252"/>
        <v>1.0192429000000001</v>
      </c>
      <c r="P300" s="112">
        <f t="shared" si="233"/>
        <v>890.43252593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9.5000000000000001E-2</v>
      </c>
      <c r="U300" s="120">
        <f t="shared" si="250"/>
        <v>11</v>
      </c>
      <c r="V300" s="120">
        <v>252</v>
      </c>
      <c r="W300" s="119">
        <f t="shared" si="234"/>
        <v>1.0039693569999999</v>
      </c>
      <c r="X300" s="112">
        <f t="shared" si="235"/>
        <v>3.5344445699999998</v>
      </c>
      <c r="Y300" s="112">
        <f t="shared" si="236"/>
        <v>0</v>
      </c>
      <c r="Z300" s="125" t="str">
        <f t="shared" si="246"/>
        <v>A+J=</v>
      </c>
      <c r="AA300" s="117">
        <f t="shared" si="247"/>
        <v>44155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44141</v>
      </c>
      <c r="B301" s="112">
        <f t="shared" si="230"/>
        <v>894.54835702000003</v>
      </c>
      <c r="C301" s="112">
        <f t="shared" si="243"/>
        <v>873.62151448999998</v>
      </c>
      <c r="D301" s="113">
        <f t="shared" si="238"/>
        <v>5357.46</v>
      </c>
      <c r="E301" s="114">
        <f t="shared" si="253"/>
        <v>5391.75</v>
      </c>
      <c r="F301" s="115">
        <f t="shared" si="254"/>
        <v>44094</v>
      </c>
      <c r="G301" s="116">
        <f t="shared" si="231"/>
        <v>6.4004210950712181E-3</v>
      </c>
      <c r="H301" s="117">
        <f t="shared" si="239"/>
        <v>44155</v>
      </c>
      <c r="I301" s="117">
        <f t="shared" si="232"/>
        <v>44155</v>
      </c>
      <c r="J301" s="118">
        <f t="shared" si="240"/>
        <v>22</v>
      </c>
      <c r="K301" s="118">
        <f t="shared" si="226"/>
        <v>12</v>
      </c>
      <c r="L301" s="8">
        <f t="shared" si="241"/>
        <v>1.0034860699999999</v>
      </c>
      <c r="M301" s="119">
        <f t="shared" si="255"/>
        <v>1.00240054</v>
      </c>
      <c r="N301" s="119">
        <f t="shared" si="249"/>
        <v>1.0159966898725965</v>
      </c>
      <c r="O301" s="112">
        <f t="shared" si="252"/>
        <v>1.01953852</v>
      </c>
      <c r="P301" s="112">
        <f t="shared" si="233"/>
        <v>890.69078592000005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9.5000000000000001E-2</v>
      </c>
      <c r="U301" s="120">
        <f t="shared" si="250"/>
        <v>12</v>
      </c>
      <c r="V301" s="120">
        <v>252</v>
      </c>
      <c r="W301" s="119">
        <f t="shared" si="234"/>
        <v>1.004330988</v>
      </c>
      <c r="X301" s="112">
        <f t="shared" si="235"/>
        <v>3.8575710999999999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44155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44142</v>
      </c>
      <c r="B302" s="112">
        <f t="shared" si="230"/>
        <v>895.13013391999993</v>
      </c>
      <c r="C302" s="112">
        <f t="shared" si="243"/>
        <v>873.62151448999998</v>
      </c>
      <c r="D302" s="113">
        <f t="shared" si="238"/>
        <v>5357.46</v>
      </c>
      <c r="E302" s="114">
        <f t="shared" si="253"/>
        <v>5391.75</v>
      </c>
      <c r="F302" s="115">
        <f t="shared" si="254"/>
        <v>44094</v>
      </c>
      <c r="G302" s="116">
        <f t="shared" si="231"/>
        <v>6.4004210950712181E-3</v>
      </c>
      <c r="H302" s="117">
        <f t="shared" si="239"/>
        <v>44155</v>
      </c>
      <c r="I302" s="117">
        <f t="shared" si="232"/>
        <v>44155</v>
      </c>
      <c r="J302" s="118">
        <f t="shared" si="240"/>
        <v>22</v>
      </c>
      <c r="K302" s="118">
        <f t="shared" ref="K302:K365" si="256">(J302-(NETWORKDAYS(A302,I302,AD$148:AD$502)-1))</f>
        <v>13</v>
      </c>
      <c r="L302" s="8">
        <f t="shared" si="241"/>
        <v>1.00377713</v>
      </c>
      <c r="M302" s="119">
        <f t="shared" si="255"/>
        <v>1.00240054</v>
      </c>
      <c r="N302" s="119">
        <f t="shared" si="249"/>
        <v>1.0159966898725965</v>
      </c>
      <c r="O302" s="112">
        <f t="shared" si="252"/>
        <v>1.01983424</v>
      </c>
      <c r="P302" s="112">
        <f t="shared" si="233"/>
        <v>890.94913326999995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9.5000000000000001E-2</v>
      </c>
      <c r="U302" s="120">
        <f t="shared" si="250"/>
        <v>13</v>
      </c>
      <c r="V302" s="120">
        <v>252</v>
      </c>
      <c r="W302" s="119">
        <f t="shared" si="234"/>
        <v>1.0046927489999999</v>
      </c>
      <c r="X302" s="112">
        <f t="shared" si="235"/>
        <v>4.1810006499999997</v>
      </c>
      <c r="Y302" s="112">
        <f t="shared" si="236"/>
        <v>0</v>
      </c>
      <c r="Z302" s="125" t="str">
        <f t="shared" si="246"/>
        <v>A+J=</v>
      </c>
      <c r="AA302" s="117">
        <f t="shared" si="247"/>
        <v>44155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44143</v>
      </c>
      <c r="B303" s="112">
        <f t="shared" si="230"/>
        <v>895.13013391999993</v>
      </c>
      <c r="C303" s="112">
        <f t="shared" si="243"/>
        <v>873.62151448999998</v>
      </c>
      <c r="D303" s="113">
        <f t="shared" si="238"/>
        <v>5357.46</v>
      </c>
      <c r="E303" s="114">
        <f t="shared" si="253"/>
        <v>5391.75</v>
      </c>
      <c r="F303" s="115">
        <f t="shared" si="254"/>
        <v>44094</v>
      </c>
      <c r="G303" s="116">
        <f t="shared" si="231"/>
        <v>6.4004210950712181E-3</v>
      </c>
      <c r="H303" s="117">
        <f t="shared" si="239"/>
        <v>44155</v>
      </c>
      <c r="I303" s="117">
        <f t="shared" si="232"/>
        <v>44155</v>
      </c>
      <c r="J303" s="118">
        <f t="shared" si="240"/>
        <v>22</v>
      </c>
      <c r="K303" s="118">
        <f t="shared" si="256"/>
        <v>13</v>
      </c>
      <c r="L303" s="8">
        <f t="shared" si="241"/>
        <v>1.00377713</v>
      </c>
      <c r="M303" s="119">
        <f t="shared" si="255"/>
        <v>1.00240054</v>
      </c>
      <c r="N303" s="119">
        <f t="shared" si="249"/>
        <v>1.0159966898725965</v>
      </c>
      <c r="O303" s="112">
        <f t="shared" si="252"/>
        <v>1.01983424</v>
      </c>
      <c r="P303" s="112">
        <f t="shared" si="233"/>
        <v>890.94913326999995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9.5000000000000001E-2</v>
      </c>
      <c r="U303" s="120">
        <f t="shared" si="250"/>
        <v>13</v>
      </c>
      <c r="V303" s="120">
        <v>252</v>
      </c>
      <c r="W303" s="119">
        <f t="shared" si="234"/>
        <v>1.0046927489999999</v>
      </c>
      <c r="X303" s="112">
        <f t="shared" si="235"/>
        <v>4.1810006499999997</v>
      </c>
      <c r="Y303" s="112">
        <f t="shared" si="236"/>
        <v>0</v>
      </c>
      <c r="Z303" s="125" t="str">
        <f t="shared" si="246"/>
        <v>A+J=</v>
      </c>
      <c r="AA303" s="117">
        <f t="shared" si="247"/>
        <v>44155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44144</v>
      </c>
      <c r="B304" s="112">
        <f t="shared" si="230"/>
        <v>895.13013391999993</v>
      </c>
      <c r="C304" s="112">
        <f t="shared" si="243"/>
        <v>873.62151448999998</v>
      </c>
      <c r="D304" s="113">
        <f t="shared" si="238"/>
        <v>5357.46</v>
      </c>
      <c r="E304" s="114">
        <f t="shared" si="253"/>
        <v>5391.75</v>
      </c>
      <c r="F304" s="115">
        <f t="shared" si="254"/>
        <v>44094</v>
      </c>
      <c r="G304" s="116">
        <f t="shared" si="231"/>
        <v>6.4004210950712181E-3</v>
      </c>
      <c r="H304" s="117">
        <f t="shared" si="239"/>
        <v>44155</v>
      </c>
      <c r="I304" s="117">
        <f t="shared" si="232"/>
        <v>44155</v>
      </c>
      <c r="J304" s="118">
        <f t="shared" si="240"/>
        <v>22</v>
      </c>
      <c r="K304" s="118">
        <f t="shared" si="256"/>
        <v>13</v>
      </c>
      <c r="L304" s="8">
        <f t="shared" si="241"/>
        <v>1.00377713</v>
      </c>
      <c r="M304" s="119">
        <f t="shared" si="255"/>
        <v>1.00240054</v>
      </c>
      <c r="N304" s="119">
        <f t="shared" si="249"/>
        <v>1.0159966898725965</v>
      </c>
      <c r="O304" s="112">
        <f t="shared" si="252"/>
        <v>1.01983424</v>
      </c>
      <c r="P304" s="112">
        <f t="shared" si="233"/>
        <v>890.94913326999995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9.5000000000000001E-2</v>
      </c>
      <c r="U304" s="120">
        <f t="shared" si="250"/>
        <v>13</v>
      </c>
      <c r="V304" s="120">
        <v>252</v>
      </c>
      <c r="W304" s="119">
        <f t="shared" si="234"/>
        <v>1.0046927489999999</v>
      </c>
      <c r="X304" s="112">
        <f t="shared" si="235"/>
        <v>4.1810006499999997</v>
      </c>
      <c r="Y304" s="112">
        <f t="shared" si="236"/>
        <v>0</v>
      </c>
      <c r="Z304" s="125" t="str">
        <f t="shared" si="246"/>
        <v>A+J=</v>
      </c>
      <c r="AA304" s="117">
        <f t="shared" si="247"/>
        <v>44155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44145</v>
      </c>
      <c r="B305" s="112">
        <f t="shared" si="230"/>
        <v>895.71226717000002</v>
      </c>
      <c r="C305" s="112">
        <f t="shared" si="243"/>
        <v>873.62151448999998</v>
      </c>
      <c r="D305" s="113">
        <f t="shared" si="238"/>
        <v>5357.46</v>
      </c>
      <c r="E305" s="114">
        <f t="shared" si="253"/>
        <v>5391.75</v>
      </c>
      <c r="F305" s="115">
        <f t="shared" si="254"/>
        <v>44094</v>
      </c>
      <c r="G305" s="116">
        <f t="shared" si="231"/>
        <v>6.4004210950712181E-3</v>
      </c>
      <c r="H305" s="117">
        <f t="shared" si="239"/>
        <v>44155</v>
      </c>
      <c r="I305" s="117">
        <f t="shared" si="232"/>
        <v>44155</v>
      </c>
      <c r="J305" s="118">
        <f t="shared" si="240"/>
        <v>22</v>
      </c>
      <c r="K305" s="118">
        <f t="shared" si="256"/>
        <v>14</v>
      </c>
      <c r="L305" s="8">
        <f t="shared" si="241"/>
        <v>1.0040682599999999</v>
      </c>
      <c r="M305" s="119">
        <f t="shared" si="255"/>
        <v>1.00240054</v>
      </c>
      <c r="N305" s="119">
        <f t="shared" si="249"/>
        <v>1.0159966898725965</v>
      </c>
      <c r="O305" s="112">
        <f t="shared" si="252"/>
        <v>1.0201300200000001</v>
      </c>
      <c r="P305" s="112">
        <f t="shared" si="233"/>
        <v>891.20753304000004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9.5000000000000001E-2</v>
      </c>
      <c r="U305" s="120">
        <f t="shared" si="250"/>
        <v>14</v>
      </c>
      <c r="V305" s="120">
        <v>252</v>
      </c>
      <c r="W305" s="119">
        <f t="shared" si="234"/>
        <v>1.0050546410000001</v>
      </c>
      <c r="X305" s="112">
        <f t="shared" si="235"/>
        <v>4.5047341300000001</v>
      </c>
      <c r="Y305" s="112">
        <f t="shared" si="236"/>
        <v>0</v>
      </c>
      <c r="Z305" s="125" t="str">
        <f t="shared" si="246"/>
        <v>A+J=</v>
      </c>
      <c r="AA305" s="117">
        <f t="shared" si="247"/>
        <v>44155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44146</v>
      </c>
      <c r="B306" s="112">
        <f t="shared" si="230"/>
        <v>896.29479995999998</v>
      </c>
      <c r="C306" s="112">
        <f t="shared" si="243"/>
        <v>873.62151448999998</v>
      </c>
      <c r="D306" s="113">
        <f t="shared" si="238"/>
        <v>5357.46</v>
      </c>
      <c r="E306" s="114">
        <f t="shared" si="253"/>
        <v>5391.75</v>
      </c>
      <c r="F306" s="115">
        <f t="shared" si="254"/>
        <v>44094</v>
      </c>
      <c r="G306" s="116">
        <f t="shared" si="231"/>
        <v>6.4004210950712181E-3</v>
      </c>
      <c r="H306" s="117">
        <f t="shared" si="239"/>
        <v>44155</v>
      </c>
      <c r="I306" s="117">
        <f t="shared" si="232"/>
        <v>44155</v>
      </c>
      <c r="J306" s="118">
        <f t="shared" si="240"/>
        <v>22</v>
      </c>
      <c r="K306" s="118">
        <f t="shared" si="256"/>
        <v>15</v>
      </c>
      <c r="L306" s="8">
        <f t="shared" si="241"/>
        <v>1.0043594899999999</v>
      </c>
      <c r="M306" s="119">
        <f t="shared" si="255"/>
        <v>1.00240054</v>
      </c>
      <c r="N306" s="119">
        <f t="shared" si="249"/>
        <v>1.0159966898725965</v>
      </c>
      <c r="O306" s="112">
        <f t="shared" si="252"/>
        <v>1.0204259099999999</v>
      </c>
      <c r="P306" s="112">
        <f t="shared" si="233"/>
        <v>891.46602890999998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9.5000000000000001E-2</v>
      </c>
      <c r="U306" s="120">
        <f t="shared" si="250"/>
        <v>15</v>
      </c>
      <c r="V306" s="120">
        <v>252</v>
      </c>
      <c r="W306" s="119">
        <f t="shared" si="234"/>
        <v>1.0054166630000001</v>
      </c>
      <c r="X306" s="112">
        <f t="shared" si="235"/>
        <v>4.8287710500000003</v>
      </c>
      <c r="Y306" s="112">
        <f t="shared" si="236"/>
        <v>0</v>
      </c>
      <c r="Z306" s="125" t="str">
        <f t="shared" si="246"/>
        <v>A+J=</v>
      </c>
      <c r="AA306" s="117">
        <f t="shared" si="247"/>
        <v>44155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44147</v>
      </c>
      <c r="B307" s="112">
        <f t="shared" si="230"/>
        <v>896.87770612999998</v>
      </c>
      <c r="C307" s="112">
        <f t="shared" si="243"/>
        <v>873.62151448999998</v>
      </c>
      <c r="D307" s="113">
        <f t="shared" si="238"/>
        <v>5357.46</v>
      </c>
      <c r="E307" s="114">
        <f t="shared" si="253"/>
        <v>5391.75</v>
      </c>
      <c r="F307" s="115">
        <f t="shared" si="254"/>
        <v>44094</v>
      </c>
      <c r="G307" s="116">
        <f t="shared" si="231"/>
        <v>6.4004210950712181E-3</v>
      </c>
      <c r="H307" s="117">
        <f t="shared" si="239"/>
        <v>44155</v>
      </c>
      <c r="I307" s="117">
        <f t="shared" si="232"/>
        <v>44155</v>
      </c>
      <c r="J307" s="118">
        <f t="shared" si="240"/>
        <v>22</v>
      </c>
      <c r="K307" s="118">
        <f t="shared" si="256"/>
        <v>16</v>
      </c>
      <c r="L307" s="8">
        <f t="shared" si="241"/>
        <v>1.0046508000000001</v>
      </c>
      <c r="M307" s="119">
        <f t="shared" si="255"/>
        <v>1.00240054</v>
      </c>
      <c r="N307" s="119">
        <f t="shared" si="249"/>
        <v>1.0159966898725965</v>
      </c>
      <c r="O307" s="112">
        <f t="shared" si="252"/>
        <v>1.02072188</v>
      </c>
      <c r="P307" s="112">
        <f t="shared" si="233"/>
        <v>891.72459466999999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9.5000000000000001E-2</v>
      </c>
      <c r="U307" s="120">
        <f t="shared" si="250"/>
        <v>16</v>
      </c>
      <c r="V307" s="120">
        <v>252</v>
      </c>
      <c r="W307" s="119">
        <f t="shared" si="234"/>
        <v>1.005778815</v>
      </c>
      <c r="X307" s="112">
        <f t="shared" si="235"/>
        <v>5.1531114599999999</v>
      </c>
      <c r="Y307" s="112">
        <f t="shared" si="236"/>
        <v>0</v>
      </c>
      <c r="Z307" s="125" t="str">
        <f t="shared" si="246"/>
        <v>A+J=</v>
      </c>
      <c r="AA307" s="117">
        <f t="shared" si="247"/>
        <v>44155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44148</v>
      </c>
      <c r="B308" s="112">
        <f t="shared" si="230"/>
        <v>897.46098674999996</v>
      </c>
      <c r="C308" s="112">
        <f t="shared" si="243"/>
        <v>873.62151448999998</v>
      </c>
      <c r="D308" s="113">
        <f t="shared" si="238"/>
        <v>5357.46</v>
      </c>
      <c r="E308" s="114">
        <f t="shared" si="253"/>
        <v>5391.75</v>
      </c>
      <c r="F308" s="115">
        <f t="shared" si="254"/>
        <v>44094</v>
      </c>
      <c r="G308" s="116">
        <f t="shared" si="231"/>
        <v>6.4004210950712181E-3</v>
      </c>
      <c r="H308" s="117">
        <f t="shared" si="239"/>
        <v>44155</v>
      </c>
      <c r="I308" s="117">
        <f t="shared" si="232"/>
        <v>44155</v>
      </c>
      <c r="J308" s="118">
        <f t="shared" si="240"/>
        <v>22</v>
      </c>
      <c r="K308" s="118">
        <f t="shared" si="256"/>
        <v>17</v>
      </c>
      <c r="L308" s="8">
        <f t="shared" si="241"/>
        <v>1.00494219</v>
      </c>
      <c r="M308" s="119">
        <f t="shared" si="255"/>
        <v>1.00240054</v>
      </c>
      <c r="N308" s="119">
        <f t="shared" si="249"/>
        <v>1.0159966898725965</v>
      </c>
      <c r="O308" s="112">
        <f t="shared" si="252"/>
        <v>1.02101793</v>
      </c>
      <c r="P308" s="112">
        <f t="shared" si="233"/>
        <v>891.98323031999996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9.5000000000000001E-2</v>
      </c>
      <c r="U308" s="120">
        <f t="shared" si="250"/>
        <v>17</v>
      </c>
      <c r="V308" s="120">
        <v>252</v>
      </c>
      <c r="W308" s="119">
        <f t="shared" si="234"/>
        <v>1.0061410980000001</v>
      </c>
      <c r="X308" s="112">
        <f t="shared" si="235"/>
        <v>5.4777564300000003</v>
      </c>
      <c r="Y308" s="112">
        <f t="shared" si="236"/>
        <v>0</v>
      </c>
      <c r="Z308" s="125" t="str">
        <f t="shared" si="246"/>
        <v>A+J=</v>
      </c>
      <c r="AA308" s="117">
        <f t="shared" si="247"/>
        <v>44155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44149</v>
      </c>
      <c r="B309" s="112">
        <f t="shared" si="230"/>
        <v>898.04464989999997</v>
      </c>
      <c r="C309" s="112">
        <f t="shared" si="243"/>
        <v>873.62151448999998</v>
      </c>
      <c r="D309" s="113">
        <f t="shared" si="238"/>
        <v>5357.46</v>
      </c>
      <c r="E309" s="114">
        <f t="shared" si="253"/>
        <v>5391.75</v>
      </c>
      <c r="F309" s="115">
        <f t="shared" si="254"/>
        <v>44094</v>
      </c>
      <c r="G309" s="116">
        <f t="shared" si="231"/>
        <v>6.4004210950712181E-3</v>
      </c>
      <c r="H309" s="117">
        <f t="shared" si="239"/>
        <v>44155</v>
      </c>
      <c r="I309" s="117">
        <f t="shared" si="232"/>
        <v>44155</v>
      </c>
      <c r="J309" s="118">
        <f t="shared" si="240"/>
        <v>22</v>
      </c>
      <c r="K309" s="118">
        <f t="shared" si="256"/>
        <v>18</v>
      </c>
      <c r="L309" s="8">
        <f t="shared" si="241"/>
        <v>1.00523366</v>
      </c>
      <c r="M309" s="119">
        <f t="shared" si="255"/>
        <v>1.00240054</v>
      </c>
      <c r="N309" s="119">
        <f t="shared" si="249"/>
        <v>1.0159966898725965</v>
      </c>
      <c r="O309" s="112">
        <f t="shared" si="252"/>
        <v>1.0213140700000001</v>
      </c>
      <c r="P309" s="112">
        <f t="shared" si="233"/>
        <v>892.24194460000001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9.5000000000000001E-2</v>
      </c>
      <c r="U309" s="120">
        <f t="shared" si="250"/>
        <v>18</v>
      </c>
      <c r="V309" s="120">
        <v>252</v>
      </c>
      <c r="W309" s="119">
        <f t="shared" si="234"/>
        <v>1.006503511</v>
      </c>
      <c r="X309" s="112">
        <f t="shared" si="235"/>
        <v>5.8027053000000004</v>
      </c>
      <c r="Y309" s="112">
        <f t="shared" si="236"/>
        <v>0</v>
      </c>
      <c r="Z309" s="125" t="str">
        <f t="shared" si="246"/>
        <v>A+J=</v>
      </c>
      <c r="AA309" s="117">
        <f t="shared" si="247"/>
        <v>44155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44150</v>
      </c>
      <c r="B310" s="112">
        <f t="shared" si="230"/>
        <v>898.04464989999997</v>
      </c>
      <c r="C310" s="112">
        <f t="shared" si="243"/>
        <v>873.62151448999998</v>
      </c>
      <c r="D310" s="113">
        <f t="shared" si="238"/>
        <v>5357.46</v>
      </c>
      <c r="E310" s="114">
        <f t="shared" si="253"/>
        <v>5391.75</v>
      </c>
      <c r="F310" s="115">
        <f t="shared" si="254"/>
        <v>44094</v>
      </c>
      <c r="G310" s="116">
        <f t="shared" si="231"/>
        <v>6.4004210950712181E-3</v>
      </c>
      <c r="H310" s="117">
        <f t="shared" si="239"/>
        <v>44155</v>
      </c>
      <c r="I310" s="117">
        <f t="shared" si="232"/>
        <v>44155</v>
      </c>
      <c r="J310" s="118">
        <f t="shared" si="240"/>
        <v>22</v>
      </c>
      <c r="K310" s="118">
        <f t="shared" si="256"/>
        <v>18</v>
      </c>
      <c r="L310" s="8">
        <f t="shared" si="241"/>
        <v>1.00523366</v>
      </c>
      <c r="M310" s="119">
        <f t="shared" si="255"/>
        <v>1.00240054</v>
      </c>
      <c r="N310" s="119">
        <f t="shared" si="249"/>
        <v>1.0159966898725965</v>
      </c>
      <c r="O310" s="112">
        <f t="shared" si="252"/>
        <v>1.0213140700000001</v>
      </c>
      <c r="P310" s="112">
        <f t="shared" si="233"/>
        <v>892.24194460000001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9.5000000000000001E-2</v>
      </c>
      <c r="U310" s="120">
        <f t="shared" si="250"/>
        <v>18</v>
      </c>
      <c r="V310" s="120">
        <v>252</v>
      </c>
      <c r="W310" s="119">
        <f t="shared" si="234"/>
        <v>1.006503511</v>
      </c>
      <c r="X310" s="112">
        <f t="shared" si="235"/>
        <v>5.8027053000000004</v>
      </c>
      <c r="Y310" s="112">
        <f t="shared" si="236"/>
        <v>0</v>
      </c>
      <c r="Z310" s="125" t="str">
        <f t="shared" si="246"/>
        <v>A+J=</v>
      </c>
      <c r="AA310" s="117">
        <f t="shared" si="247"/>
        <v>44155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44151</v>
      </c>
      <c r="B311" s="112">
        <f t="shared" si="230"/>
        <v>898.04464989999997</v>
      </c>
      <c r="C311" s="112">
        <f t="shared" si="243"/>
        <v>873.62151448999998</v>
      </c>
      <c r="D311" s="113">
        <f t="shared" si="238"/>
        <v>5357.46</v>
      </c>
      <c r="E311" s="114">
        <f t="shared" si="253"/>
        <v>5391.75</v>
      </c>
      <c r="F311" s="115">
        <f t="shared" si="254"/>
        <v>44094</v>
      </c>
      <c r="G311" s="116">
        <f t="shared" si="231"/>
        <v>6.4004210950712181E-3</v>
      </c>
      <c r="H311" s="117">
        <f t="shared" si="239"/>
        <v>44155</v>
      </c>
      <c r="I311" s="117">
        <f t="shared" si="232"/>
        <v>44155</v>
      </c>
      <c r="J311" s="118">
        <f t="shared" si="240"/>
        <v>22</v>
      </c>
      <c r="K311" s="118">
        <f t="shared" si="256"/>
        <v>18</v>
      </c>
      <c r="L311" s="8">
        <f t="shared" si="241"/>
        <v>1.00523366</v>
      </c>
      <c r="M311" s="119">
        <f t="shared" si="255"/>
        <v>1.00240054</v>
      </c>
      <c r="N311" s="119">
        <f t="shared" si="249"/>
        <v>1.0159966898725965</v>
      </c>
      <c r="O311" s="112">
        <f t="shared" si="252"/>
        <v>1.0213140700000001</v>
      </c>
      <c r="P311" s="112">
        <f t="shared" si="233"/>
        <v>892.24194460000001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9.5000000000000001E-2</v>
      </c>
      <c r="U311" s="120">
        <f t="shared" si="250"/>
        <v>18</v>
      </c>
      <c r="V311" s="120">
        <v>252</v>
      </c>
      <c r="W311" s="119">
        <f t="shared" si="234"/>
        <v>1.006503511</v>
      </c>
      <c r="X311" s="112">
        <f t="shared" si="235"/>
        <v>5.8027053000000004</v>
      </c>
      <c r="Y311" s="112">
        <f t="shared" si="236"/>
        <v>0</v>
      </c>
      <c r="Z311" s="125" t="str">
        <f t="shared" si="246"/>
        <v>A+J=</v>
      </c>
      <c r="AA311" s="117">
        <f t="shared" si="247"/>
        <v>44155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44152</v>
      </c>
      <c r="B312" s="112">
        <f t="shared" si="230"/>
        <v>898.62869665000005</v>
      </c>
      <c r="C312" s="112">
        <f t="shared" si="243"/>
        <v>873.62151448999998</v>
      </c>
      <c r="D312" s="113">
        <f t="shared" si="238"/>
        <v>5357.46</v>
      </c>
      <c r="E312" s="114">
        <f t="shared" si="253"/>
        <v>5391.75</v>
      </c>
      <c r="F312" s="115">
        <f t="shared" si="254"/>
        <v>44094</v>
      </c>
      <c r="G312" s="116">
        <f t="shared" si="231"/>
        <v>6.4004210950712181E-3</v>
      </c>
      <c r="H312" s="117">
        <f t="shared" si="239"/>
        <v>44155</v>
      </c>
      <c r="I312" s="117">
        <f t="shared" si="232"/>
        <v>44155</v>
      </c>
      <c r="J312" s="118">
        <f t="shared" si="240"/>
        <v>22</v>
      </c>
      <c r="K312" s="118">
        <f t="shared" si="256"/>
        <v>19</v>
      </c>
      <c r="L312" s="8">
        <f t="shared" si="241"/>
        <v>1.0055252299999999</v>
      </c>
      <c r="M312" s="119">
        <f t="shared" si="255"/>
        <v>1.00240054</v>
      </c>
      <c r="N312" s="119">
        <f t="shared" si="249"/>
        <v>1.0159966898725965</v>
      </c>
      <c r="O312" s="112">
        <f t="shared" si="252"/>
        <v>1.0216103000000001</v>
      </c>
      <c r="P312" s="112">
        <f t="shared" si="233"/>
        <v>892.50073750000001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9.5000000000000001E-2</v>
      </c>
      <c r="U312" s="120">
        <f t="shared" si="250"/>
        <v>19</v>
      </c>
      <c r="V312" s="120">
        <v>252</v>
      </c>
      <c r="W312" s="119">
        <f t="shared" si="234"/>
        <v>1.0068660549999999</v>
      </c>
      <c r="X312" s="112">
        <f t="shared" si="235"/>
        <v>6.1279591499999997</v>
      </c>
      <c r="Y312" s="112">
        <f t="shared" si="236"/>
        <v>0</v>
      </c>
      <c r="Z312" s="125" t="str">
        <f t="shared" si="246"/>
        <v>A+J=</v>
      </c>
      <c r="AA312" s="117">
        <f t="shared" si="247"/>
        <v>44155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44153</v>
      </c>
      <c r="B313" s="112">
        <f t="shared" si="230"/>
        <v>899.21311749999995</v>
      </c>
      <c r="C313" s="112">
        <f t="shared" si="243"/>
        <v>873.62151448999998</v>
      </c>
      <c r="D313" s="113">
        <f t="shared" si="238"/>
        <v>5357.46</v>
      </c>
      <c r="E313" s="114">
        <f t="shared" si="253"/>
        <v>5391.75</v>
      </c>
      <c r="F313" s="115">
        <f t="shared" si="254"/>
        <v>44094</v>
      </c>
      <c r="G313" s="116">
        <f t="shared" si="231"/>
        <v>6.4004210950712181E-3</v>
      </c>
      <c r="H313" s="117">
        <f t="shared" si="239"/>
        <v>44155</v>
      </c>
      <c r="I313" s="117">
        <f t="shared" si="232"/>
        <v>44155</v>
      </c>
      <c r="J313" s="118">
        <f t="shared" si="240"/>
        <v>22</v>
      </c>
      <c r="K313" s="118">
        <f t="shared" si="256"/>
        <v>20</v>
      </c>
      <c r="L313" s="8">
        <f t="shared" si="241"/>
        <v>1.0058168700000001</v>
      </c>
      <c r="M313" s="119">
        <f t="shared" si="255"/>
        <v>1.00240054</v>
      </c>
      <c r="N313" s="119">
        <f t="shared" si="249"/>
        <v>1.0159966898725965</v>
      </c>
      <c r="O313" s="112">
        <f t="shared" si="252"/>
        <v>1.02190661</v>
      </c>
      <c r="P313" s="112">
        <f t="shared" si="233"/>
        <v>892.75960028999998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9.5000000000000001E-2</v>
      </c>
      <c r="U313" s="120">
        <f t="shared" si="250"/>
        <v>20</v>
      </c>
      <c r="V313" s="120">
        <v>252</v>
      </c>
      <c r="W313" s="119">
        <f t="shared" si="234"/>
        <v>1.0072287289999999</v>
      </c>
      <c r="X313" s="112">
        <f t="shared" si="235"/>
        <v>6.4535172100000002</v>
      </c>
      <c r="Y313" s="112">
        <f t="shared" si="236"/>
        <v>0</v>
      </c>
      <c r="Z313" s="125" t="str">
        <f t="shared" si="246"/>
        <v>A+J=</v>
      </c>
      <c r="AA313" s="117">
        <f t="shared" si="247"/>
        <v>44155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44154</v>
      </c>
      <c r="B314" s="112">
        <f t="shared" si="230"/>
        <v>899.79791352000007</v>
      </c>
      <c r="C314" s="112">
        <f t="shared" si="243"/>
        <v>873.62151448999998</v>
      </c>
      <c r="D314" s="113">
        <f t="shared" si="238"/>
        <v>5357.46</v>
      </c>
      <c r="E314" s="114">
        <f t="shared" si="253"/>
        <v>5391.75</v>
      </c>
      <c r="F314" s="115">
        <f t="shared" si="254"/>
        <v>44094</v>
      </c>
      <c r="G314" s="116">
        <f t="shared" si="231"/>
        <v>6.4004210950712181E-3</v>
      </c>
      <c r="H314" s="117">
        <f t="shared" si="239"/>
        <v>44155</v>
      </c>
      <c r="I314" s="117">
        <f t="shared" si="232"/>
        <v>44155</v>
      </c>
      <c r="J314" s="118">
        <f t="shared" si="240"/>
        <v>22</v>
      </c>
      <c r="K314" s="118">
        <f t="shared" si="256"/>
        <v>21</v>
      </c>
      <c r="L314" s="8">
        <f t="shared" si="241"/>
        <v>1.0061085999999999</v>
      </c>
      <c r="M314" s="119">
        <f t="shared" si="255"/>
        <v>1.00240054</v>
      </c>
      <c r="N314" s="119">
        <f t="shared" si="249"/>
        <v>1.0159966898725965</v>
      </c>
      <c r="O314" s="112">
        <f t="shared" si="252"/>
        <v>1.022203</v>
      </c>
      <c r="P314" s="112">
        <f t="shared" si="233"/>
        <v>893.01853297000002</v>
      </c>
      <c r="Q314" s="162">
        <f t="shared" si="244"/>
        <v>0</v>
      </c>
      <c r="R314" s="30">
        <f t="shared" si="245"/>
        <v>0</v>
      </c>
      <c r="S314" s="112">
        <f t="shared" si="251"/>
        <v>0</v>
      </c>
      <c r="T314" s="122">
        <f t="shared" si="242"/>
        <v>9.5000000000000001E-2</v>
      </c>
      <c r="U314" s="120">
        <f t="shared" si="250"/>
        <v>21</v>
      </c>
      <c r="V314" s="120">
        <v>252</v>
      </c>
      <c r="W314" s="119">
        <f t="shared" si="234"/>
        <v>1.0075915339999999</v>
      </c>
      <c r="X314" s="112">
        <f t="shared" si="235"/>
        <v>6.7793805499999999</v>
      </c>
      <c r="Y314" s="112">
        <f t="shared" si="236"/>
        <v>0</v>
      </c>
      <c r="Z314" s="125" t="str">
        <f t="shared" si="246"/>
        <v>A+J=</v>
      </c>
      <c r="AA314" s="117">
        <f t="shared" si="247"/>
        <v>44155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44155</v>
      </c>
      <c r="B315" s="112">
        <f t="shared" si="230"/>
        <v>900.38310250000006</v>
      </c>
      <c r="C315" s="112">
        <f t="shared" si="243"/>
        <v>873.62151448999998</v>
      </c>
      <c r="D315" s="113">
        <f t="shared" si="238"/>
        <v>5357.46</v>
      </c>
      <c r="E315" s="114">
        <f t="shared" si="253"/>
        <v>5391.75</v>
      </c>
      <c r="F315" s="115">
        <f t="shared" si="254"/>
        <v>44094</v>
      </c>
      <c r="G315" s="116">
        <f t="shared" si="231"/>
        <v>6.4004210950712181E-3</v>
      </c>
      <c r="H315" s="117">
        <f t="shared" si="239"/>
        <v>44186</v>
      </c>
      <c r="I315" s="117">
        <f t="shared" si="232"/>
        <v>44155</v>
      </c>
      <c r="J315" s="118">
        <f t="shared" si="240"/>
        <v>22</v>
      </c>
      <c r="K315" s="118">
        <f t="shared" si="256"/>
        <v>22</v>
      </c>
      <c r="L315" s="8">
        <f t="shared" si="241"/>
        <v>1.0064004200000001</v>
      </c>
      <c r="M315" s="119">
        <f t="shared" si="255"/>
        <v>1.00240054</v>
      </c>
      <c r="N315" s="119">
        <f t="shared" si="249"/>
        <v>1.0159966898725965</v>
      </c>
      <c r="O315" s="112">
        <f t="shared" si="252"/>
        <v>1.02249949</v>
      </c>
      <c r="P315" s="112">
        <f t="shared" si="233"/>
        <v>893.27755301000002</v>
      </c>
      <c r="Q315" s="162">
        <f t="shared" si="244"/>
        <v>10</v>
      </c>
      <c r="R315" s="30">
        <f t="shared" si="245"/>
        <v>1.6927881439589607E-2</v>
      </c>
      <c r="S315" s="112">
        <f t="shared" si="251"/>
        <v>15.121296510000001</v>
      </c>
      <c r="T315" s="122">
        <f t="shared" si="242"/>
        <v>9.5000000000000001E-2</v>
      </c>
      <c r="U315" s="120">
        <f t="shared" si="250"/>
        <v>22</v>
      </c>
      <c r="V315" s="120">
        <v>252</v>
      </c>
      <c r="W315" s="119">
        <f t="shared" si="234"/>
        <v>1.00795447</v>
      </c>
      <c r="X315" s="112">
        <f t="shared" si="235"/>
        <v>7.1055494899999996</v>
      </c>
      <c r="Y315" s="112">
        <f t="shared" si="236"/>
        <v>22.226846000000002</v>
      </c>
      <c r="Z315" s="125" t="str">
        <f t="shared" si="246"/>
        <v>A+J=</v>
      </c>
      <c r="AA315" s="117">
        <f t="shared" si="247"/>
        <v>44155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44156</v>
      </c>
      <c r="B316" s="112">
        <f t="shared" si="230"/>
        <v>878.83086596999999</v>
      </c>
      <c r="C316" s="112">
        <f t="shared" si="243"/>
        <v>858.83295307000003</v>
      </c>
      <c r="D316" s="113">
        <f t="shared" si="238"/>
        <v>5391.75</v>
      </c>
      <c r="E316" s="114">
        <f t="shared" si="253"/>
        <v>5438.12</v>
      </c>
      <c r="F316" s="115">
        <f t="shared" si="254"/>
        <v>44124</v>
      </c>
      <c r="G316" s="116">
        <f t="shared" si="231"/>
        <v>8.6001761951128852E-3</v>
      </c>
      <c r="H316" s="117">
        <f t="shared" si="239"/>
        <v>44186</v>
      </c>
      <c r="I316" s="117">
        <f t="shared" si="232"/>
        <v>44186</v>
      </c>
      <c r="J316" s="118">
        <f t="shared" si="240"/>
        <v>21</v>
      </c>
      <c r="K316" s="118">
        <f t="shared" si="256"/>
        <v>1</v>
      </c>
      <c r="L316" s="8">
        <f t="shared" si="241"/>
        <v>1.0004078599999999</v>
      </c>
      <c r="M316" s="119">
        <f t="shared" si="255"/>
        <v>1.0064004200000001</v>
      </c>
      <c r="N316" s="119">
        <f t="shared" si="249"/>
        <v>1.0224994954063908</v>
      </c>
      <c r="O316" s="112">
        <f t="shared" si="252"/>
        <v>1.02291653</v>
      </c>
      <c r="P316" s="112">
        <f t="shared" si="233"/>
        <v>878.51442420000001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9.5000000000000001E-2</v>
      </c>
      <c r="U316" s="120">
        <f t="shared" si="250"/>
        <v>1</v>
      </c>
      <c r="V316" s="120">
        <v>252</v>
      </c>
      <c r="W316" s="119">
        <f t="shared" si="234"/>
        <v>1.0003602009999999</v>
      </c>
      <c r="X316" s="112">
        <f t="shared" si="235"/>
        <v>0.31644177000000001</v>
      </c>
      <c r="Y316" s="112">
        <f t="shared" si="236"/>
        <v>0</v>
      </c>
      <c r="Z316" s="125" t="str">
        <f t="shared" si="246"/>
        <v>A+J=</v>
      </c>
      <c r="AA316" s="117">
        <f t="shared" si="247"/>
        <v>44186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44157</v>
      </c>
      <c r="B317" s="112">
        <f t="shared" si="230"/>
        <v>878.83086596999999</v>
      </c>
      <c r="C317" s="112">
        <f t="shared" si="243"/>
        <v>858.83295307000003</v>
      </c>
      <c r="D317" s="113">
        <f t="shared" si="238"/>
        <v>5391.75</v>
      </c>
      <c r="E317" s="114">
        <f t="shared" si="253"/>
        <v>5438.12</v>
      </c>
      <c r="F317" s="115">
        <f t="shared" si="254"/>
        <v>44124</v>
      </c>
      <c r="G317" s="116">
        <f t="shared" si="231"/>
        <v>8.6001761951128852E-3</v>
      </c>
      <c r="H317" s="117">
        <f t="shared" si="239"/>
        <v>44186</v>
      </c>
      <c r="I317" s="117">
        <f t="shared" si="232"/>
        <v>44186</v>
      </c>
      <c r="J317" s="118">
        <f t="shared" si="240"/>
        <v>21</v>
      </c>
      <c r="K317" s="118">
        <f t="shared" si="256"/>
        <v>1</v>
      </c>
      <c r="L317" s="8">
        <f t="shared" si="241"/>
        <v>1.0004078599999999</v>
      </c>
      <c r="M317" s="119">
        <f t="shared" si="255"/>
        <v>1.0064004200000001</v>
      </c>
      <c r="N317" s="119">
        <f t="shared" si="249"/>
        <v>1.0224994954063908</v>
      </c>
      <c r="O317" s="112">
        <f t="shared" si="252"/>
        <v>1.02291653</v>
      </c>
      <c r="P317" s="112">
        <f t="shared" si="233"/>
        <v>878.51442420000001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9.5000000000000001E-2</v>
      </c>
      <c r="U317" s="120">
        <f t="shared" si="250"/>
        <v>1</v>
      </c>
      <c r="V317" s="120">
        <v>252</v>
      </c>
      <c r="W317" s="119">
        <f t="shared" si="234"/>
        <v>1.0003602009999999</v>
      </c>
      <c r="X317" s="112">
        <f t="shared" si="235"/>
        <v>0.31644177000000001</v>
      </c>
      <c r="Y317" s="112">
        <f t="shared" si="236"/>
        <v>0</v>
      </c>
      <c r="Z317" s="125" t="str">
        <f t="shared" si="246"/>
        <v>A+J=</v>
      </c>
      <c r="AA317" s="117">
        <f t="shared" si="247"/>
        <v>44186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44158</v>
      </c>
      <c r="B318" s="112">
        <f t="shared" si="230"/>
        <v>878.83086596999999</v>
      </c>
      <c r="C318" s="112">
        <f t="shared" si="243"/>
        <v>858.83295307000003</v>
      </c>
      <c r="D318" s="113">
        <f t="shared" si="238"/>
        <v>5391.75</v>
      </c>
      <c r="E318" s="114">
        <f t="shared" si="253"/>
        <v>5438.12</v>
      </c>
      <c r="F318" s="115">
        <f t="shared" si="254"/>
        <v>44124</v>
      </c>
      <c r="G318" s="116">
        <f t="shared" si="231"/>
        <v>8.6001761951128852E-3</v>
      </c>
      <c r="H318" s="117">
        <f t="shared" si="239"/>
        <v>44186</v>
      </c>
      <c r="I318" s="117">
        <f t="shared" si="232"/>
        <v>44186</v>
      </c>
      <c r="J318" s="118">
        <f t="shared" si="240"/>
        <v>21</v>
      </c>
      <c r="K318" s="118">
        <f t="shared" si="256"/>
        <v>1</v>
      </c>
      <c r="L318" s="8">
        <f t="shared" si="241"/>
        <v>1.0004078599999999</v>
      </c>
      <c r="M318" s="119">
        <f t="shared" si="255"/>
        <v>1.0064004200000001</v>
      </c>
      <c r="N318" s="119">
        <f t="shared" si="249"/>
        <v>1.0224994954063908</v>
      </c>
      <c r="O318" s="112">
        <f t="shared" si="252"/>
        <v>1.02291653</v>
      </c>
      <c r="P318" s="112">
        <f t="shared" si="233"/>
        <v>878.51442420000001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9.5000000000000001E-2</v>
      </c>
      <c r="U318" s="120">
        <f t="shared" si="250"/>
        <v>1</v>
      </c>
      <c r="V318" s="120">
        <v>252</v>
      </c>
      <c r="W318" s="119">
        <f t="shared" si="234"/>
        <v>1.0003602009999999</v>
      </c>
      <c r="X318" s="112">
        <f t="shared" si="235"/>
        <v>0.31644177000000001</v>
      </c>
      <c r="Y318" s="112">
        <f t="shared" si="236"/>
        <v>0</v>
      </c>
      <c r="Z318" s="125" t="str">
        <f t="shared" si="246"/>
        <v>A+J=</v>
      </c>
      <c r="AA318" s="117">
        <f t="shared" si="247"/>
        <v>44186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44159</v>
      </c>
      <c r="B319" s="112">
        <f t="shared" si="230"/>
        <v>879.50599382999997</v>
      </c>
      <c r="C319" s="112">
        <f t="shared" si="243"/>
        <v>858.83295307000003</v>
      </c>
      <c r="D319" s="113">
        <f t="shared" si="238"/>
        <v>5391.75</v>
      </c>
      <c r="E319" s="114">
        <f t="shared" si="253"/>
        <v>5438.12</v>
      </c>
      <c r="F319" s="115">
        <f t="shared" si="254"/>
        <v>44124</v>
      </c>
      <c r="G319" s="116">
        <f t="shared" si="231"/>
        <v>8.6001761951128852E-3</v>
      </c>
      <c r="H319" s="117">
        <f t="shared" si="239"/>
        <v>44186</v>
      </c>
      <c r="I319" s="117">
        <f t="shared" si="232"/>
        <v>44186</v>
      </c>
      <c r="J319" s="118">
        <f t="shared" si="240"/>
        <v>21</v>
      </c>
      <c r="K319" s="118">
        <f t="shared" si="256"/>
        <v>2</v>
      </c>
      <c r="L319" s="8">
        <f t="shared" si="241"/>
        <v>1.0008158899999999</v>
      </c>
      <c r="M319" s="119">
        <f t="shared" si="255"/>
        <v>1.0064004200000001</v>
      </c>
      <c r="N319" s="119">
        <f t="shared" si="249"/>
        <v>1.0224994954063908</v>
      </c>
      <c r="O319" s="112">
        <f t="shared" si="252"/>
        <v>1.02333374</v>
      </c>
      <c r="P319" s="112">
        <f t="shared" si="233"/>
        <v>878.87273789999995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9.5000000000000001E-2</v>
      </c>
      <c r="U319" s="120">
        <f t="shared" si="250"/>
        <v>2</v>
      </c>
      <c r="V319" s="120">
        <v>252</v>
      </c>
      <c r="W319" s="119">
        <f t="shared" si="234"/>
        <v>1.0007205320000001</v>
      </c>
      <c r="X319" s="112">
        <f t="shared" si="235"/>
        <v>0.63325593000000002</v>
      </c>
      <c r="Y319" s="112">
        <f t="shared" si="236"/>
        <v>0</v>
      </c>
      <c r="Z319" s="125" t="str">
        <f t="shared" si="246"/>
        <v>A+J=</v>
      </c>
      <c r="AA319" s="117">
        <f t="shared" si="247"/>
        <v>44186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44160</v>
      </c>
      <c r="B320" s="112">
        <f t="shared" si="230"/>
        <v>880.18164034999995</v>
      </c>
      <c r="C320" s="112">
        <f t="shared" si="243"/>
        <v>858.83295307000003</v>
      </c>
      <c r="D320" s="113">
        <f t="shared" si="238"/>
        <v>5391.75</v>
      </c>
      <c r="E320" s="114">
        <f t="shared" si="253"/>
        <v>5438.12</v>
      </c>
      <c r="F320" s="115">
        <f t="shared" si="254"/>
        <v>44124</v>
      </c>
      <c r="G320" s="116">
        <f t="shared" si="231"/>
        <v>8.6001761951128852E-3</v>
      </c>
      <c r="H320" s="117">
        <f t="shared" si="239"/>
        <v>44186</v>
      </c>
      <c r="I320" s="117">
        <f t="shared" si="232"/>
        <v>44186</v>
      </c>
      <c r="J320" s="118">
        <f t="shared" si="240"/>
        <v>21</v>
      </c>
      <c r="K320" s="118">
        <f t="shared" si="256"/>
        <v>3</v>
      </c>
      <c r="L320" s="8">
        <f t="shared" si="241"/>
        <v>1.00122409</v>
      </c>
      <c r="M320" s="119">
        <f t="shared" si="255"/>
        <v>1.0064004200000001</v>
      </c>
      <c r="N320" s="119">
        <f t="shared" si="249"/>
        <v>1.0224994954063908</v>
      </c>
      <c r="O320" s="112">
        <f t="shared" si="252"/>
        <v>1.02375112</v>
      </c>
      <c r="P320" s="112">
        <f t="shared" si="233"/>
        <v>879.23119758999997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9.5000000000000001E-2</v>
      </c>
      <c r="U320" s="120">
        <f t="shared" si="250"/>
        <v>3</v>
      </c>
      <c r="V320" s="120">
        <v>252</v>
      </c>
      <c r="W320" s="119">
        <f t="shared" si="234"/>
        <v>1.001080993</v>
      </c>
      <c r="X320" s="112">
        <f t="shared" si="235"/>
        <v>0.95044276000000005</v>
      </c>
      <c r="Y320" s="112">
        <f t="shared" si="236"/>
        <v>0</v>
      </c>
      <c r="Z320" s="125" t="str">
        <f t="shared" si="246"/>
        <v>A+J=</v>
      </c>
      <c r="AA320" s="117">
        <f t="shared" si="247"/>
        <v>44186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44161</v>
      </c>
      <c r="B321" s="112">
        <f t="shared" si="230"/>
        <v>880.85780498999998</v>
      </c>
      <c r="C321" s="112">
        <f t="shared" si="243"/>
        <v>858.83295307000003</v>
      </c>
      <c r="D321" s="113">
        <f t="shared" si="238"/>
        <v>5391.75</v>
      </c>
      <c r="E321" s="114">
        <f t="shared" si="253"/>
        <v>5438.12</v>
      </c>
      <c r="F321" s="115">
        <f t="shared" si="254"/>
        <v>44124</v>
      </c>
      <c r="G321" s="116">
        <f t="shared" si="231"/>
        <v>8.6001761951128852E-3</v>
      </c>
      <c r="H321" s="117">
        <f t="shared" si="239"/>
        <v>44186</v>
      </c>
      <c r="I321" s="117">
        <f t="shared" si="232"/>
        <v>44186</v>
      </c>
      <c r="J321" s="118">
        <f t="shared" si="240"/>
        <v>21</v>
      </c>
      <c r="K321" s="118">
        <f t="shared" si="256"/>
        <v>4</v>
      </c>
      <c r="L321" s="8">
        <f t="shared" si="241"/>
        <v>1.00163245</v>
      </c>
      <c r="M321" s="119">
        <f t="shared" si="255"/>
        <v>1.0064004200000001</v>
      </c>
      <c r="N321" s="119">
        <f t="shared" si="249"/>
        <v>1.0224994954063908</v>
      </c>
      <c r="O321" s="112">
        <f t="shared" si="252"/>
        <v>1.0241686699999999</v>
      </c>
      <c r="P321" s="112">
        <f t="shared" si="233"/>
        <v>879.58980328999996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9.5000000000000001E-2</v>
      </c>
      <c r="U321" s="120">
        <f t="shared" si="250"/>
        <v>4</v>
      </c>
      <c r="V321" s="120">
        <v>252</v>
      </c>
      <c r="W321" s="119">
        <f t="shared" si="234"/>
        <v>1.0014415830000001</v>
      </c>
      <c r="X321" s="112">
        <f t="shared" si="235"/>
        <v>1.2680016999999999</v>
      </c>
      <c r="Y321" s="112">
        <f t="shared" si="236"/>
        <v>0</v>
      </c>
      <c r="Z321" s="125" t="str">
        <f t="shared" si="246"/>
        <v>A+J=</v>
      </c>
      <c r="AA321" s="117">
        <f t="shared" si="247"/>
        <v>44186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44162</v>
      </c>
      <c r="B322" s="112">
        <f t="shared" si="230"/>
        <v>881.53448979000007</v>
      </c>
      <c r="C322" s="112">
        <f t="shared" si="243"/>
        <v>858.83295307000003</v>
      </c>
      <c r="D322" s="113">
        <f t="shared" si="238"/>
        <v>5391.75</v>
      </c>
      <c r="E322" s="114">
        <f t="shared" si="253"/>
        <v>5438.12</v>
      </c>
      <c r="F322" s="115">
        <f t="shared" si="254"/>
        <v>44124</v>
      </c>
      <c r="G322" s="116">
        <f t="shared" si="231"/>
        <v>8.6001761951128852E-3</v>
      </c>
      <c r="H322" s="117">
        <f t="shared" si="239"/>
        <v>44186</v>
      </c>
      <c r="I322" s="117">
        <f t="shared" si="232"/>
        <v>44186</v>
      </c>
      <c r="J322" s="118">
        <f t="shared" si="240"/>
        <v>21</v>
      </c>
      <c r="K322" s="118">
        <f t="shared" si="256"/>
        <v>5</v>
      </c>
      <c r="L322" s="8">
        <f t="shared" si="241"/>
        <v>1.0020409800000001</v>
      </c>
      <c r="M322" s="119">
        <f t="shared" si="255"/>
        <v>1.0064004200000001</v>
      </c>
      <c r="N322" s="119">
        <f t="shared" si="249"/>
        <v>1.0224994954063908</v>
      </c>
      <c r="O322" s="112">
        <f t="shared" si="252"/>
        <v>1.0245863900000001</v>
      </c>
      <c r="P322" s="112">
        <f t="shared" si="233"/>
        <v>879.94855499000005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9.5000000000000001E-2</v>
      </c>
      <c r="U322" s="120">
        <f t="shared" si="250"/>
        <v>5</v>
      </c>
      <c r="V322" s="120">
        <v>252</v>
      </c>
      <c r="W322" s="119">
        <f t="shared" si="234"/>
        <v>1.0018023039999999</v>
      </c>
      <c r="X322" s="112">
        <f t="shared" si="235"/>
        <v>1.5859348</v>
      </c>
      <c r="Y322" s="112">
        <f t="shared" si="236"/>
        <v>0</v>
      </c>
      <c r="Z322" s="125" t="str">
        <f t="shared" si="246"/>
        <v>A+J=</v>
      </c>
      <c r="AA322" s="117">
        <f t="shared" si="247"/>
        <v>44186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44163</v>
      </c>
      <c r="B323" s="112">
        <f t="shared" si="230"/>
        <v>882.21170188999997</v>
      </c>
      <c r="C323" s="112">
        <f t="shared" si="243"/>
        <v>858.83295307000003</v>
      </c>
      <c r="D323" s="113">
        <f t="shared" si="238"/>
        <v>5391.75</v>
      </c>
      <c r="E323" s="114">
        <f t="shared" si="253"/>
        <v>5438.12</v>
      </c>
      <c r="F323" s="115">
        <f t="shared" si="254"/>
        <v>44124</v>
      </c>
      <c r="G323" s="116">
        <f t="shared" si="231"/>
        <v>8.6001761951128852E-3</v>
      </c>
      <c r="H323" s="117">
        <f t="shared" si="239"/>
        <v>44186</v>
      </c>
      <c r="I323" s="117">
        <f t="shared" si="232"/>
        <v>44186</v>
      </c>
      <c r="J323" s="118">
        <f t="shared" si="240"/>
        <v>21</v>
      </c>
      <c r="K323" s="118">
        <f t="shared" si="256"/>
        <v>6</v>
      </c>
      <c r="L323" s="8">
        <f t="shared" si="241"/>
        <v>1.00244968</v>
      </c>
      <c r="M323" s="119">
        <f t="shared" si="255"/>
        <v>1.0064004200000001</v>
      </c>
      <c r="N323" s="119">
        <f t="shared" si="249"/>
        <v>1.0224994954063908</v>
      </c>
      <c r="O323" s="112">
        <f t="shared" si="252"/>
        <v>1.02500429</v>
      </c>
      <c r="P323" s="112">
        <f t="shared" si="233"/>
        <v>880.30746128999999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9.5000000000000001E-2</v>
      </c>
      <c r="U323" s="120">
        <f t="shared" si="250"/>
        <v>6</v>
      </c>
      <c r="V323" s="120">
        <v>252</v>
      </c>
      <c r="W323" s="119">
        <f t="shared" si="234"/>
        <v>1.002163154</v>
      </c>
      <c r="X323" s="112">
        <f t="shared" si="235"/>
        <v>1.9042406000000001</v>
      </c>
      <c r="Y323" s="112">
        <f t="shared" si="236"/>
        <v>0</v>
      </c>
      <c r="Z323" s="125" t="str">
        <f t="shared" si="246"/>
        <v>A+J=</v>
      </c>
      <c r="AA323" s="117">
        <f t="shared" si="247"/>
        <v>44186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44164</v>
      </c>
      <c r="B324" s="112">
        <f t="shared" si="230"/>
        <v>882.21170188999997</v>
      </c>
      <c r="C324" s="112">
        <f t="shared" si="243"/>
        <v>858.83295307000003</v>
      </c>
      <c r="D324" s="113">
        <f t="shared" si="238"/>
        <v>5391.75</v>
      </c>
      <c r="E324" s="114">
        <f t="shared" si="253"/>
        <v>5438.12</v>
      </c>
      <c r="F324" s="115">
        <f t="shared" si="254"/>
        <v>44124</v>
      </c>
      <c r="G324" s="116">
        <f t="shared" si="231"/>
        <v>8.6001761951128852E-3</v>
      </c>
      <c r="H324" s="117">
        <f t="shared" si="239"/>
        <v>44186</v>
      </c>
      <c r="I324" s="117">
        <f t="shared" si="232"/>
        <v>44186</v>
      </c>
      <c r="J324" s="118">
        <f t="shared" si="240"/>
        <v>21</v>
      </c>
      <c r="K324" s="118">
        <f t="shared" si="256"/>
        <v>6</v>
      </c>
      <c r="L324" s="8">
        <f t="shared" si="241"/>
        <v>1.00244968</v>
      </c>
      <c r="M324" s="119">
        <f t="shared" si="255"/>
        <v>1.0064004200000001</v>
      </c>
      <c r="N324" s="119">
        <f t="shared" si="249"/>
        <v>1.0224994954063908</v>
      </c>
      <c r="O324" s="112">
        <f t="shared" si="252"/>
        <v>1.02500429</v>
      </c>
      <c r="P324" s="112">
        <f t="shared" si="233"/>
        <v>880.30746128999999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9.5000000000000001E-2</v>
      </c>
      <c r="U324" s="120">
        <f t="shared" si="250"/>
        <v>6</v>
      </c>
      <c r="V324" s="120">
        <v>252</v>
      </c>
      <c r="W324" s="119">
        <f t="shared" si="234"/>
        <v>1.002163154</v>
      </c>
      <c r="X324" s="112">
        <f t="shared" si="235"/>
        <v>1.9042406000000001</v>
      </c>
      <c r="Y324" s="112">
        <f t="shared" si="236"/>
        <v>0</v>
      </c>
      <c r="Z324" s="125" t="str">
        <f t="shared" si="246"/>
        <v>A+J=</v>
      </c>
      <c r="AA324" s="117">
        <f t="shared" si="247"/>
        <v>44186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44165</v>
      </c>
      <c r="B325" s="112">
        <f t="shared" si="230"/>
        <v>882.21170188999997</v>
      </c>
      <c r="C325" s="112">
        <f t="shared" si="243"/>
        <v>858.83295307000003</v>
      </c>
      <c r="D325" s="113">
        <f t="shared" si="238"/>
        <v>5391.75</v>
      </c>
      <c r="E325" s="114">
        <f t="shared" si="253"/>
        <v>5438.12</v>
      </c>
      <c r="F325" s="115">
        <f t="shared" si="254"/>
        <v>44124</v>
      </c>
      <c r="G325" s="116">
        <f t="shared" si="231"/>
        <v>8.6001761951128852E-3</v>
      </c>
      <c r="H325" s="117">
        <f t="shared" si="239"/>
        <v>44186</v>
      </c>
      <c r="I325" s="117">
        <f t="shared" si="232"/>
        <v>44186</v>
      </c>
      <c r="J325" s="118">
        <f t="shared" si="240"/>
        <v>21</v>
      </c>
      <c r="K325" s="118">
        <f t="shared" si="256"/>
        <v>6</v>
      </c>
      <c r="L325" s="8">
        <f t="shared" si="241"/>
        <v>1.00244968</v>
      </c>
      <c r="M325" s="119">
        <f t="shared" si="255"/>
        <v>1.0064004200000001</v>
      </c>
      <c r="N325" s="119">
        <f t="shared" si="249"/>
        <v>1.0224994954063908</v>
      </c>
      <c r="O325" s="112">
        <f t="shared" si="252"/>
        <v>1.02500429</v>
      </c>
      <c r="P325" s="112">
        <f t="shared" si="233"/>
        <v>880.30746128999999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9.5000000000000001E-2</v>
      </c>
      <c r="U325" s="120">
        <f t="shared" si="250"/>
        <v>6</v>
      </c>
      <c r="V325" s="120">
        <v>252</v>
      </c>
      <c r="W325" s="119">
        <f t="shared" si="234"/>
        <v>1.002163154</v>
      </c>
      <c r="X325" s="112">
        <f t="shared" si="235"/>
        <v>1.9042406000000001</v>
      </c>
      <c r="Y325" s="112">
        <f t="shared" si="236"/>
        <v>0</v>
      </c>
      <c r="Z325" s="125" t="str">
        <f t="shared" si="246"/>
        <v>A+J=</v>
      </c>
      <c r="AA325" s="117">
        <f t="shared" si="247"/>
        <v>44186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44166</v>
      </c>
      <c r="B326" s="112">
        <f t="shared" si="230"/>
        <v>882.88942613000006</v>
      </c>
      <c r="C326" s="112">
        <f t="shared" si="243"/>
        <v>858.83295307000003</v>
      </c>
      <c r="D326" s="113">
        <f t="shared" si="238"/>
        <v>5391.75</v>
      </c>
      <c r="E326" s="114">
        <f t="shared" si="253"/>
        <v>5438.12</v>
      </c>
      <c r="F326" s="115">
        <f t="shared" si="254"/>
        <v>44124</v>
      </c>
      <c r="G326" s="116">
        <f t="shared" si="231"/>
        <v>8.6001761951128852E-3</v>
      </c>
      <c r="H326" s="117">
        <f t="shared" si="239"/>
        <v>44186</v>
      </c>
      <c r="I326" s="117">
        <f t="shared" si="232"/>
        <v>44186</v>
      </c>
      <c r="J326" s="118">
        <f t="shared" si="240"/>
        <v>21</v>
      </c>
      <c r="K326" s="118">
        <f t="shared" si="256"/>
        <v>7</v>
      </c>
      <c r="L326" s="8">
        <f t="shared" si="241"/>
        <v>1.0028585400000001</v>
      </c>
      <c r="M326" s="119">
        <f t="shared" si="255"/>
        <v>1.0064004200000001</v>
      </c>
      <c r="N326" s="119">
        <f t="shared" si="249"/>
        <v>1.0224994954063908</v>
      </c>
      <c r="O326" s="112">
        <f t="shared" si="252"/>
        <v>1.0254223499999999</v>
      </c>
      <c r="P326" s="112">
        <f t="shared" si="233"/>
        <v>880.66650499000002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9.5000000000000001E-2</v>
      </c>
      <c r="U326" s="120">
        <f t="shared" si="250"/>
        <v>7</v>
      </c>
      <c r="V326" s="120">
        <v>252</v>
      </c>
      <c r="W326" s="119">
        <f t="shared" si="234"/>
        <v>1.002524135</v>
      </c>
      <c r="X326" s="112">
        <f t="shared" si="235"/>
        <v>2.22292114</v>
      </c>
      <c r="Y326" s="112">
        <f t="shared" si="236"/>
        <v>0</v>
      </c>
      <c r="Z326" s="125" t="str">
        <f t="shared" si="246"/>
        <v>A+J=</v>
      </c>
      <c r="AA326" s="117">
        <f t="shared" si="247"/>
        <v>44186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44167</v>
      </c>
      <c r="B327" s="112">
        <f t="shared" si="230"/>
        <v>883.56766967999999</v>
      </c>
      <c r="C327" s="112">
        <f t="shared" si="243"/>
        <v>858.83295307000003</v>
      </c>
      <c r="D327" s="113">
        <f t="shared" si="238"/>
        <v>5391.75</v>
      </c>
      <c r="E327" s="114">
        <f t="shared" si="253"/>
        <v>5438.12</v>
      </c>
      <c r="F327" s="115">
        <f t="shared" si="254"/>
        <v>44124</v>
      </c>
      <c r="G327" s="116">
        <f t="shared" si="231"/>
        <v>8.6001761951128852E-3</v>
      </c>
      <c r="H327" s="117">
        <f t="shared" si="239"/>
        <v>44186</v>
      </c>
      <c r="I327" s="117">
        <f t="shared" si="232"/>
        <v>44186</v>
      </c>
      <c r="J327" s="118">
        <f t="shared" si="240"/>
        <v>21</v>
      </c>
      <c r="K327" s="118">
        <f t="shared" si="256"/>
        <v>8</v>
      </c>
      <c r="L327" s="8">
        <f t="shared" si="241"/>
        <v>1.00326757</v>
      </c>
      <c r="M327" s="119">
        <f t="shared" si="255"/>
        <v>1.0064004200000001</v>
      </c>
      <c r="N327" s="119">
        <f t="shared" si="249"/>
        <v>1.0224994954063908</v>
      </c>
      <c r="O327" s="112">
        <f t="shared" si="252"/>
        <v>1.0258405799999999</v>
      </c>
      <c r="P327" s="112">
        <f t="shared" si="233"/>
        <v>881.02569470000003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9.5000000000000001E-2</v>
      </c>
      <c r="U327" s="120">
        <f t="shared" si="250"/>
        <v>8</v>
      </c>
      <c r="V327" s="120">
        <v>252</v>
      </c>
      <c r="W327" s="119">
        <f t="shared" si="234"/>
        <v>1.0028852450000001</v>
      </c>
      <c r="X327" s="112">
        <f t="shared" si="235"/>
        <v>2.54197498</v>
      </c>
      <c r="Y327" s="112">
        <f t="shared" si="236"/>
        <v>0</v>
      </c>
      <c r="Z327" s="125" t="str">
        <f t="shared" si="246"/>
        <v>A+J=</v>
      </c>
      <c r="AA327" s="117">
        <f t="shared" si="247"/>
        <v>44186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44168</v>
      </c>
      <c r="B328" s="112">
        <f t="shared" si="230"/>
        <v>884.24644317000002</v>
      </c>
      <c r="C328" s="112">
        <f t="shared" si="243"/>
        <v>858.83295307000003</v>
      </c>
      <c r="D328" s="113">
        <f t="shared" si="238"/>
        <v>5391.75</v>
      </c>
      <c r="E328" s="114">
        <f t="shared" si="253"/>
        <v>5438.12</v>
      </c>
      <c r="F328" s="115">
        <f t="shared" si="254"/>
        <v>44124</v>
      </c>
      <c r="G328" s="116">
        <f t="shared" si="231"/>
        <v>8.6001761951128852E-3</v>
      </c>
      <c r="H328" s="117">
        <f t="shared" si="239"/>
        <v>44186</v>
      </c>
      <c r="I328" s="117">
        <f t="shared" si="232"/>
        <v>44186</v>
      </c>
      <c r="J328" s="118">
        <f t="shared" si="240"/>
        <v>21</v>
      </c>
      <c r="K328" s="118">
        <f t="shared" si="256"/>
        <v>9</v>
      </c>
      <c r="L328" s="8">
        <f t="shared" si="241"/>
        <v>1.00367677</v>
      </c>
      <c r="M328" s="119">
        <f t="shared" si="255"/>
        <v>1.0064004200000001</v>
      </c>
      <c r="N328" s="119">
        <f t="shared" si="249"/>
        <v>1.0224994954063908</v>
      </c>
      <c r="O328" s="112">
        <f t="shared" si="252"/>
        <v>1.0262589900000001</v>
      </c>
      <c r="P328" s="112">
        <f t="shared" si="233"/>
        <v>881.38503899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9.5000000000000001E-2</v>
      </c>
      <c r="U328" s="120">
        <f t="shared" si="250"/>
        <v>9</v>
      </c>
      <c r="V328" s="120">
        <v>252</v>
      </c>
      <c r="W328" s="119">
        <f t="shared" si="234"/>
        <v>1.0032464860000001</v>
      </c>
      <c r="X328" s="112">
        <f t="shared" si="235"/>
        <v>2.8614041800000001</v>
      </c>
      <c r="Y328" s="112">
        <f t="shared" si="236"/>
        <v>0</v>
      </c>
      <c r="Z328" s="125" t="str">
        <f t="shared" si="246"/>
        <v>A+J=</v>
      </c>
      <c r="AA328" s="117">
        <f t="shared" si="247"/>
        <v>44186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44169</v>
      </c>
      <c r="B329" s="112">
        <f t="shared" si="230"/>
        <v>884.92572795000001</v>
      </c>
      <c r="C329" s="112">
        <f t="shared" si="243"/>
        <v>858.83295307000003</v>
      </c>
      <c r="D329" s="113">
        <f t="shared" si="238"/>
        <v>5391.75</v>
      </c>
      <c r="E329" s="114">
        <f t="shared" si="253"/>
        <v>5438.12</v>
      </c>
      <c r="F329" s="115">
        <f t="shared" si="254"/>
        <v>44124</v>
      </c>
      <c r="G329" s="116">
        <f t="shared" si="231"/>
        <v>8.6001761951128852E-3</v>
      </c>
      <c r="H329" s="117">
        <f t="shared" si="239"/>
        <v>44186</v>
      </c>
      <c r="I329" s="117">
        <f t="shared" si="232"/>
        <v>44186</v>
      </c>
      <c r="J329" s="118">
        <f t="shared" si="240"/>
        <v>21</v>
      </c>
      <c r="K329" s="118">
        <f t="shared" si="256"/>
        <v>10</v>
      </c>
      <c r="L329" s="8">
        <f t="shared" si="241"/>
        <v>1.0040861299999999</v>
      </c>
      <c r="M329" s="119">
        <f t="shared" si="255"/>
        <v>1.0064004200000001</v>
      </c>
      <c r="N329" s="119">
        <f t="shared" si="249"/>
        <v>1.0224994954063908</v>
      </c>
      <c r="O329" s="112">
        <f t="shared" si="252"/>
        <v>1.02667756</v>
      </c>
      <c r="P329" s="112">
        <f t="shared" si="233"/>
        <v>881.74452069999995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9.5000000000000001E-2</v>
      </c>
      <c r="U329" s="120">
        <f t="shared" si="250"/>
        <v>10</v>
      </c>
      <c r="V329" s="120">
        <v>252</v>
      </c>
      <c r="W329" s="119">
        <f t="shared" si="234"/>
        <v>1.0036078559999999</v>
      </c>
      <c r="X329" s="112">
        <f t="shared" si="235"/>
        <v>3.1812072499999999</v>
      </c>
      <c r="Y329" s="112">
        <f t="shared" si="236"/>
        <v>0</v>
      </c>
      <c r="Z329" s="125" t="str">
        <f t="shared" si="246"/>
        <v>A+J=</v>
      </c>
      <c r="AA329" s="117">
        <f t="shared" si="247"/>
        <v>44186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44170</v>
      </c>
      <c r="B330" s="112">
        <f t="shared" ref="B330:B393" si="257">(P330+X330)</f>
        <v>885.60553468000001</v>
      </c>
      <c r="C330" s="112">
        <f t="shared" si="243"/>
        <v>858.83295307000003</v>
      </c>
      <c r="D330" s="113">
        <f t="shared" si="238"/>
        <v>5391.75</v>
      </c>
      <c r="E330" s="114">
        <f t="shared" si="253"/>
        <v>5438.12</v>
      </c>
      <c r="F330" s="115">
        <f t="shared" si="254"/>
        <v>44124</v>
      </c>
      <c r="G330" s="116">
        <f t="shared" ref="G330:G393" si="258">(E330/D330)-1</f>
        <v>8.6001761951128852E-3</v>
      </c>
      <c r="H330" s="117">
        <f t="shared" si="239"/>
        <v>44186</v>
      </c>
      <c r="I330" s="117">
        <f t="shared" ref="I330:I393" si="259">IF(A330&gt;I329,H330,I329)</f>
        <v>44186</v>
      </c>
      <c r="J330" s="118">
        <f t="shared" si="240"/>
        <v>21</v>
      </c>
      <c r="K330" s="118">
        <f t="shared" si="256"/>
        <v>11</v>
      </c>
      <c r="L330" s="8">
        <f t="shared" si="241"/>
        <v>1.0044956599999999</v>
      </c>
      <c r="M330" s="119">
        <f t="shared" si="255"/>
        <v>1.0064004200000001</v>
      </c>
      <c r="N330" s="119">
        <f t="shared" si="249"/>
        <v>1.0224994954063908</v>
      </c>
      <c r="O330" s="112">
        <f t="shared" si="252"/>
        <v>1.0270963</v>
      </c>
      <c r="P330" s="112">
        <f t="shared" ref="P330:P393" si="260">TRUNC(C330*O330,8)</f>
        <v>882.10414840999999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9.5000000000000001E-2</v>
      </c>
      <c r="U330" s="120">
        <f t="shared" si="250"/>
        <v>11</v>
      </c>
      <c r="V330" s="120">
        <v>252</v>
      </c>
      <c r="W330" s="119">
        <f t="shared" ref="W330:W393" si="261">ROUND((1+T330)^TRUNC((U330/V330),9),9)</f>
        <v>1.0039693569999999</v>
      </c>
      <c r="X330" s="112">
        <f t="shared" ref="X330:X393" si="262">TRUNC((P330*(W330-1)),8)</f>
        <v>3.5013862699999998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44186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44171</v>
      </c>
      <c r="B331" s="112">
        <f t="shared" si="257"/>
        <v>885.60553468000001</v>
      </c>
      <c r="C331" s="112">
        <f t="shared" si="243"/>
        <v>858.83295307000003</v>
      </c>
      <c r="D331" s="113">
        <f t="shared" ref="D331:D394" si="265">IF(E331=E330,D330,E330)</f>
        <v>5391.75</v>
      </c>
      <c r="E331" s="114">
        <f t="shared" si="253"/>
        <v>5438.12</v>
      </c>
      <c r="F331" s="115">
        <f t="shared" si="254"/>
        <v>44124</v>
      </c>
      <c r="G331" s="116">
        <f t="shared" si="258"/>
        <v>8.6001761951128852E-3</v>
      </c>
      <c r="H331" s="117">
        <f t="shared" ref="H331:H394" si="266">IF(DAY(A331)=H$9,VLOOKUP(A331,AH$118:AN$450,4),H330)</f>
        <v>44186</v>
      </c>
      <c r="I331" s="117">
        <f t="shared" si="259"/>
        <v>44186</v>
      </c>
      <c r="J331" s="118">
        <f t="shared" ref="J331:J394" si="267">IF(I331=I330,J330,NETWORKDAYS(I330,I331,$AD$148:$AD$502)-1)</f>
        <v>21</v>
      </c>
      <c r="K331" s="118">
        <f t="shared" si="256"/>
        <v>11</v>
      </c>
      <c r="L331" s="8">
        <f t="shared" ref="L331:L394" si="268">IF(E331&lt;D331,1,TRUNC((E331/D331)^TRUNC((K331/J331),9),8))</f>
        <v>1.0044956599999999</v>
      </c>
      <c r="M331" s="119">
        <f t="shared" si="255"/>
        <v>1.0064004200000001</v>
      </c>
      <c r="N331" s="119">
        <f t="shared" si="249"/>
        <v>1.0224994954063908</v>
      </c>
      <c r="O331" s="112">
        <f t="shared" si="252"/>
        <v>1.0270963</v>
      </c>
      <c r="P331" s="112">
        <f t="shared" si="260"/>
        <v>882.10414840999999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9.5000000000000001E-2</v>
      </c>
      <c r="U331" s="120">
        <f t="shared" si="250"/>
        <v>11</v>
      </c>
      <c r="V331" s="120">
        <v>252</v>
      </c>
      <c r="W331" s="119">
        <f t="shared" si="261"/>
        <v>1.0039693569999999</v>
      </c>
      <c r="X331" s="112">
        <f t="shared" si="262"/>
        <v>3.5013862699999998</v>
      </c>
      <c r="Y331" s="112">
        <f t="shared" si="263"/>
        <v>0</v>
      </c>
      <c r="Z331" s="125" t="str">
        <f t="shared" si="246"/>
        <v>A+J=</v>
      </c>
      <c r="AA331" s="117">
        <f t="shared" si="247"/>
        <v>44186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44172</v>
      </c>
      <c r="B332" s="112">
        <f t="shared" si="257"/>
        <v>885.60553468000001</v>
      </c>
      <c r="C332" s="112">
        <f t="shared" ref="C332:C395" si="270">TRUNC(IF(Q331&gt;0,VLOOKUP(A331,$AD$12:$AE$140,2),C331),8)</f>
        <v>858.83295307000003</v>
      </c>
      <c r="D332" s="113">
        <f t="shared" si="265"/>
        <v>5391.75</v>
      </c>
      <c r="E332" s="114">
        <f t="shared" si="253"/>
        <v>5438.12</v>
      </c>
      <c r="F332" s="115">
        <f t="shared" si="254"/>
        <v>44124</v>
      </c>
      <c r="G332" s="116">
        <f t="shared" si="258"/>
        <v>8.6001761951128852E-3</v>
      </c>
      <c r="H332" s="117">
        <f t="shared" si="266"/>
        <v>44186</v>
      </c>
      <c r="I332" s="117">
        <f t="shared" si="259"/>
        <v>44186</v>
      </c>
      <c r="J332" s="118">
        <f t="shared" si="267"/>
        <v>21</v>
      </c>
      <c r="K332" s="118">
        <f t="shared" si="256"/>
        <v>11</v>
      </c>
      <c r="L332" s="8">
        <f t="shared" si="268"/>
        <v>1.0044956599999999</v>
      </c>
      <c r="M332" s="119">
        <f t="shared" si="255"/>
        <v>1.0064004200000001</v>
      </c>
      <c r="N332" s="119">
        <f t="shared" si="249"/>
        <v>1.0224994954063908</v>
      </c>
      <c r="O332" s="112">
        <f t="shared" si="252"/>
        <v>1.0270963</v>
      </c>
      <c r="P332" s="112">
        <f t="shared" si="260"/>
        <v>882.10414840999999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9.5000000000000001E-2</v>
      </c>
      <c r="U332" s="120">
        <f t="shared" si="250"/>
        <v>11</v>
      </c>
      <c r="V332" s="120">
        <v>252</v>
      </c>
      <c r="W332" s="119">
        <f t="shared" si="261"/>
        <v>1.0039693569999999</v>
      </c>
      <c r="X332" s="112">
        <f t="shared" si="262"/>
        <v>3.5013862699999998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44186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44173</v>
      </c>
      <c r="B333" s="112">
        <f t="shared" si="257"/>
        <v>886.28587140000002</v>
      </c>
      <c r="C333" s="112">
        <f t="shared" si="270"/>
        <v>858.83295307000003</v>
      </c>
      <c r="D333" s="113">
        <f t="shared" si="265"/>
        <v>5391.75</v>
      </c>
      <c r="E333" s="114">
        <f t="shared" si="253"/>
        <v>5438.12</v>
      </c>
      <c r="F333" s="115">
        <f t="shared" si="254"/>
        <v>44124</v>
      </c>
      <c r="G333" s="116">
        <f t="shared" si="258"/>
        <v>8.6001761951128852E-3</v>
      </c>
      <c r="H333" s="117">
        <f t="shared" si="266"/>
        <v>44186</v>
      </c>
      <c r="I333" s="117">
        <f t="shared" si="259"/>
        <v>44186</v>
      </c>
      <c r="J333" s="118">
        <f t="shared" si="267"/>
        <v>21</v>
      </c>
      <c r="K333" s="118">
        <f t="shared" si="256"/>
        <v>12</v>
      </c>
      <c r="L333" s="8">
        <f t="shared" si="268"/>
        <v>1.00490536</v>
      </c>
      <c r="M333" s="119">
        <f t="shared" si="255"/>
        <v>1.0064004200000001</v>
      </c>
      <c r="N333" s="119">
        <f t="shared" si="249"/>
        <v>1.0224994954063908</v>
      </c>
      <c r="O333" s="112">
        <f t="shared" si="252"/>
        <v>1.02751522</v>
      </c>
      <c r="P333" s="112">
        <f t="shared" si="260"/>
        <v>882.46393071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9.5000000000000001E-2</v>
      </c>
      <c r="U333" s="120">
        <f t="shared" si="250"/>
        <v>12</v>
      </c>
      <c r="V333" s="120">
        <v>252</v>
      </c>
      <c r="W333" s="119">
        <f t="shared" si="261"/>
        <v>1.004330988</v>
      </c>
      <c r="X333" s="112">
        <f t="shared" si="262"/>
        <v>3.8219406899999999</v>
      </c>
      <c r="Y333" s="112">
        <f t="shared" si="263"/>
        <v>0</v>
      </c>
      <c r="Z333" s="125" t="str">
        <f t="shared" si="273"/>
        <v>A+J=</v>
      </c>
      <c r="AA333" s="117">
        <f t="shared" si="274"/>
        <v>44186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44174</v>
      </c>
      <c r="B334" s="112">
        <f t="shared" si="257"/>
        <v>886.96672978999993</v>
      </c>
      <c r="C334" s="112">
        <f t="shared" si="270"/>
        <v>858.83295307000003</v>
      </c>
      <c r="D334" s="113">
        <f t="shared" si="265"/>
        <v>5391.75</v>
      </c>
      <c r="E334" s="114">
        <f t="shared" si="253"/>
        <v>5438.12</v>
      </c>
      <c r="F334" s="115">
        <f t="shared" si="254"/>
        <v>44124</v>
      </c>
      <c r="G334" s="116">
        <f t="shared" si="258"/>
        <v>8.6001761951128852E-3</v>
      </c>
      <c r="H334" s="117">
        <f t="shared" si="266"/>
        <v>44186</v>
      </c>
      <c r="I334" s="117">
        <f t="shared" si="259"/>
        <v>44186</v>
      </c>
      <c r="J334" s="118">
        <f t="shared" si="267"/>
        <v>21</v>
      </c>
      <c r="K334" s="118">
        <f t="shared" si="256"/>
        <v>13</v>
      </c>
      <c r="L334" s="8">
        <f t="shared" si="268"/>
        <v>1.0053152299999999</v>
      </c>
      <c r="M334" s="119">
        <f t="shared" si="255"/>
        <v>1.0064004200000001</v>
      </c>
      <c r="N334" s="119">
        <f t="shared" si="249"/>
        <v>1.0224994954063908</v>
      </c>
      <c r="O334" s="112">
        <f t="shared" si="252"/>
        <v>1.02793431</v>
      </c>
      <c r="P334" s="112">
        <f t="shared" si="260"/>
        <v>882.82385900999998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9.5000000000000001E-2</v>
      </c>
      <c r="U334" s="120">
        <f t="shared" si="250"/>
        <v>13</v>
      </c>
      <c r="V334" s="120">
        <v>252</v>
      </c>
      <c r="W334" s="119">
        <f t="shared" si="261"/>
        <v>1.0046927489999999</v>
      </c>
      <c r="X334" s="112">
        <f t="shared" si="262"/>
        <v>4.14287078</v>
      </c>
      <c r="Y334" s="112">
        <f t="shared" si="263"/>
        <v>0</v>
      </c>
      <c r="Z334" s="125" t="str">
        <f t="shared" si="273"/>
        <v>A+J=</v>
      </c>
      <c r="AA334" s="117">
        <f t="shared" si="274"/>
        <v>44186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44175</v>
      </c>
      <c r="B335" s="112">
        <f t="shared" si="257"/>
        <v>887.64811103</v>
      </c>
      <c r="C335" s="112">
        <f t="shared" si="270"/>
        <v>858.83295307000003</v>
      </c>
      <c r="D335" s="113">
        <f t="shared" si="265"/>
        <v>5391.75</v>
      </c>
      <c r="E335" s="114">
        <f t="shared" si="253"/>
        <v>5438.12</v>
      </c>
      <c r="F335" s="115">
        <f t="shared" si="254"/>
        <v>44124</v>
      </c>
      <c r="G335" s="116">
        <f t="shared" si="258"/>
        <v>8.6001761951128852E-3</v>
      </c>
      <c r="H335" s="117">
        <f t="shared" si="266"/>
        <v>44186</v>
      </c>
      <c r="I335" s="117">
        <f t="shared" si="259"/>
        <v>44186</v>
      </c>
      <c r="J335" s="118">
        <f t="shared" si="267"/>
        <v>21</v>
      </c>
      <c r="K335" s="118">
        <f t="shared" si="256"/>
        <v>14</v>
      </c>
      <c r="L335" s="8">
        <f t="shared" si="268"/>
        <v>1.00572526</v>
      </c>
      <c r="M335" s="119">
        <f t="shared" si="255"/>
        <v>1.0064004200000001</v>
      </c>
      <c r="N335" s="119">
        <f t="shared" si="249"/>
        <v>1.0224994954063908</v>
      </c>
      <c r="O335" s="112">
        <f t="shared" si="252"/>
        <v>1.0283535699999999</v>
      </c>
      <c r="P335" s="112">
        <f t="shared" si="260"/>
        <v>883.18393332000005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9.5000000000000001E-2</v>
      </c>
      <c r="U335" s="120">
        <f t="shared" si="250"/>
        <v>14</v>
      </c>
      <c r="V335" s="120">
        <v>252</v>
      </c>
      <c r="W335" s="119">
        <f t="shared" si="261"/>
        <v>1.0050546410000001</v>
      </c>
      <c r="X335" s="112">
        <f t="shared" si="262"/>
        <v>4.4641777100000004</v>
      </c>
      <c r="Y335" s="112">
        <f t="shared" si="263"/>
        <v>0</v>
      </c>
      <c r="Z335" s="125" t="str">
        <f t="shared" si="273"/>
        <v>A+J=</v>
      </c>
      <c r="AA335" s="117">
        <f t="shared" si="274"/>
        <v>44186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44176</v>
      </c>
      <c r="B336" s="112">
        <f t="shared" si="257"/>
        <v>888.33001453999998</v>
      </c>
      <c r="C336" s="112">
        <f t="shared" si="270"/>
        <v>858.83295307000003</v>
      </c>
      <c r="D336" s="113">
        <f t="shared" si="265"/>
        <v>5391.75</v>
      </c>
      <c r="E336" s="114">
        <f t="shared" si="253"/>
        <v>5438.12</v>
      </c>
      <c r="F336" s="115">
        <f t="shared" si="254"/>
        <v>44124</v>
      </c>
      <c r="G336" s="116">
        <f t="shared" si="258"/>
        <v>8.6001761951128852E-3</v>
      </c>
      <c r="H336" s="117">
        <f t="shared" si="266"/>
        <v>44186</v>
      </c>
      <c r="I336" s="117">
        <f t="shared" si="259"/>
        <v>44186</v>
      </c>
      <c r="J336" s="118">
        <f t="shared" si="267"/>
        <v>21</v>
      </c>
      <c r="K336" s="118">
        <f t="shared" si="256"/>
        <v>15</v>
      </c>
      <c r="L336" s="8">
        <f t="shared" si="268"/>
        <v>1.0061354600000001</v>
      </c>
      <c r="M336" s="119">
        <f t="shared" si="255"/>
        <v>1.0064004200000001</v>
      </c>
      <c r="N336" s="119">
        <f t="shared" si="249"/>
        <v>1.0224994954063908</v>
      </c>
      <c r="O336" s="112">
        <f t="shared" si="252"/>
        <v>1.0287729999999999</v>
      </c>
      <c r="P336" s="112">
        <f t="shared" si="260"/>
        <v>883.54415361999997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9.5000000000000001E-2</v>
      </c>
      <c r="U336" s="120">
        <f t="shared" si="250"/>
        <v>15</v>
      </c>
      <c r="V336" s="120">
        <v>252</v>
      </c>
      <c r="W336" s="119">
        <f t="shared" si="261"/>
        <v>1.0054166630000001</v>
      </c>
      <c r="X336" s="112">
        <f t="shared" si="262"/>
        <v>4.7858609200000002</v>
      </c>
      <c r="Y336" s="112">
        <f t="shared" si="263"/>
        <v>0</v>
      </c>
      <c r="Z336" s="125" t="str">
        <f t="shared" si="273"/>
        <v>A+J=</v>
      </c>
      <c r="AA336" s="117">
        <f t="shared" si="274"/>
        <v>44186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44177</v>
      </c>
      <c r="B337" s="112">
        <f t="shared" si="257"/>
        <v>889.01244062000001</v>
      </c>
      <c r="C337" s="112">
        <f t="shared" si="270"/>
        <v>858.83295307000003</v>
      </c>
      <c r="D337" s="113">
        <f t="shared" si="265"/>
        <v>5391.75</v>
      </c>
      <c r="E337" s="114">
        <f t="shared" si="253"/>
        <v>5438.12</v>
      </c>
      <c r="F337" s="115">
        <f t="shared" si="254"/>
        <v>44124</v>
      </c>
      <c r="G337" s="116">
        <f t="shared" si="258"/>
        <v>8.6001761951128852E-3</v>
      </c>
      <c r="H337" s="117">
        <f t="shared" si="266"/>
        <v>44186</v>
      </c>
      <c r="I337" s="117">
        <f t="shared" si="259"/>
        <v>44186</v>
      </c>
      <c r="J337" s="118">
        <f t="shared" si="267"/>
        <v>21</v>
      </c>
      <c r="K337" s="118">
        <f t="shared" si="256"/>
        <v>16</v>
      </c>
      <c r="L337" s="8">
        <f t="shared" si="268"/>
        <v>1.0065458300000001</v>
      </c>
      <c r="M337" s="119">
        <f t="shared" si="255"/>
        <v>1.0064004200000001</v>
      </c>
      <c r="N337" s="119">
        <f t="shared" si="249"/>
        <v>1.0224994954063908</v>
      </c>
      <c r="O337" s="112">
        <f t="shared" si="252"/>
        <v>1.0291926</v>
      </c>
      <c r="P337" s="112">
        <f t="shared" si="260"/>
        <v>883.90451992999999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9.5000000000000001E-2</v>
      </c>
      <c r="U337" s="120">
        <f t="shared" si="250"/>
        <v>16</v>
      </c>
      <c r="V337" s="120">
        <v>252</v>
      </c>
      <c r="W337" s="119">
        <f t="shared" si="261"/>
        <v>1.005778815</v>
      </c>
      <c r="X337" s="112">
        <f t="shared" si="262"/>
        <v>5.1079206900000003</v>
      </c>
      <c r="Y337" s="112">
        <f t="shared" si="263"/>
        <v>0</v>
      </c>
      <c r="Z337" s="125" t="str">
        <f t="shared" si="273"/>
        <v>A+J=</v>
      </c>
      <c r="AA337" s="117">
        <f t="shared" si="274"/>
        <v>44186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44178</v>
      </c>
      <c r="B338" s="112">
        <f t="shared" si="257"/>
        <v>889.01244062000001</v>
      </c>
      <c r="C338" s="112">
        <f t="shared" si="270"/>
        <v>858.83295307000003</v>
      </c>
      <c r="D338" s="113">
        <f t="shared" si="265"/>
        <v>5391.75</v>
      </c>
      <c r="E338" s="114">
        <f t="shared" si="253"/>
        <v>5438.12</v>
      </c>
      <c r="F338" s="115">
        <f t="shared" si="254"/>
        <v>44124</v>
      </c>
      <c r="G338" s="116">
        <f t="shared" si="258"/>
        <v>8.6001761951128852E-3</v>
      </c>
      <c r="H338" s="117">
        <f t="shared" si="266"/>
        <v>44186</v>
      </c>
      <c r="I338" s="117">
        <f t="shared" si="259"/>
        <v>44186</v>
      </c>
      <c r="J338" s="118">
        <f t="shared" si="267"/>
        <v>21</v>
      </c>
      <c r="K338" s="118">
        <f t="shared" si="256"/>
        <v>16</v>
      </c>
      <c r="L338" s="8">
        <f t="shared" si="268"/>
        <v>1.0065458300000001</v>
      </c>
      <c r="M338" s="119">
        <f t="shared" si="255"/>
        <v>1.0064004200000001</v>
      </c>
      <c r="N338" s="119">
        <f t="shared" si="249"/>
        <v>1.0224994954063908</v>
      </c>
      <c r="O338" s="112">
        <f t="shared" si="252"/>
        <v>1.0291926</v>
      </c>
      <c r="P338" s="112">
        <f t="shared" si="260"/>
        <v>883.90451992999999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9.5000000000000001E-2</v>
      </c>
      <c r="U338" s="120">
        <f t="shared" si="250"/>
        <v>16</v>
      </c>
      <c r="V338" s="120">
        <v>252</v>
      </c>
      <c r="W338" s="119">
        <f t="shared" si="261"/>
        <v>1.005778815</v>
      </c>
      <c r="X338" s="112">
        <f t="shared" si="262"/>
        <v>5.1079206900000003</v>
      </c>
      <c r="Y338" s="112">
        <f t="shared" si="263"/>
        <v>0</v>
      </c>
      <c r="Z338" s="125" t="str">
        <f t="shared" si="273"/>
        <v>A+J=</v>
      </c>
      <c r="AA338" s="117">
        <f t="shared" si="274"/>
        <v>44186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44179</v>
      </c>
      <c r="B339" s="112">
        <f t="shared" si="257"/>
        <v>889.01244062000001</v>
      </c>
      <c r="C339" s="112">
        <f t="shared" si="270"/>
        <v>858.83295307000003</v>
      </c>
      <c r="D339" s="113">
        <f t="shared" si="265"/>
        <v>5391.75</v>
      </c>
      <c r="E339" s="114">
        <f t="shared" si="253"/>
        <v>5438.12</v>
      </c>
      <c r="F339" s="115">
        <f t="shared" si="254"/>
        <v>44124</v>
      </c>
      <c r="G339" s="116">
        <f t="shared" si="258"/>
        <v>8.6001761951128852E-3</v>
      </c>
      <c r="H339" s="117">
        <f t="shared" si="266"/>
        <v>44186</v>
      </c>
      <c r="I339" s="117">
        <f t="shared" si="259"/>
        <v>44186</v>
      </c>
      <c r="J339" s="118">
        <f t="shared" si="267"/>
        <v>21</v>
      </c>
      <c r="K339" s="118">
        <f t="shared" si="256"/>
        <v>16</v>
      </c>
      <c r="L339" s="8">
        <f t="shared" si="268"/>
        <v>1.0065458300000001</v>
      </c>
      <c r="M339" s="119">
        <f t="shared" si="255"/>
        <v>1.0064004200000001</v>
      </c>
      <c r="N339" s="119">
        <f t="shared" si="249"/>
        <v>1.0224994954063908</v>
      </c>
      <c r="O339" s="112">
        <f t="shared" si="252"/>
        <v>1.0291926</v>
      </c>
      <c r="P339" s="112">
        <f t="shared" si="260"/>
        <v>883.90451992999999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9.5000000000000001E-2</v>
      </c>
      <c r="U339" s="120">
        <f t="shared" si="250"/>
        <v>16</v>
      </c>
      <c r="V339" s="120">
        <v>252</v>
      </c>
      <c r="W339" s="119">
        <f t="shared" si="261"/>
        <v>1.005778815</v>
      </c>
      <c r="X339" s="112">
        <f t="shared" si="262"/>
        <v>5.1079206900000003</v>
      </c>
      <c r="Y339" s="112">
        <f t="shared" si="263"/>
        <v>0</v>
      </c>
      <c r="Z339" s="125" t="str">
        <f t="shared" si="273"/>
        <v>A+J=</v>
      </c>
      <c r="AA339" s="117">
        <f t="shared" si="274"/>
        <v>44186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44180</v>
      </c>
      <c r="B340" s="112">
        <f t="shared" si="257"/>
        <v>889.69538180999996</v>
      </c>
      <c r="C340" s="112">
        <f t="shared" si="270"/>
        <v>858.83295307000003</v>
      </c>
      <c r="D340" s="113">
        <f t="shared" si="265"/>
        <v>5391.75</v>
      </c>
      <c r="E340" s="114">
        <f t="shared" si="253"/>
        <v>5438.12</v>
      </c>
      <c r="F340" s="115">
        <f t="shared" si="254"/>
        <v>44124</v>
      </c>
      <c r="G340" s="116">
        <f t="shared" si="258"/>
        <v>8.6001761951128852E-3</v>
      </c>
      <c r="H340" s="117">
        <f t="shared" si="266"/>
        <v>44186</v>
      </c>
      <c r="I340" s="117">
        <f t="shared" si="259"/>
        <v>44186</v>
      </c>
      <c r="J340" s="118">
        <f t="shared" si="267"/>
        <v>21</v>
      </c>
      <c r="K340" s="118">
        <f t="shared" si="256"/>
        <v>17</v>
      </c>
      <c r="L340" s="8">
        <f t="shared" si="268"/>
        <v>1.00695636</v>
      </c>
      <c r="M340" s="119">
        <f t="shared" si="255"/>
        <v>1.0064004200000001</v>
      </c>
      <c r="N340" s="119">
        <f t="shared" si="249"/>
        <v>1.0224994954063908</v>
      </c>
      <c r="O340" s="112">
        <f t="shared" si="252"/>
        <v>1.02961236</v>
      </c>
      <c r="P340" s="112">
        <f t="shared" si="260"/>
        <v>884.26502364999999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9.5000000000000001E-2</v>
      </c>
      <c r="U340" s="120">
        <f t="shared" si="250"/>
        <v>17</v>
      </c>
      <c r="V340" s="120">
        <v>252</v>
      </c>
      <c r="W340" s="119">
        <f t="shared" si="261"/>
        <v>1.0061410980000001</v>
      </c>
      <c r="X340" s="112">
        <f t="shared" si="262"/>
        <v>5.4303581599999999</v>
      </c>
      <c r="Y340" s="112">
        <f t="shared" si="263"/>
        <v>0</v>
      </c>
      <c r="Z340" s="125" t="str">
        <f t="shared" si="273"/>
        <v>A+J=</v>
      </c>
      <c r="AA340" s="117">
        <f t="shared" si="274"/>
        <v>44186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44181</v>
      </c>
      <c r="B341" s="112">
        <f t="shared" si="257"/>
        <v>890.37886344999993</v>
      </c>
      <c r="C341" s="112">
        <f t="shared" si="270"/>
        <v>858.83295307000003</v>
      </c>
      <c r="D341" s="113">
        <f t="shared" si="265"/>
        <v>5391.75</v>
      </c>
      <c r="E341" s="114">
        <f t="shared" si="253"/>
        <v>5438.12</v>
      </c>
      <c r="F341" s="115">
        <f t="shared" si="254"/>
        <v>44124</v>
      </c>
      <c r="G341" s="116">
        <f t="shared" si="258"/>
        <v>8.6001761951128852E-3</v>
      </c>
      <c r="H341" s="117">
        <f t="shared" si="266"/>
        <v>44186</v>
      </c>
      <c r="I341" s="117">
        <f t="shared" si="259"/>
        <v>44186</v>
      </c>
      <c r="J341" s="118">
        <f t="shared" si="267"/>
        <v>21</v>
      </c>
      <c r="K341" s="118">
        <f t="shared" si="256"/>
        <v>18</v>
      </c>
      <c r="L341" s="8">
        <f t="shared" si="268"/>
        <v>1.00736706</v>
      </c>
      <c r="M341" s="119">
        <f t="shared" si="255"/>
        <v>1.0064004200000001</v>
      </c>
      <c r="N341" s="119">
        <f t="shared" si="249"/>
        <v>1.0224994954063908</v>
      </c>
      <c r="O341" s="112">
        <f t="shared" si="252"/>
        <v>1.03003231</v>
      </c>
      <c r="P341" s="112">
        <f t="shared" si="260"/>
        <v>884.62569054999994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9.5000000000000001E-2</v>
      </c>
      <c r="U341" s="120">
        <f t="shared" si="250"/>
        <v>18</v>
      </c>
      <c r="V341" s="120">
        <v>252</v>
      </c>
      <c r="W341" s="119">
        <f t="shared" si="261"/>
        <v>1.006503511</v>
      </c>
      <c r="X341" s="112">
        <f t="shared" si="262"/>
        <v>5.7531729</v>
      </c>
      <c r="Y341" s="112">
        <f t="shared" si="263"/>
        <v>0</v>
      </c>
      <c r="Z341" s="125" t="str">
        <f t="shared" si="273"/>
        <v>A+J=</v>
      </c>
      <c r="AA341" s="117">
        <f t="shared" si="274"/>
        <v>44186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44182</v>
      </c>
      <c r="B342" s="112">
        <f t="shared" si="257"/>
        <v>891.06286079999995</v>
      </c>
      <c r="C342" s="112">
        <f t="shared" si="270"/>
        <v>858.83295307000003</v>
      </c>
      <c r="D342" s="113">
        <f t="shared" si="265"/>
        <v>5391.75</v>
      </c>
      <c r="E342" s="114">
        <f t="shared" si="253"/>
        <v>5438.12</v>
      </c>
      <c r="F342" s="115">
        <f t="shared" si="254"/>
        <v>44124</v>
      </c>
      <c r="G342" s="116">
        <f t="shared" si="258"/>
        <v>8.6001761951128852E-3</v>
      </c>
      <c r="H342" s="117">
        <f t="shared" si="266"/>
        <v>44186</v>
      </c>
      <c r="I342" s="117">
        <f t="shared" si="259"/>
        <v>44186</v>
      </c>
      <c r="J342" s="118">
        <f t="shared" si="267"/>
        <v>21</v>
      </c>
      <c r="K342" s="118">
        <f t="shared" si="256"/>
        <v>19</v>
      </c>
      <c r="L342" s="8">
        <f t="shared" si="268"/>
        <v>1.00777793</v>
      </c>
      <c r="M342" s="119">
        <f t="shared" si="255"/>
        <v>1.0064004200000001</v>
      </c>
      <c r="N342" s="119">
        <f t="shared" si="249"/>
        <v>1.0224994954063908</v>
      </c>
      <c r="O342" s="112">
        <f t="shared" si="252"/>
        <v>1.03045242</v>
      </c>
      <c r="P342" s="112">
        <f t="shared" si="260"/>
        <v>884.98649485999999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9.5000000000000001E-2</v>
      </c>
      <c r="U342" s="120">
        <f t="shared" si="250"/>
        <v>19</v>
      </c>
      <c r="V342" s="120">
        <v>252</v>
      </c>
      <c r="W342" s="119">
        <f t="shared" si="261"/>
        <v>1.0068660549999999</v>
      </c>
      <c r="X342" s="112">
        <f t="shared" si="262"/>
        <v>6.0763659399999996</v>
      </c>
      <c r="Y342" s="112">
        <f t="shared" si="263"/>
        <v>0</v>
      </c>
      <c r="Z342" s="125" t="str">
        <f t="shared" si="273"/>
        <v>A+J=</v>
      </c>
      <c r="AA342" s="117">
        <f t="shared" si="274"/>
        <v>44186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44183</v>
      </c>
      <c r="B343" s="112">
        <f t="shared" si="257"/>
        <v>891.74739056999999</v>
      </c>
      <c r="C343" s="112">
        <f t="shared" si="270"/>
        <v>858.83295307000003</v>
      </c>
      <c r="D343" s="113">
        <f t="shared" si="265"/>
        <v>5391.75</v>
      </c>
      <c r="E343" s="114">
        <f t="shared" si="253"/>
        <v>5438.12</v>
      </c>
      <c r="F343" s="115">
        <f t="shared" si="254"/>
        <v>44124</v>
      </c>
      <c r="G343" s="116">
        <f t="shared" si="258"/>
        <v>8.6001761951128852E-3</v>
      </c>
      <c r="H343" s="117">
        <f t="shared" si="266"/>
        <v>44186</v>
      </c>
      <c r="I343" s="117">
        <f t="shared" si="259"/>
        <v>44186</v>
      </c>
      <c r="J343" s="118">
        <f t="shared" si="267"/>
        <v>21</v>
      </c>
      <c r="K343" s="118">
        <f t="shared" si="256"/>
        <v>20</v>
      </c>
      <c r="L343" s="8">
        <f t="shared" si="268"/>
        <v>1.00818897</v>
      </c>
      <c r="M343" s="119">
        <f t="shared" si="255"/>
        <v>1.0064004200000001</v>
      </c>
      <c r="N343" s="119">
        <f t="shared" si="249"/>
        <v>1.0224994954063908</v>
      </c>
      <c r="O343" s="112">
        <f t="shared" si="252"/>
        <v>1.0308727099999999</v>
      </c>
      <c r="P343" s="112">
        <f t="shared" si="260"/>
        <v>885.34745376000001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9.5000000000000001E-2</v>
      </c>
      <c r="U343" s="120">
        <f t="shared" si="250"/>
        <v>20</v>
      </c>
      <c r="V343" s="120">
        <v>252</v>
      </c>
      <c r="W343" s="119">
        <f t="shared" si="261"/>
        <v>1.0072287289999999</v>
      </c>
      <c r="X343" s="112">
        <f t="shared" si="262"/>
        <v>6.3999368099999998</v>
      </c>
      <c r="Y343" s="112">
        <f t="shared" si="263"/>
        <v>0</v>
      </c>
      <c r="Z343" s="125" t="str">
        <f t="shared" si="273"/>
        <v>A+J=</v>
      </c>
      <c r="AA343" s="117">
        <f t="shared" si="274"/>
        <v>44186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44184</v>
      </c>
      <c r="B344" s="112">
        <f t="shared" si="257"/>
        <v>892.43243665</v>
      </c>
      <c r="C344" s="112">
        <f t="shared" si="270"/>
        <v>858.83295307000003</v>
      </c>
      <c r="D344" s="113">
        <f t="shared" si="265"/>
        <v>5391.75</v>
      </c>
      <c r="E344" s="114">
        <f t="shared" si="253"/>
        <v>5438.12</v>
      </c>
      <c r="F344" s="115">
        <f t="shared" si="254"/>
        <v>44124</v>
      </c>
      <c r="G344" s="116">
        <f t="shared" si="258"/>
        <v>8.6001761951128852E-3</v>
      </c>
      <c r="H344" s="117">
        <f t="shared" si="266"/>
        <v>44186</v>
      </c>
      <c r="I344" s="117">
        <f t="shared" si="259"/>
        <v>44186</v>
      </c>
      <c r="J344" s="118">
        <f t="shared" si="267"/>
        <v>21</v>
      </c>
      <c r="K344" s="118">
        <f t="shared" si="256"/>
        <v>21</v>
      </c>
      <c r="L344" s="8">
        <f t="shared" si="268"/>
        <v>1.00860017</v>
      </c>
      <c r="M344" s="119">
        <f t="shared" si="255"/>
        <v>1.0064004200000001</v>
      </c>
      <c r="N344" s="119">
        <f t="shared" si="249"/>
        <v>1.0224994954063908</v>
      </c>
      <c r="O344" s="112">
        <f t="shared" si="252"/>
        <v>1.0312931599999999</v>
      </c>
      <c r="P344" s="112">
        <f t="shared" si="260"/>
        <v>885.70855008000001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9.5000000000000001E-2</v>
      </c>
      <c r="U344" s="120">
        <f t="shared" si="250"/>
        <v>21</v>
      </c>
      <c r="V344" s="120">
        <v>252</v>
      </c>
      <c r="W344" s="119">
        <f t="shared" si="261"/>
        <v>1.0075915339999999</v>
      </c>
      <c r="X344" s="112">
        <f t="shared" si="262"/>
        <v>6.7238865700000003</v>
      </c>
      <c r="Y344" s="112">
        <f t="shared" si="263"/>
        <v>0</v>
      </c>
      <c r="Z344" s="125" t="str">
        <f t="shared" si="273"/>
        <v>A+J=</v>
      </c>
      <c r="AA344" s="117">
        <f t="shared" si="274"/>
        <v>44186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44185</v>
      </c>
      <c r="B345" s="112">
        <f t="shared" si="257"/>
        <v>892.43243665</v>
      </c>
      <c r="C345" s="112">
        <f t="shared" si="270"/>
        <v>858.83295307000003</v>
      </c>
      <c r="D345" s="113">
        <f t="shared" si="265"/>
        <v>5391.75</v>
      </c>
      <c r="E345" s="114">
        <f t="shared" si="253"/>
        <v>5438.12</v>
      </c>
      <c r="F345" s="115">
        <f t="shared" si="254"/>
        <v>44124</v>
      </c>
      <c r="G345" s="116">
        <f t="shared" si="258"/>
        <v>8.6001761951128852E-3</v>
      </c>
      <c r="H345" s="117">
        <f t="shared" si="266"/>
        <v>44216</v>
      </c>
      <c r="I345" s="117">
        <f t="shared" si="259"/>
        <v>44186</v>
      </c>
      <c r="J345" s="118">
        <f t="shared" si="267"/>
        <v>21</v>
      </c>
      <c r="K345" s="118">
        <f t="shared" si="256"/>
        <v>21</v>
      </c>
      <c r="L345" s="8">
        <f t="shared" si="268"/>
        <v>1.00860017</v>
      </c>
      <c r="M345" s="119">
        <f t="shared" si="255"/>
        <v>1.0064004200000001</v>
      </c>
      <c r="N345" s="119">
        <f t="shared" si="249"/>
        <v>1.0224994954063908</v>
      </c>
      <c r="O345" s="112">
        <f t="shared" si="252"/>
        <v>1.0312931599999999</v>
      </c>
      <c r="P345" s="112">
        <f t="shared" si="260"/>
        <v>885.70855008000001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9.5000000000000001E-2</v>
      </c>
      <c r="U345" s="120">
        <f t="shared" si="250"/>
        <v>21</v>
      </c>
      <c r="V345" s="120">
        <v>252</v>
      </c>
      <c r="W345" s="119">
        <f t="shared" si="261"/>
        <v>1.0075915339999999</v>
      </c>
      <c r="X345" s="112">
        <f t="shared" si="262"/>
        <v>6.7238865700000003</v>
      </c>
      <c r="Y345" s="112">
        <f t="shared" si="263"/>
        <v>0</v>
      </c>
      <c r="Z345" s="125" t="str">
        <f t="shared" si="273"/>
        <v>A+J=</v>
      </c>
      <c r="AA345" s="117">
        <f t="shared" si="274"/>
        <v>44186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44186</v>
      </c>
      <c r="B346" s="112">
        <f t="shared" si="257"/>
        <v>892.43243665</v>
      </c>
      <c r="C346" s="112">
        <f t="shared" si="270"/>
        <v>858.83295307000003</v>
      </c>
      <c r="D346" s="113">
        <f t="shared" si="265"/>
        <v>5391.75</v>
      </c>
      <c r="E346" s="114">
        <f t="shared" si="253"/>
        <v>5438.12</v>
      </c>
      <c r="F346" s="115">
        <f t="shared" si="254"/>
        <v>44124</v>
      </c>
      <c r="G346" s="116">
        <f t="shared" si="258"/>
        <v>8.6001761951128852E-3</v>
      </c>
      <c r="H346" s="117">
        <f t="shared" si="266"/>
        <v>44216</v>
      </c>
      <c r="I346" s="117">
        <f t="shared" si="259"/>
        <v>44186</v>
      </c>
      <c r="J346" s="118">
        <f t="shared" si="267"/>
        <v>21</v>
      </c>
      <c r="K346" s="118">
        <f t="shared" si="256"/>
        <v>21</v>
      </c>
      <c r="L346" s="8">
        <f t="shared" si="268"/>
        <v>1.00860017</v>
      </c>
      <c r="M346" s="119">
        <f t="shared" si="255"/>
        <v>1.0064004200000001</v>
      </c>
      <c r="N346" s="119">
        <f t="shared" si="249"/>
        <v>1.0224994954063908</v>
      </c>
      <c r="O346" s="112">
        <f t="shared" si="252"/>
        <v>1.0312931599999999</v>
      </c>
      <c r="P346" s="112">
        <f t="shared" si="260"/>
        <v>885.70855008000001</v>
      </c>
      <c r="Q346" s="162">
        <f t="shared" si="271"/>
        <v>11</v>
      </c>
      <c r="R346" s="30">
        <f t="shared" si="272"/>
        <v>1.837282515623246E-2</v>
      </c>
      <c r="S346" s="112">
        <f t="shared" si="251"/>
        <v>16.272968330000001</v>
      </c>
      <c r="T346" s="122">
        <f t="shared" si="269"/>
        <v>9.5000000000000001E-2</v>
      </c>
      <c r="U346" s="120">
        <f t="shared" si="250"/>
        <v>21</v>
      </c>
      <c r="V346" s="120">
        <v>252</v>
      </c>
      <c r="W346" s="119">
        <f t="shared" si="261"/>
        <v>1.0075915339999999</v>
      </c>
      <c r="X346" s="112">
        <f t="shared" si="262"/>
        <v>6.7238865700000003</v>
      </c>
      <c r="Y346" s="112">
        <f t="shared" si="263"/>
        <v>22.996854900000002</v>
      </c>
      <c r="Z346" s="125" t="str">
        <f t="shared" si="273"/>
        <v>A+J=</v>
      </c>
      <c r="AA346" s="117">
        <f t="shared" si="274"/>
        <v>44186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44187</v>
      </c>
      <c r="B347" s="112">
        <f t="shared" si="257"/>
        <v>870.13416766</v>
      </c>
      <c r="C347" s="112">
        <f t="shared" si="270"/>
        <v>843.05376538999997</v>
      </c>
      <c r="D347" s="113">
        <f t="shared" si="265"/>
        <v>5438.12</v>
      </c>
      <c r="E347" s="114">
        <f t="shared" si="253"/>
        <v>5486.52</v>
      </c>
      <c r="F347" s="115">
        <f t="shared" si="254"/>
        <v>44156</v>
      </c>
      <c r="G347" s="116">
        <f t="shared" si="258"/>
        <v>8.9001346053416697E-3</v>
      </c>
      <c r="H347" s="117">
        <f t="shared" si="266"/>
        <v>44216</v>
      </c>
      <c r="I347" s="117">
        <f t="shared" si="259"/>
        <v>44216</v>
      </c>
      <c r="J347" s="118">
        <f t="shared" si="267"/>
        <v>20</v>
      </c>
      <c r="K347" s="118">
        <f t="shared" si="256"/>
        <v>1</v>
      </c>
      <c r="L347" s="8">
        <f t="shared" si="268"/>
        <v>1.0004431300000001</v>
      </c>
      <c r="M347" s="119">
        <f t="shared" si="255"/>
        <v>1.00860017</v>
      </c>
      <c r="N347" s="119">
        <f t="shared" si="249"/>
        <v>1.0312931648918</v>
      </c>
      <c r="O347" s="112">
        <f t="shared" si="252"/>
        <v>1.0317501600000001</v>
      </c>
      <c r="P347" s="112">
        <f t="shared" si="260"/>
        <v>869.82085731999996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9.5000000000000001E-2</v>
      </c>
      <c r="U347" s="120">
        <f t="shared" si="250"/>
        <v>1</v>
      </c>
      <c r="V347" s="120">
        <v>252</v>
      </c>
      <c r="W347" s="119">
        <f t="shared" si="261"/>
        <v>1.0003602009999999</v>
      </c>
      <c r="X347" s="112">
        <f t="shared" si="262"/>
        <v>0.31331034000000002</v>
      </c>
      <c r="Y347" s="112">
        <f t="shared" si="263"/>
        <v>0</v>
      </c>
      <c r="Z347" s="125" t="str">
        <f t="shared" si="273"/>
        <v>A+J=</v>
      </c>
      <c r="AA347" s="117">
        <f t="shared" si="274"/>
        <v>44216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44188</v>
      </c>
      <c r="B348" s="112">
        <f t="shared" si="257"/>
        <v>870.83331298999997</v>
      </c>
      <c r="C348" s="112">
        <f t="shared" si="270"/>
        <v>843.05376538999997</v>
      </c>
      <c r="D348" s="113">
        <f t="shared" si="265"/>
        <v>5438.12</v>
      </c>
      <c r="E348" s="114">
        <f t="shared" si="253"/>
        <v>5486.52</v>
      </c>
      <c r="F348" s="115">
        <f t="shared" si="254"/>
        <v>44156</v>
      </c>
      <c r="G348" s="116">
        <f t="shared" si="258"/>
        <v>8.9001346053416697E-3</v>
      </c>
      <c r="H348" s="117">
        <f t="shared" si="266"/>
        <v>44216</v>
      </c>
      <c r="I348" s="117">
        <f t="shared" si="259"/>
        <v>44216</v>
      </c>
      <c r="J348" s="118">
        <f t="shared" si="267"/>
        <v>20</v>
      </c>
      <c r="K348" s="118">
        <f t="shared" si="256"/>
        <v>2</v>
      </c>
      <c r="L348" s="8">
        <f t="shared" si="268"/>
        <v>1.00088646</v>
      </c>
      <c r="M348" s="119">
        <f t="shared" si="255"/>
        <v>1.00860017</v>
      </c>
      <c r="N348" s="119">
        <f t="shared" si="249"/>
        <v>1.0312931648918</v>
      </c>
      <c r="O348" s="112">
        <f t="shared" si="252"/>
        <v>1.0322073599999999</v>
      </c>
      <c r="P348" s="112">
        <f t="shared" si="260"/>
        <v>870.20630151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9.5000000000000001E-2</v>
      </c>
      <c r="U348" s="120">
        <f t="shared" si="250"/>
        <v>2</v>
      </c>
      <c r="V348" s="120">
        <v>252</v>
      </c>
      <c r="W348" s="119">
        <f t="shared" si="261"/>
        <v>1.0007205320000001</v>
      </c>
      <c r="X348" s="112">
        <f t="shared" si="262"/>
        <v>0.62701147999999995</v>
      </c>
      <c r="Y348" s="112">
        <f t="shared" si="263"/>
        <v>0</v>
      </c>
      <c r="Z348" s="125" t="str">
        <f t="shared" si="273"/>
        <v>A+J=</v>
      </c>
      <c r="AA348" s="117">
        <f t="shared" si="274"/>
        <v>44216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44189</v>
      </c>
      <c r="B349" s="112">
        <f t="shared" si="257"/>
        <v>871.53302650000001</v>
      </c>
      <c r="C349" s="112">
        <f t="shared" si="270"/>
        <v>843.05376538999997</v>
      </c>
      <c r="D349" s="113">
        <f t="shared" si="265"/>
        <v>5438.12</v>
      </c>
      <c r="E349" s="114">
        <f t="shared" si="253"/>
        <v>5486.52</v>
      </c>
      <c r="F349" s="115">
        <f t="shared" si="254"/>
        <v>44156</v>
      </c>
      <c r="G349" s="116">
        <f t="shared" si="258"/>
        <v>8.9001346053416697E-3</v>
      </c>
      <c r="H349" s="117">
        <f t="shared" si="266"/>
        <v>44216</v>
      </c>
      <c r="I349" s="117">
        <f t="shared" si="259"/>
        <v>44216</v>
      </c>
      <c r="J349" s="118">
        <f t="shared" si="267"/>
        <v>20</v>
      </c>
      <c r="K349" s="118">
        <f t="shared" si="256"/>
        <v>3</v>
      </c>
      <c r="L349" s="8">
        <f t="shared" si="268"/>
        <v>1.0013299899999999</v>
      </c>
      <c r="M349" s="119">
        <f t="shared" si="255"/>
        <v>1.00860017</v>
      </c>
      <c r="N349" s="119">
        <f t="shared" si="249"/>
        <v>1.0312931648918</v>
      </c>
      <c r="O349" s="112">
        <f t="shared" si="252"/>
        <v>1.03266477</v>
      </c>
      <c r="P349" s="112">
        <f t="shared" si="260"/>
        <v>870.59192272999996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9.5000000000000001E-2</v>
      </c>
      <c r="U349" s="120">
        <f t="shared" si="250"/>
        <v>3</v>
      </c>
      <c r="V349" s="120">
        <v>252</v>
      </c>
      <c r="W349" s="119">
        <f t="shared" si="261"/>
        <v>1.001080993</v>
      </c>
      <c r="X349" s="112">
        <f t="shared" si="262"/>
        <v>0.94110377000000001</v>
      </c>
      <c r="Y349" s="112">
        <f t="shared" si="263"/>
        <v>0</v>
      </c>
      <c r="Z349" s="125" t="str">
        <f t="shared" si="273"/>
        <v>A+J=</v>
      </c>
      <c r="AA349" s="117">
        <f t="shared" si="274"/>
        <v>44216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44190</v>
      </c>
      <c r="B350" s="112">
        <f t="shared" si="257"/>
        <v>872.23330765999992</v>
      </c>
      <c r="C350" s="112">
        <f t="shared" si="270"/>
        <v>843.05376538999997</v>
      </c>
      <c r="D350" s="113">
        <f t="shared" si="265"/>
        <v>5438.12</v>
      </c>
      <c r="E350" s="114">
        <f t="shared" si="253"/>
        <v>5486.52</v>
      </c>
      <c r="F350" s="115">
        <f t="shared" si="254"/>
        <v>44156</v>
      </c>
      <c r="G350" s="116">
        <f t="shared" si="258"/>
        <v>8.9001346053416697E-3</v>
      </c>
      <c r="H350" s="117">
        <f t="shared" si="266"/>
        <v>44216</v>
      </c>
      <c r="I350" s="117">
        <f t="shared" si="259"/>
        <v>44216</v>
      </c>
      <c r="J350" s="118">
        <f t="shared" si="267"/>
        <v>20</v>
      </c>
      <c r="K350" s="118">
        <f t="shared" si="256"/>
        <v>4</v>
      </c>
      <c r="L350" s="8">
        <f t="shared" si="268"/>
        <v>1.0017737200000001</v>
      </c>
      <c r="M350" s="119">
        <f t="shared" si="255"/>
        <v>1.00860017</v>
      </c>
      <c r="N350" s="119">
        <f t="shared" si="249"/>
        <v>1.0312931648918</v>
      </c>
      <c r="O350" s="112">
        <f t="shared" si="252"/>
        <v>1.0331223899999999</v>
      </c>
      <c r="P350" s="112">
        <f t="shared" si="260"/>
        <v>870.97772098999997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9.5000000000000001E-2</v>
      </c>
      <c r="U350" s="120">
        <f t="shared" si="250"/>
        <v>4</v>
      </c>
      <c r="V350" s="120">
        <v>252</v>
      </c>
      <c r="W350" s="119">
        <f t="shared" si="261"/>
        <v>1.0014415830000001</v>
      </c>
      <c r="X350" s="112">
        <f t="shared" si="262"/>
        <v>1.25558667</v>
      </c>
      <c r="Y350" s="112">
        <f t="shared" si="263"/>
        <v>0</v>
      </c>
      <c r="Z350" s="125" t="str">
        <f t="shared" si="273"/>
        <v>A+J=</v>
      </c>
      <c r="AA350" s="117">
        <f t="shared" si="274"/>
        <v>44216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44191</v>
      </c>
      <c r="B351" s="112">
        <f t="shared" si="257"/>
        <v>872.23330765999992</v>
      </c>
      <c r="C351" s="112">
        <f t="shared" si="270"/>
        <v>843.05376538999997</v>
      </c>
      <c r="D351" s="113">
        <f t="shared" si="265"/>
        <v>5438.12</v>
      </c>
      <c r="E351" s="114">
        <f t="shared" si="253"/>
        <v>5486.52</v>
      </c>
      <c r="F351" s="115">
        <f t="shared" si="254"/>
        <v>44156</v>
      </c>
      <c r="G351" s="116">
        <f t="shared" si="258"/>
        <v>8.9001346053416697E-3</v>
      </c>
      <c r="H351" s="117">
        <f t="shared" si="266"/>
        <v>44216</v>
      </c>
      <c r="I351" s="117">
        <f t="shared" si="259"/>
        <v>44216</v>
      </c>
      <c r="J351" s="118">
        <f t="shared" si="267"/>
        <v>20</v>
      </c>
      <c r="K351" s="118">
        <f t="shared" si="256"/>
        <v>4</v>
      </c>
      <c r="L351" s="8">
        <f t="shared" si="268"/>
        <v>1.0017737200000001</v>
      </c>
      <c r="M351" s="119">
        <f t="shared" si="255"/>
        <v>1.00860017</v>
      </c>
      <c r="N351" s="119">
        <f t="shared" ref="N351:N414" si="275">IF(I351&gt;I350,N350*M351,N350)</f>
        <v>1.0312931648918</v>
      </c>
      <c r="O351" s="112">
        <f t="shared" si="252"/>
        <v>1.0331223899999999</v>
      </c>
      <c r="P351" s="112">
        <f t="shared" si="260"/>
        <v>870.97772098999997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9.5000000000000001E-2</v>
      </c>
      <c r="U351" s="120">
        <f t="shared" si="250"/>
        <v>4</v>
      </c>
      <c r="V351" s="120">
        <v>252</v>
      </c>
      <c r="W351" s="119">
        <f t="shared" si="261"/>
        <v>1.0014415830000001</v>
      </c>
      <c r="X351" s="112">
        <f t="shared" si="262"/>
        <v>1.25558667</v>
      </c>
      <c r="Y351" s="112">
        <f t="shared" si="263"/>
        <v>0</v>
      </c>
      <c r="Z351" s="125" t="str">
        <f t="shared" si="273"/>
        <v>A+J=</v>
      </c>
      <c r="AA351" s="117">
        <f t="shared" si="274"/>
        <v>44216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44192</v>
      </c>
      <c r="B352" s="112">
        <f t="shared" si="257"/>
        <v>872.23330765999992</v>
      </c>
      <c r="C352" s="112">
        <f t="shared" si="270"/>
        <v>843.05376538999997</v>
      </c>
      <c r="D352" s="113">
        <f t="shared" si="265"/>
        <v>5438.12</v>
      </c>
      <c r="E352" s="114">
        <f t="shared" si="253"/>
        <v>5486.52</v>
      </c>
      <c r="F352" s="115">
        <f t="shared" si="254"/>
        <v>44156</v>
      </c>
      <c r="G352" s="116">
        <f t="shared" si="258"/>
        <v>8.9001346053416697E-3</v>
      </c>
      <c r="H352" s="117">
        <f t="shared" si="266"/>
        <v>44216</v>
      </c>
      <c r="I352" s="117">
        <f t="shared" si="259"/>
        <v>44216</v>
      </c>
      <c r="J352" s="118">
        <f t="shared" si="267"/>
        <v>20</v>
      </c>
      <c r="K352" s="118">
        <f t="shared" si="256"/>
        <v>4</v>
      </c>
      <c r="L352" s="8">
        <f t="shared" si="268"/>
        <v>1.0017737200000001</v>
      </c>
      <c r="M352" s="119">
        <f t="shared" si="255"/>
        <v>1.00860017</v>
      </c>
      <c r="N352" s="119">
        <f t="shared" si="275"/>
        <v>1.0312931648918</v>
      </c>
      <c r="O352" s="112">
        <f t="shared" si="252"/>
        <v>1.0331223899999999</v>
      </c>
      <c r="P352" s="112">
        <f t="shared" si="260"/>
        <v>870.97772098999997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9.5000000000000001E-2</v>
      </c>
      <c r="U352" s="120">
        <f t="shared" si="250"/>
        <v>4</v>
      </c>
      <c r="V352" s="120">
        <v>252</v>
      </c>
      <c r="W352" s="119">
        <f t="shared" si="261"/>
        <v>1.0014415830000001</v>
      </c>
      <c r="X352" s="112">
        <f t="shared" si="262"/>
        <v>1.25558667</v>
      </c>
      <c r="Y352" s="112">
        <f t="shared" si="263"/>
        <v>0</v>
      </c>
      <c r="Z352" s="125" t="str">
        <f t="shared" si="273"/>
        <v>A+J=</v>
      </c>
      <c r="AA352" s="117">
        <f t="shared" si="274"/>
        <v>44216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44193</v>
      </c>
      <c r="B353" s="112">
        <f t="shared" si="257"/>
        <v>872.23330765999992</v>
      </c>
      <c r="C353" s="112">
        <f t="shared" si="270"/>
        <v>843.05376538999997</v>
      </c>
      <c r="D353" s="113">
        <f t="shared" si="265"/>
        <v>5438.12</v>
      </c>
      <c r="E353" s="114">
        <f t="shared" si="253"/>
        <v>5486.52</v>
      </c>
      <c r="F353" s="115">
        <f t="shared" si="254"/>
        <v>44156</v>
      </c>
      <c r="G353" s="116">
        <f t="shared" si="258"/>
        <v>8.9001346053416697E-3</v>
      </c>
      <c r="H353" s="117">
        <f t="shared" si="266"/>
        <v>44216</v>
      </c>
      <c r="I353" s="117">
        <f t="shared" si="259"/>
        <v>44216</v>
      </c>
      <c r="J353" s="118">
        <f t="shared" si="267"/>
        <v>20</v>
      </c>
      <c r="K353" s="118">
        <f t="shared" si="256"/>
        <v>4</v>
      </c>
      <c r="L353" s="8">
        <f t="shared" si="268"/>
        <v>1.0017737200000001</v>
      </c>
      <c r="M353" s="119">
        <f t="shared" si="255"/>
        <v>1.00860017</v>
      </c>
      <c r="N353" s="119">
        <f t="shared" si="275"/>
        <v>1.0312931648918</v>
      </c>
      <c r="O353" s="112">
        <f t="shared" si="252"/>
        <v>1.0331223899999999</v>
      </c>
      <c r="P353" s="112">
        <f t="shared" si="260"/>
        <v>870.97772098999997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9.5000000000000001E-2</v>
      </c>
      <c r="U353" s="120">
        <f t="shared" si="250"/>
        <v>4</v>
      </c>
      <c r="V353" s="120">
        <v>252</v>
      </c>
      <c r="W353" s="119">
        <f t="shared" si="261"/>
        <v>1.0014415830000001</v>
      </c>
      <c r="X353" s="112">
        <f t="shared" si="262"/>
        <v>1.25558667</v>
      </c>
      <c r="Y353" s="112">
        <f t="shared" si="263"/>
        <v>0</v>
      </c>
      <c r="Z353" s="125" t="str">
        <f t="shared" si="273"/>
        <v>A+J=</v>
      </c>
      <c r="AA353" s="117">
        <f t="shared" si="274"/>
        <v>44216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44194</v>
      </c>
      <c r="B354" s="112">
        <f t="shared" si="257"/>
        <v>872.93414168000004</v>
      </c>
      <c r="C354" s="112">
        <f t="shared" si="270"/>
        <v>843.05376538999997</v>
      </c>
      <c r="D354" s="113">
        <f t="shared" si="265"/>
        <v>5438.12</v>
      </c>
      <c r="E354" s="114">
        <f t="shared" si="253"/>
        <v>5486.52</v>
      </c>
      <c r="F354" s="115">
        <f t="shared" si="254"/>
        <v>44156</v>
      </c>
      <c r="G354" s="116">
        <f t="shared" si="258"/>
        <v>8.9001346053416697E-3</v>
      </c>
      <c r="H354" s="117">
        <f t="shared" si="266"/>
        <v>44216</v>
      </c>
      <c r="I354" s="117">
        <f t="shared" si="259"/>
        <v>44216</v>
      </c>
      <c r="J354" s="118">
        <f t="shared" si="267"/>
        <v>20</v>
      </c>
      <c r="K354" s="118">
        <f t="shared" si="256"/>
        <v>5</v>
      </c>
      <c r="L354" s="8">
        <f t="shared" si="268"/>
        <v>1.00221764</v>
      </c>
      <c r="M354" s="119">
        <f t="shared" si="255"/>
        <v>1.00860017</v>
      </c>
      <c r="N354" s="119">
        <f t="shared" si="275"/>
        <v>1.0312931648918</v>
      </c>
      <c r="O354" s="112">
        <f t="shared" si="252"/>
        <v>1.0335802000000001</v>
      </c>
      <c r="P354" s="112">
        <f t="shared" si="260"/>
        <v>871.36367944000006</v>
      </c>
      <c r="Q354" s="162">
        <f t="shared" si="271"/>
        <v>0</v>
      </c>
      <c r="R354" s="30">
        <f t="shared" si="272"/>
        <v>0</v>
      </c>
      <c r="S354" s="112">
        <f t="shared" si="251"/>
        <v>0</v>
      </c>
      <c r="T354" s="122">
        <f t="shared" si="269"/>
        <v>9.5000000000000001E-2</v>
      </c>
      <c r="U354" s="120">
        <f t="shared" si="250"/>
        <v>5</v>
      </c>
      <c r="V354" s="120">
        <v>252</v>
      </c>
      <c r="W354" s="119">
        <f t="shared" si="261"/>
        <v>1.0018023039999999</v>
      </c>
      <c r="X354" s="112">
        <f t="shared" si="262"/>
        <v>1.5704622399999999</v>
      </c>
      <c r="Y354" s="112">
        <f t="shared" si="263"/>
        <v>0</v>
      </c>
      <c r="Z354" s="125" t="str">
        <f t="shared" si="273"/>
        <v>A+J=</v>
      </c>
      <c r="AA354" s="117">
        <f t="shared" si="274"/>
        <v>44216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44195</v>
      </c>
      <c r="B355" s="112">
        <f t="shared" si="257"/>
        <v>873.63553557</v>
      </c>
      <c r="C355" s="112">
        <f t="shared" si="270"/>
        <v>843.05376538999997</v>
      </c>
      <c r="D355" s="113">
        <f t="shared" si="265"/>
        <v>5438.12</v>
      </c>
      <c r="E355" s="114">
        <f t="shared" si="253"/>
        <v>5486.52</v>
      </c>
      <c r="F355" s="115">
        <f t="shared" si="254"/>
        <v>44156</v>
      </c>
      <c r="G355" s="116">
        <f t="shared" si="258"/>
        <v>8.9001346053416697E-3</v>
      </c>
      <c r="H355" s="117">
        <f t="shared" si="266"/>
        <v>44216</v>
      </c>
      <c r="I355" s="117">
        <f t="shared" si="259"/>
        <v>44216</v>
      </c>
      <c r="J355" s="118">
        <f t="shared" si="267"/>
        <v>20</v>
      </c>
      <c r="K355" s="118">
        <f t="shared" si="256"/>
        <v>6</v>
      </c>
      <c r="L355" s="8">
        <f t="shared" si="268"/>
        <v>1.0026617600000001</v>
      </c>
      <c r="M355" s="119">
        <f t="shared" si="255"/>
        <v>1.00860017</v>
      </c>
      <c r="N355" s="119">
        <f t="shared" si="275"/>
        <v>1.0312931648918</v>
      </c>
      <c r="O355" s="112">
        <f t="shared" si="252"/>
        <v>1.0340382100000001</v>
      </c>
      <c r="P355" s="112">
        <f t="shared" si="260"/>
        <v>871.74980648999997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9.5000000000000001E-2</v>
      </c>
      <c r="U355" s="120">
        <f t="shared" si="250"/>
        <v>6</v>
      </c>
      <c r="V355" s="120">
        <v>252</v>
      </c>
      <c r="W355" s="119">
        <f t="shared" si="261"/>
        <v>1.002163154</v>
      </c>
      <c r="X355" s="112">
        <f t="shared" si="262"/>
        <v>1.8857290799999999</v>
      </c>
      <c r="Y355" s="112">
        <f t="shared" si="263"/>
        <v>0</v>
      </c>
      <c r="Z355" s="125" t="str">
        <f t="shared" si="273"/>
        <v>A+J=</v>
      </c>
      <c r="AA355" s="117">
        <f t="shared" si="274"/>
        <v>44216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44196</v>
      </c>
      <c r="B356" s="112">
        <f t="shared" si="257"/>
        <v>874.33750831999998</v>
      </c>
      <c r="C356" s="112">
        <f t="shared" si="270"/>
        <v>843.05376538999997</v>
      </c>
      <c r="D356" s="113">
        <f t="shared" si="265"/>
        <v>5438.12</v>
      </c>
      <c r="E356" s="114">
        <f t="shared" si="253"/>
        <v>5486.52</v>
      </c>
      <c r="F356" s="115">
        <f t="shared" si="254"/>
        <v>44156</v>
      </c>
      <c r="G356" s="116">
        <f t="shared" si="258"/>
        <v>8.9001346053416697E-3</v>
      </c>
      <c r="H356" s="117">
        <f t="shared" si="266"/>
        <v>44216</v>
      </c>
      <c r="I356" s="117">
        <f t="shared" si="259"/>
        <v>44216</v>
      </c>
      <c r="J356" s="118">
        <f t="shared" si="267"/>
        <v>20</v>
      </c>
      <c r="K356" s="118">
        <f t="shared" si="256"/>
        <v>7</v>
      </c>
      <c r="L356" s="8">
        <f t="shared" si="268"/>
        <v>1.00310608</v>
      </c>
      <c r="M356" s="119">
        <f t="shared" si="255"/>
        <v>1.00860017</v>
      </c>
      <c r="N356" s="119">
        <f t="shared" si="275"/>
        <v>1.0312931648918</v>
      </c>
      <c r="O356" s="112">
        <f t="shared" si="252"/>
        <v>1.0344964400000001</v>
      </c>
      <c r="P356" s="112">
        <f t="shared" si="260"/>
        <v>872.13611902000002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9.5000000000000001E-2</v>
      </c>
      <c r="U356" s="120">
        <f t="shared" si="250"/>
        <v>7</v>
      </c>
      <c r="V356" s="120">
        <v>252</v>
      </c>
      <c r="W356" s="119">
        <f t="shared" si="261"/>
        <v>1.002524135</v>
      </c>
      <c r="X356" s="112">
        <f t="shared" si="262"/>
        <v>2.2013893000000002</v>
      </c>
      <c r="Y356" s="112">
        <f t="shared" si="263"/>
        <v>0</v>
      </c>
      <c r="Z356" s="125" t="str">
        <f t="shared" si="273"/>
        <v>A+J=</v>
      </c>
      <c r="AA356" s="117">
        <f t="shared" si="274"/>
        <v>44216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44197</v>
      </c>
      <c r="B357" s="112">
        <f t="shared" si="257"/>
        <v>875.04003317000002</v>
      </c>
      <c r="C357" s="112">
        <f t="shared" si="270"/>
        <v>843.05376538999997</v>
      </c>
      <c r="D357" s="113">
        <f t="shared" si="265"/>
        <v>5438.12</v>
      </c>
      <c r="E357" s="114">
        <f t="shared" si="253"/>
        <v>5486.52</v>
      </c>
      <c r="F357" s="115">
        <f t="shared" si="254"/>
        <v>44156</v>
      </c>
      <c r="G357" s="116">
        <f t="shared" si="258"/>
        <v>8.9001346053416697E-3</v>
      </c>
      <c r="H357" s="117">
        <f t="shared" si="266"/>
        <v>44216</v>
      </c>
      <c r="I357" s="117">
        <f t="shared" si="259"/>
        <v>44216</v>
      </c>
      <c r="J357" s="118">
        <f t="shared" si="267"/>
        <v>20</v>
      </c>
      <c r="K357" s="118">
        <f t="shared" si="256"/>
        <v>8</v>
      </c>
      <c r="L357" s="8">
        <f t="shared" si="268"/>
        <v>1.0035505899999999</v>
      </c>
      <c r="M357" s="119">
        <f t="shared" si="255"/>
        <v>1.00860017</v>
      </c>
      <c r="N357" s="119">
        <f t="shared" si="275"/>
        <v>1.0312931648918</v>
      </c>
      <c r="O357" s="112">
        <f t="shared" si="252"/>
        <v>1.03495486</v>
      </c>
      <c r="P357" s="112">
        <f t="shared" si="260"/>
        <v>872.52259173000004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9.5000000000000001E-2</v>
      </c>
      <c r="U357" s="120">
        <f t="shared" ref="U357:U420" si="276">IF(Q356&gt;0,1,IF(K357=K356,U356,U356+1))</f>
        <v>8</v>
      </c>
      <c r="V357" s="120">
        <v>252</v>
      </c>
      <c r="W357" s="119">
        <f t="shared" si="261"/>
        <v>1.0028852450000001</v>
      </c>
      <c r="X357" s="112">
        <f t="shared" si="262"/>
        <v>2.5174414399999998</v>
      </c>
      <c r="Y357" s="112">
        <f t="shared" si="263"/>
        <v>0</v>
      </c>
      <c r="Z357" s="125" t="str">
        <f t="shared" si="273"/>
        <v>A+J=</v>
      </c>
      <c r="AA357" s="117">
        <f t="shared" si="274"/>
        <v>44216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44198</v>
      </c>
      <c r="B358" s="112">
        <f t="shared" si="257"/>
        <v>875.04003317000002</v>
      </c>
      <c r="C358" s="112">
        <f t="shared" si="270"/>
        <v>843.05376538999997</v>
      </c>
      <c r="D358" s="113">
        <f t="shared" si="265"/>
        <v>5438.12</v>
      </c>
      <c r="E358" s="114">
        <f t="shared" si="253"/>
        <v>5486.52</v>
      </c>
      <c r="F358" s="115">
        <f t="shared" si="254"/>
        <v>44156</v>
      </c>
      <c r="G358" s="116">
        <f t="shared" si="258"/>
        <v>8.9001346053416697E-3</v>
      </c>
      <c r="H358" s="117">
        <f t="shared" si="266"/>
        <v>44216</v>
      </c>
      <c r="I358" s="117">
        <f t="shared" si="259"/>
        <v>44216</v>
      </c>
      <c r="J358" s="118">
        <f t="shared" si="267"/>
        <v>20</v>
      </c>
      <c r="K358" s="118">
        <f t="shared" si="256"/>
        <v>8</v>
      </c>
      <c r="L358" s="8">
        <f t="shared" si="268"/>
        <v>1.0035505899999999</v>
      </c>
      <c r="M358" s="119">
        <f t="shared" si="255"/>
        <v>1.00860017</v>
      </c>
      <c r="N358" s="119">
        <f t="shared" si="275"/>
        <v>1.0312931648918</v>
      </c>
      <c r="O358" s="112">
        <f t="shared" si="252"/>
        <v>1.03495486</v>
      </c>
      <c r="P358" s="112">
        <f t="shared" si="260"/>
        <v>872.52259173000004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9.5000000000000001E-2</v>
      </c>
      <c r="U358" s="120">
        <f t="shared" si="276"/>
        <v>8</v>
      </c>
      <c r="V358" s="120">
        <v>252</v>
      </c>
      <c r="W358" s="119">
        <f t="shared" si="261"/>
        <v>1.0028852450000001</v>
      </c>
      <c r="X358" s="112">
        <f t="shared" si="262"/>
        <v>2.5174414399999998</v>
      </c>
      <c r="Y358" s="112">
        <f t="shared" si="263"/>
        <v>0</v>
      </c>
      <c r="Z358" s="125" t="str">
        <f t="shared" si="273"/>
        <v>A+J=</v>
      </c>
      <c r="AA358" s="117">
        <f t="shared" si="274"/>
        <v>44216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44199</v>
      </c>
      <c r="B359" s="112">
        <f t="shared" si="257"/>
        <v>875.04003317000002</v>
      </c>
      <c r="C359" s="112">
        <f t="shared" si="270"/>
        <v>843.05376538999997</v>
      </c>
      <c r="D359" s="113">
        <f t="shared" si="265"/>
        <v>5438.12</v>
      </c>
      <c r="E359" s="114">
        <f t="shared" si="253"/>
        <v>5486.52</v>
      </c>
      <c r="F359" s="115">
        <f t="shared" si="254"/>
        <v>44156</v>
      </c>
      <c r="G359" s="116">
        <f t="shared" si="258"/>
        <v>8.9001346053416697E-3</v>
      </c>
      <c r="H359" s="117">
        <f t="shared" si="266"/>
        <v>44216</v>
      </c>
      <c r="I359" s="117">
        <f t="shared" si="259"/>
        <v>44216</v>
      </c>
      <c r="J359" s="118">
        <f t="shared" si="267"/>
        <v>20</v>
      </c>
      <c r="K359" s="118">
        <f t="shared" si="256"/>
        <v>8</v>
      </c>
      <c r="L359" s="8">
        <f t="shared" si="268"/>
        <v>1.0035505899999999</v>
      </c>
      <c r="M359" s="119">
        <f t="shared" si="255"/>
        <v>1.00860017</v>
      </c>
      <c r="N359" s="119">
        <f t="shared" si="275"/>
        <v>1.0312931648918</v>
      </c>
      <c r="O359" s="112">
        <f t="shared" si="252"/>
        <v>1.03495486</v>
      </c>
      <c r="P359" s="112">
        <f t="shared" si="260"/>
        <v>872.52259173000004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9.5000000000000001E-2</v>
      </c>
      <c r="U359" s="120">
        <f t="shared" si="276"/>
        <v>8</v>
      </c>
      <c r="V359" s="120">
        <v>252</v>
      </c>
      <c r="W359" s="119">
        <f t="shared" si="261"/>
        <v>1.0028852450000001</v>
      </c>
      <c r="X359" s="112">
        <f t="shared" si="262"/>
        <v>2.5174414399999998</v>
      </c>
      <c r="Y359" s="112">
        <f t="shared" si="263"/>
        <v>0</v>
      </c>
      <c r="Z359" s="125" t="str">
        <f t="shared" si="273"/>
        <v>A+J=</v>
      </c>
      <c r="AA359" s="117">
        <f t="shared" si="274"/>
        <v>44216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44200</v>
      </c>
      <c r="B360" s="112">
        <f t="shared" si="257"/>
        <v>875.04003317000002</v>
      </c>
      <c r="C360" s="112">
        <f t="shared" si="270"/>
        <v>843.05376538999997</v>
      </c>
      <c r="D360" s="113">
        <f t="shared" si="265"/>
        <v>5438.12</v>
      </c>
      <c r="E360" s="114">
        <f t="shared" si="253"/>
        <v>5486.52</v>
      </c>
      <c r="F360" s="115">
        <f t="shared" si="254"/>
        <v>44156</v>
      </c>
      <c r="G360" s="116">
        <f t="shared" si="258"/>
        <v>8.9001346053416697E-3</v>
      </c>
      <c r="H360" s="117">
        <f t="shared" si="266"/>
        <v>44216</v>
      </c>
      <c r="I360" s="117">
        <f t="shared" si="259"/>
        <v>44216</v>
      </c>
      <c r="J360" s="118">
        <f t="shared" si="267"/>
        <v>20</v>
      </c>
      <c r="K360" s="118">
        <f t="shared" si="256"/>
        <v>8</v>
      </c>
      <c r="L360" s="8">
        <f t="shared" si="268"/>
        <v>1.0035505899999999</v>
      </c>
      <c r="M360" s="119">
        <f t="shared" si="255"/>
        <v>1.00860017</v>
      </c>
      <c r="N360" s="119">
        <f t="shared" si="275"/>
        <v>1.0312931648918</v>
      </c>
      <c r="O360" s="112">
        <f t="shared" si="252"/>
        <v>1.03495486</v>
      </c>
      <c r="P360" s="112">
        <f t="shared" si="260"/>
        <v>872.52259173000004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9.5000000000000001E-2</v>
      </c>
      <c r="U360" s="120">
        <f t="shared" si="276"/>
        <v>8</v>
      </c>
      <c r="V360" s="120">
        <v>252</v>
      </c>
      <c r="W360" s="119">
        <f t="shared" si="261"/>
        <v>1.0028852450000001</v>
      </c>
      <c r="X360" s="112">
        <f t="shared" si="262"/>
        <v>2.5174414399999998</v>
      </c>
      <c r="Y360" s="112">
        <f t="shared" si="263"/>
        <v>0</v>
      </c>
      <c r="Z360" s="125" t="str">
        <f t="shared" si="273"/>
        <v>A+J=</v>
      </c>
      <c r="AA360" s="117">
        <f t="shared" si="274"/>
        <v>44216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44201</v>
      </c>
      <c r="B361" s="112">
        <f t="shared" si="257"/>
        <v>875.74312911000004</v>
      </c>
      <c r="C361" s="112">
        <f t="shared" si="270"/>
        <v>843.05376538999997</v>
      </c>
      <c r="D361" s="113">
        <f t="shared" si="265"/>
        <v>5438.12</v>
      </c>
      <c r="E361" s="114">
        <f t="shared" si="253"/>
        <v>5486.52</v>
      </c>
      <c r="F361" s="115">
        <f t="shared" si="254"/>
        <v>44156</v>
      </c>
      <c r="G361" s="116">
        <f t="shared" si="258"/>
        <v>8.9001346053416697E-3</v>
      </c>
      <c r="H361" s="117">
        <f t="shared" si="266"/>
        <v>44216</v>
      </c>
      <c r="I361" s="117">
        <f t="shared" si="259"/>
        <v>44216</v>
      </c>
      <c r="J361" s="118">
        <f t="shared" si="267"/>
        <v>20</v>
      </c>
      <c r="K361" s="118">
        <f t="shared" si="256"/>
        <v>9</v>
      </c>
      <c r="L361" s="8">
        <f t="shared" si="268"/>
        <v>1.0039952999999999</v>
      </c>
      <c r="M361" s="119">
        <f t="shared" si="255"/>
        <v>1.00860017</v>
      </c>
      <c r="N361" s="119">
        <f t="shared" si="275"/>
        <v>1.0312931648918</v>
      </c>
      <c r="O361" s="112">
        <f t="shared" ref="O361:O424" si="278">TRUNC(TRUNC((L361*N361),15),8)</f>
        <v>1.03541349</v>
      </c>
      <c r="P361" s="112">
        <f t="shared" si="260"/>
        <v>872.90924147999999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9.5000000000000001E-2</v>
      </c>
      <c r="U361" s="120">
        <f t="shared" si="276"/>
        <v>9</v>
      </c>
      <c r="V361" s="120">
        <v>252</v>
      </c>
      <c r="W361" s="119">
        <f t="shared" si="261"/>
        <v>1.0032464860000001</v>
      </c>
      <c r="X361" s="112">
        <f t="shared" si="262"/>
        <v>2.83388763</v>
      </c>
      <c r="Y361" s="112">
        <f t="shared" si="263"/>
        <v>0</v>
      </c>
      <c r="Z361" s="125" t="str">
        <f t="shared" si="273"/>
        <v>A+J=</v>
      </c>
      <c r="AA361" s="117">
        <f t="shared" si="274"/>
        <v>44216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44202</v>
      </c>
      <c r="B362" s="112">
        <f t="shared" si="257"/>
        <v>876.44677779000006</v>
      </c>
      <c r="C362" s="112">
        <f t="shared" si="270"/>
        <v>843.05376538999997</v>
      </c>
      <c r="D362" s="113">
        <f t="shared" si="265"/>
        <v>5438.12</v>
      </c>
      <c r="E362" s="114">
        <f t="shared" ref="E362:E425" si="279">IF($K362=1,VLOOKUP($A361,$AO$10:$AS$131,4),E361)</f>
        <v>5486.52</v>
      </c>
      <c r="F362" s="115">
        <f t="shared" ref="F362:F425" si="280">IF($K362=1,VLOOKUP($A361,$AO$10:$AS$131,5),F361)</f>
        <v>44156</v>
      </c>
      <c r="G362" s="116">
        <f t="shared" si="258"/>
        <v>8.9001346053416697E-3</v>
      </c>
      <c r="H362" s="117">
        <f t="shared" si="266"/>
        <v>44216</v>
      </c>
      <c r="I362" s="117">
        <f t="shared" si="259"/>
        <v>44216</v>
      </c>
      <c r="J362" s="118">
        <f t="shared" si="267"/>
        <v>20</v>
      </c>
      <c r="K362" s="118">
        <f t="shared" si="256"/>
        <v>10</v>
      </c>
      <c r="L362" s="8">
        <f t="shared" si="268"/>
        <v>1.0044401999999999</v>
      </c>
      <c r="M362" s="119">
        <f t="shared" ref="M362:M425" si="281">IF(I362&gt;I361,L361,M361)</f>
        <v>1.00860017</v>
      </c>
      <c r="N362" s="119">
        <f t="shared" si="275"/>
        <v>1.0312931648918</v>
      </c>
      <c r="O362" s="112">
        <f t="shared" si="278"/>
        <v>1.03587231</v>
      </c>
      <c r="P362" s="112">
        <f t="shared" si="260"/>
        <v>873.29605140000001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9.5000000000000001E-2</v>
      </c>
      <c r="U362" s="120">
        <f t="shared" si="276"/>
        <v>10</v>
      </c>
      <c r="V362" s="120">
        <v>252</v>
      </c>
      <c r="W362" s="119">
        <f t="shared" si="261"/>
        <v>1.0036078559999999</v>
      </c>
      <c r="X362" s="112">
        <f t="shared" si="262"/>
        <v>3.15072639</v>
      </c>
      <c r="Y362" s="112">
        <f t="shared" si="263"/>
        <v>0</v>
      </c>
      <c r="Z362" s="125" t="str">
        <f t="shared" si="273"/>
        <v>A+J=</v>
      </c>
      <c r="AA362" s="117">
        <f t="shared" si="274"/>
        <v>44216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44203</v>
      </c>
      <c r="B363" s="112">
        <f t="shared" si="257"/>
        <v>877.15100671000005</v>
      </c>
      <c r="C363" s="112">
        <f t="shared" si="270"/>
        <v>843.05376538999997</v>
      </c>
      <c r="D363" s="113">
        <f t="shared" si="265"/>
        <v>5438.12</v>
      </c>
      <c r="E363" s="114">
        <f t="shared" si="279"/>
        <v>5486.52</v>
      </c>
      <c r="F363" s="115">
        <f t="shared" si="280"/>
        <v>44156</v>
      </c>
      <c r="G363" s="116">
        <f t="shared" si="258"/>
        <v>8.9001346053416697E-3</v>
      </c>
      <c r="H363" s="117">
        <f t="shared" si="266"/>
        <v>44216</v>
      </c>
      <c r="I363" s="117">
        <f t="shared" si="259"/>
        <v>44216</v>
      </c>
      <c r="J363" s="118">
        <f t="shared" si="267"/>
        <v>20</v>
      </c>
      <c r="K363" s="118">
        <f t="shared" si="256"/>
        <v>11</v>
      </c>
      <c r="L363" s="8">
        <f t="shared" si="268"/>
        <v>1.0048853099999999</v>
      </c>
      <c r="M363" s="119">
        <f t="shared" si="281"/>
        <v>1.00860017</v>
      </c>
      <c r="N363" s="119">
        <f t="shared" si="275"/>
        <v>1.0312931648918</v>
      </c>
      <c r="O363" s="112">
        <f t="shared" si="278"/>
        <v>1.03633135</v>
      </c>
      <c r="P363" s="112">
        <f t="shared" si="260"/>
        <v>873.68304680000006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9.5000000000000001E-2</v>
      </c>
      <c r="U363" s="120">
        <f t="shared" si="276"/>
        <v>11</v>
      </c>
      <c r="V363" s="120">
        <v>252</v>
      </c>
      <c r="W363" s="119">
        <f t="shared" si="261"/>
        <v>1.0039693569999999</v>
      </c>
      <c r="X363" s="112">
        <f t="shared" si="262"/>
        <v>3.4679599099999998</v>
      </c>
      <c r="Y363" s="112">
        <f t="shared" si="263"/>
        <v>0</v>
      </c>
      <c r="Z363" s="125" t="str">
        <f t="shared" si="273"/>
        <v>A+J=</v>
      </c>
      <c r="AA363" s="117">
        <f t="shared" si="274"/>
        <v>44216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44204</v>
      </c>
      <c r="B364" s="112">
        <f t="shared" si="257"/>
        <v>877.8557899299999</v>
      </c>
      <c r="C364" s="112">
        <f t="shared" si="270"/>
        <v>843.05376538999997</v>
      </c>
      <c r="D364" s="113">
        <f t="shared" si="265"/>
        <v>5438.12</v>
      </c>
      <c r="E364" s="114">
        <f t="shared" si="279"/>
        <v>5486.52</v>
      </c>
      <c r="F364" s="115">
        <f t="shared" si="280"/>
        <v>44156</v>
      </c>
      <c r="G364" s="116">
        <f t="shared" si="258"/>
        <v>8.9001346053416697E-3</v>
      </c>
      <c r="H364" s="117">
        <f t="shared" si="266"/>
        <v>44216</v>
      </c>
      <c r="I364" s="117">
        <f t="shared" si="259"/>
        <v>44216</v>
      </c>
      <c r="J364" s="118">
        <f t="shared" si="267"/>
        <v>20</v>
      </c>
      <c r="K364" s="118">
        <f t="shared" si="256"/>
        <v>12</v>
      </c>
      <c r="L364" s="8">
        <f t="shared" si="268"/>
        <v>1.0053306099999999</v>
      </c>
      <c r="M364" s="119">
        <f t="shared" si="281"/>
        <v>1.00860017</v>
      </c>
      <c r="N364" s="119">
        <f t="shared" si="275"/>
        <v>1.0312931648918</v>
      </c>
      <c r="O364" s="112">
        <f t="shared" si="278"/>
        <v>1.0367905799999999</v>
      </c>
      <c r="P364" s="112">
        <f t="shared" si="260"/>
        <v>874.07020237999996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9.5000000000000001E-2</v>
      </c>
      <c r="U364" s="120">
        <f t="shared" si="276"/>
        <v>12</v>
      </c>
      <c r="V364" s="120">
        <v>252</v>
      </c>
      <c r="W364" s="119">
        <f t="shared" si="261"/>
        <v>1.004330988</v>
      </c>
      <c r="X364" s="112">
        <f t="shared" si="262"/>
        <v>3.7855875499999998</v>
      </c>
      <c r="Y364" s="112">
        <f t="shared" si="263"/>
        <v>0</v>
      </c>
      <c r="Z364" s="125" t="str">
        <f t="shared" si="273"/>
        <v>A+J=</v>
      </c>
      <c r="AA364" s="117">
        <f t="shared" si="274"/>
        <v>44216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44205</v>
      </c>
      <c r="B365" s="112">
        <f t="shared" si="257"/>
        <v>878.56114473000002</v>
      </c>
      <c r="C365" s="112">
        <f t="shared" si="270"/>
        <v>843.05376538999997</v>
      </c>
      <c r="D365" s="113">
        <f t="shared" si="265"/>
        <v>5438.12</v>
      </c>
      <c r="E365" s="114">
        <f t="shared" si="279"/>
        <v>5486.52</v>
      </c>
      <c r="F365" s="115">
        <f t="shared" si="280"/>
        <v>44156</v>
      </c>
      <c r="G365" s="116">
        <f t="shared" si="258"/>
        <v>8.9001346053416697E-3</v>
      </c>
      <c r="H365" s="117">
        <f t="shared" si="266"/>
        <v>44216</v>
      </c>
      <c r="I365" s="117">
        <f t="shared" si="259"/>
        <v>44216</v>
      </c>
      <c r="J365" s="118">
        <f t="shared" si="267"/>
        <v>20</v>
      </c>
      <c r="K365" s="118">
        <f t="shared" si="256"/>
        <v>13</v>
      </c>
      <c r="L365" s="8">
        <f t="shared" si="268"/>
        <v>1.00577611</v>
      </c>
      <c r="M365" s="119">
        <f t="shared" si="281"/>
        <v>1.00860017</v>
      </c>
      <c r="N365" s="119">
        <f t="shared" si="275"/>
        <v>1.0312931648918</v>
      </c>
      <c r="O365" s="112">
        <f t="shared" si="278"/>
        <v>1.0372500200000001</v>
      </c>
      <c r="P365" s="112">
        <f t="shared" si="260"/>
        <v>874.45753501000002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9.5000000000000001E-2</v>
      </c>
      <c r="U365" s="120">
        <f t="shared" si="276"/>
        <v>13</v>
      </c>
      <c r="V365" s="120">
        <v>252</v>
      </c>
      <c r="W365" s="119">
        <f t="shared" si="261"/>
        <v>1.0046927489999999</v>
      </c>
      <c r="X365" s="112">
        <f t="shared" si="262"/>
        <v>4.1036097199999997</v>
      </c>
      <c r="Y365" s="112">
        <f t="shared" si="263"/>
        <v>0</v>
      </c>
      <c r="Z365" s="125" t="str">
        <f t="shared" si="273"/>
        <v>A+J=</v>
      </c>
      <c r="AA365" s="117">
        <f t="shared" si="274"/>
        <v>44216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44206</v>
      </c>
      <c r="B366" s="112">
        <f t="shared" si="257"/>
        <v>878.56114473000002</v>
      </c>
      <c r="C366" s="112">
        <f t="shared" si="270"/>
        <v>843.05376538999997</v>
      </c>
      <c r="D366" s="113">
        <f t="shared" si="265"/>
        <v>5438.12</v>
      </c>
      <c r="E366" s="114">
        <f t="shared" si="279"/>
        <v>5486.52</v>
      </c>
      <c r="F366" s="115">
        <f t="shared" si="280"/>
        <v>44156</v>
      </c>
      <c r="G366" s="116">
        <f t="shared" si="258"/>
        <v>8.9001346053416697E-3</v>
      </c>
      <c r="H366" s="117">
        <f t="shared" si="266"/>
        <v>44216</v>
      </c>
      <c r="I366" s="117">
        <f t="shared" si="259"/>
        <v>44216</v>
      </c>
      <c r="J366" s="118">
        <f t="shared" si="267"/>
        <v>20</v>
      </c>
      <c r="K366" s="118">
        <f t="shared" ref="K366:K429" si="282">(J366-(NETWORKDAYS(A366,I366,AD$148:AD$502)-1))</f>
        <v>13</v>
      </c>
      <c r="L366" s="8">
        <f t="shared" si="268"/>
        <v>1.00577611</v>
      </c>
      <c r="M366" s="119">
        <f t="shared" si="281"/>
        <v>1.00860017</v>
      </c>
      <c r="N366" s="119">
        <f t="shared" si="275"/>
        <v>1.0312931648918</v>
      </c>
      <c r="O366" s="112">
        <f t="shared" si="278"/>
        <v>1.0372500200000001</v>
      </c>
      <c r="P366" s="112">
        <f t="shared" si="260"/>
        <v>874.45753501000002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9.5000000000000001E-2</v>
      </c>
      <c r="U366" s="120">
        <f t="shared" si="276"/>
        <v>13</v>
      </c>
      <c r="V366" s="120">
        <v>252</v>
      </c>
      <c r="W366" s="119">
        <f t="shared" si="261"/>
        <v>1.0046927489999999</v>
      </c>
      <c r="X366" s="112">
        <f t="shared" si="262"/>
        <v>4.1036097199999997</v>
      </c>
      <c r="Y366" s="112">
        <f t="shared" si="263"/>
        <v>0</v>
      </c>
      <c r="Z366" s="125" t="str">
        <f t="shared" si="273"/>
        <v>A+J=</v>
      </c>
      <c r="AA366" s="117">
        <f t="shared" si="274"/>
        <v>44216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44207</v>
      </c>
      <c r="B367" s="112">
        <f t="shared" si="257"/>
        <v>878.56114473000002</v>
      </c>
      <c r="C367" s="112">
        <f t="shared" si="270"/>
        <v>843.05376538999997</v>
      </c>
      <c r="D367" s="113">
        <f t="shared" si="265"/>
        <v>5438.12</v>
      </c>
      <c r="E367" s="114">
        <f t="shared" si="279"/>
        <v>5486.52</v>
      </c>
      <c r="F367" s="115">
        <f t="shared" si="280"/>
        <v>44156</v>
      </c>
      <c r="G367" s="116">
        <f t="shared" si="258"/>
        <v>8.9001346053416697E-3</v>
      </c>
      <c r="H367" s="117">
        <f t="shared" si="266"/>
        <v>44216</v>
      </c>
      <c r="I367" s="117">
        <f t="shared" si="259"/>
        <v>44216</v>
      </c>
      <c r="J367" s="118">
        <f t="shared" si="267"/>
        <v>20</v>
      </c>
      <c r="K367" s="118">
        <f t="shared" si="282"/>
        <v>13</v>
      </c>
      <c r="L367" s="8">
        <f t="shared" si="268"/>
        <v>1.00577611</v>
      </c>
      <c r="M367" s="119">
        <f t="shared" si="281"/>
        <v>1.00860017</v>
      </c>
      <c r="N367" s="119">
        <f t="shared" si="275"/>
        <v>1.0312931648918</v>
      </c>
      <c r="O367" s="112">
        <f t="shared" si="278"/>
        <v>1.0372500200000001</v>
      </c>
      <c r="P367" s="112">
        <f t="shared" si="260"/>
        <v>874.45753501000002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9.5000000000000001E-2</v>
      </c>
      <c r="U367" s="120">
        <f t="shared" si="276"/>
        <v>13</v>
      </c>
      <c r="V367" s="120">
        <v>252</v>
      </c>
      <c r="W367" s="119">
        <f t="shared" si="261"/>
        <v>1.0046927489999999</v>
      </c>
      <c r="X367" s="112">
        <f t="shared" si="262"/>
        <v>4.1036097199999997</v>
      </c>
      <c r="Y367" s="112">
        <f t="shared" si="263"/>
        <v>0</v>
      </c>
      <c r="Z367" s="125" t="str">
        <f t="shared" si="273"/>
        <v>A+J=</v>
      </c>
      <c r="AA367" s="117">
        <f t="shared" si="274"/>
        <v>44216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44208</v>
      </c>
      <c r="B368" s="112">
        <f t="shared" si="257"/>
        <v>879.26706381999998</v>
      </c>
      <c r="C368" s="112">
        <f t="shared" si="270"/>
        <v>843.05376538999997</v>
      </c>
      <c r="D368" s="113">
        <f t="shared" si="265"/>
        <v>5438.12</v>
      </c>
      <c r="E368" s="114">
        <f t="shared" si="279"/>
        <v>5486.52</v>
      </c>
      <c r="F368" s="115">
        <f t="shared" si="280"/>
        <v>44156</v>
      </c>
      <c r="G368" s="116">
        <f t="shared" si="258"/>
        <v>8.9001346053416697E-3</v>
      </c>
      <c r="H368" s="117">
        <f t="shared" si="266"/>
        <v>44216</v>
      </c>
      <c r="I368" s="117">
        <f t="shared" si="259"/>
        <v>44216</v>
      </c>
      <c r="J368" s="118">
        <f t="shared" si="267"/>
        <v>20</v>
      </c>
      <c r="K368" s="118">
        <f t="shared" si="282"/>
        <v>14</v>
      </c>
      <c r="L368" s="8">
        <f t="shared" si="268"/>
        <v>1.0062218000000001</v>
      </c>
      <c r="M368" s="119">
        <f t="shared" si="281"/>
        <v>1.00860017</v>
      </c>
      <c r="N368" s="119">
        <f t="shared" si="275"/>
        <v>1.0312931648918</v>
      </c>
      <c r="O368" s="112">
        <f t="shared" si="278"/>
        <v>1.03770966</v>
      </c>
      <c r="P368" s="112">
        <f t="shared" si="260"/>
        <v>874.84503624000001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9.5000000000000001E-2</v>
      </c>
      <c r="U368" s="120">
        <f t="shared" si="276"/>
        <v>14</v>
      </c>
      <c r="V368" s="120">
        <v>252</v>
      </c>
      <c r="W368" s="119">
        <f t="shared" si="261"/>
        <v>1.0050546410000001</v>
      </c>
      <c r="X368" s="112">
        <f t="shared" si="262"/>
        <v>4.42202758</v>
      </c>
      <c r="Y368" s="112">
        <f t="shared" si="263"/>
        <v>0</v>
      </c>
      <c r="Z368" s="125" t="str">
        <f t="shared" si="273"/>
        <v>A+J=</v>
      </c>
      <c r="AA368" s="117">
        <f t="shared" si="274"/>
        <v>44216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44209</v>
      </c>
      <c r="B369" s="112">
        <f t="shared" si="257"/>
        <v>879.97355517000005</v>
      </c>
      <c r="C369" s="112">
        <f t="shared" si="270"/>
        <v>843.05376538999997</v>
      </c>
      <c r="D369" s="113">
        <f t="shared" si="265"/>
        <v>5438.12</v>
      </c>
      <c r="E369" s="114">
        <f t="shared" si="279"/>
        <v>5486.52</v>
      </c>
      <c r="F369" s="115">
        <f t="shared" si="280"/>
        <v>44156</v>
      </c>
      <c r="G369" s="116">
        <f t="shared" si="258"/>
        <v>8.9001346053416697E-3</v>
      </c>
      <c r="H369" s="117">
        <f t="shared" si="266"/>
        <v>44216</v>
      </c>
      <c r="I369" s="117">
        <f t="shared" si="259"/>
        <v>44216</v>
      </c>
      <c r="J369" s="118">
        <f t="shared" si="267"/>
        <v>20</v>
      </c>
      <c r="K369" s="118">
        <f t="shared" si="282"/>
        <v>15</v>
      </c>
      <c r="L369" s="8">
        <f t="shared" si="268"/>
        <v>1.0066676999999999</v>
      </c>
      <c r="M369" s="119">
        <f t="shared" si="281"/>
        <v>1.00860017</v>
      </c>
      <c r="N369" s="119">
        <f t="shared" si="275"/>
        <v>1.0312931648918</v>
      </c>
      <c r="O369" s="112">
        <f t="shared" si="278"/>
        <v>1.0381695099999999</v>
      </c>
      <c r="P369" s="112">
        <f t="shared" si="260"/>
        <v>875.23271451000005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9.5000000000000001E-2</v>
      </c>
      <c r="U369" s="120">
        <f t="shared" si="276"/>
        <v>15</v>
      </c>
      <c r="V369" s="120">
        <v>252</v>
      </c>
      <c r="W369" s="119">
        <f t="shared" si="261"/>
        <v>1.0054166630000001</v>
      </c>
      <c r="X369" s="112">
        <f t="shared" si="262"/>
        <v>4.7408406599999999</v>
      </c>
      <c r="Y369" s="112">
        <f t="shared" si="263"/>
        <v>0</v>
      </c>
      <c r="Z369" s="125" t="str">
        <f t="shared" si="273"/>
        <v>A+J=</v>
      </c>
      <c r="AA369" s="117">
        <f t="shared" si="274"/>
        <v>44216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44210</v>
      </c>
      <c r="B370" s="112">
        <f t="shared" si="257"/>
        <v>880.68061063000005</v>
      </c>
      <c r="C370" s="112">
        <f t="shared" si="270"/>
        <v>843.05376538999997</v>
      </c>
      <c r="D370" s="113">
        <f t="shared" si="265"/>
        <v>5438.12</v>
      </c>
      <c r="E370" s="114">
        <f t="shared" si="279"/>
        <v>5486.52</v>
      </c>
      <c r="F370" s="115">
        <f t="shared" si="280"/>
        <v>44156</v>
      </c>
      <c r="G370" s="116">
        <f t="shared" si="258"/>
        <v>8.9001346053416697E-3</v>
      </c>
      <c r="H370" s="117">
        <f t="shared" si="266"/>
        <v>44216</v>
      </c>
      <c r="I370" s="117">
        <f t="shared" si="259"/>
        <v>44216</v>
      </c>
      <c r="J370" s="118">
        <f t="shared" si="267"/>
        <v>20</v>
      </c>
      <c r="K370" s="118">
        <f t="shared" si="282"/>
        <v>16</v>
      </c>
      <c r="L370" s="8">
        <f t="shared" si="268"/>
        <v>1.00711379</v>
      </c>
      <c r="M370" s="119">
        <f t="shared" si="281"/>
        <v>1.00860017</v>
      </c>
      <c r="N370" s="119">
        <f t="shared" si="275"/>
        <v>1.0312931648918</v>
      </c>
      <c r="O370" s="112">
        <f t="shared" si="278"/>
        <v>1.03862956</v>
      </c>
      <c r="P370" s="112">
        <f t="shared" si="260"/>
        <v>875.62056140000004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9.5000000000000001E-2</v>
      </c>
      <c r="U370" s="120">
        <f t="shared" si="276"/>
        <v>16</v>
      </c>
      <c r="V370" s="120">
        <v>252</v>
      </c>
      <c r="W370" s="119">
        <f t="shared" si="261"/>
        <v>1.005778815</v>
      </c>
      <c r="X370" s="112">
        <f t="shared" si="262"/>
        <v>5.0600492299999997</v>
      </c>
      <c r="Y370" s="112">
        <f t="shared" si="263"/>
        <v>0</v>
      </c>
      <c r="Z370" s="125" t="str">
        <f t="shared" si="273"/>
        <v>A+J=</v>
      </c>
      <c r="AA370" s="117">
        <f t="shared" si="274"/>
        <v>44216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44211</v>
      </c>
      <c r="B371" s="112">
        <f t="shared" si="257"/>
        <v>881.38823988999991</v>
      </c>
      <c r="C371" s="112">
        <f t="shared" si="270"/>
        <v>843.05376538999997</v>
      </c>
      <c r="D371" s="113">
        <f t="shared" si="265"/>
        <v>5438.12</v>
      </c>
      <c r="E371" s="114">
        <f t="shared" si="279"/>
        <v>5486.52</v>
      </c>
      <c r="F371" s="115">
        <f t="shared" si="280"/>
        <v>44156</v>
      </c>
      <c r="G371" s="116">
        <f t="shared" si="258"/>
        <v>8.9001346053416697E-3</v>
      </c>
      <c r="H371" s="117">
        <f t="shared" si="266"/>
        <v>44216</v>
      </c>
      <c r="I371" s="117">
        <f t="shared" si="259"/>
        <v>44216</v>
      </c>
      <c r="J371" s="118">
        <f t="shared" si="267"/>
        <v>20</v>
      </c>
      <c r="K371" s="118">
        <f t="shared" si="282"/>
        <v>17</v>
      </c>
      <c r="L371" s="8">
        <f t="shared" si="268"/>
        <v>1.00756008</v>
      </c>
      <c r="M371" s="119">
        <f t="shared" si="281"/>
        <v>1.00860017</v>
      </c>
      <c r="N371" s="119">
        <f t="shared" si="275"/>
        <v>1.0312931648918</v>
      </c>
      <c r="O371" s="112">
        <f t="shared" si="278"/>
        <v>1.0390898200000001</v>
      </c>
      <c r="P371" s="112">
        <f t="shared" si="260"/>
        <v>876.00858531999995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9.5000000000000001E-2</v>
      </c>
      <c r="U371" s="120">
        <f t="shared" si="276"/>
        <v>17</v>
      </c>
      <c r="V371" s="120">
        <v>252</v>
      </c>
      <c r="W371" s="119">
        <f t="shared" si="261"/>
        <v>1.0061410980000001</v>
      </c>
      <c r="X371" s="112">
        <f t="shared" si="262"/>
        <v>5.3796545699999996</v>
      </c>
      <c r="Y371" s="112">
        <f t="shared" si="263"/>
        <v>0</v>
      </c>
      <c r="Z371" s="125" t="str">
        <f t="shared" si="273"/>
        <v>A+J=</v>
      </c>
      <c r="AA371" s="117">
        <f t="shared" si="274"/>
        <v>44216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44212</v>
      </c>
      <c r="B372" s="112">
        <f t="shared" si="257"/>
        <v>882.09642545999998</v>
      </c>
      <c r="C372" s="112">
        <f t="shared" si="270"/>
        <v>843.05376538999997</v>
      </c>
      <c r="D372" s="113">
        <f t="shared" si="265"/>
        <v>5438.12</v>
      </c>
      <c r="E372" s="114">
        <f t="shared" si="279"/>
        <v>5486.52</v>
      </c>
      <c r="F372" s="115">
        <f t="shared" si="280"/>
        <v>44156</v>
      </c>
      <c r="G372" s="116">
        <f t="shared" si="258"/>
        <v>8.9001346053416697E-3</v>
      </c>
      <c r="H372" s="117">
        <f t="shared" si="266"/>
        <v>44216</v>
      </c>
      <c r="I372" s="117">
        <f t="shared" si="259"/>
        <v>44216</v>
      </c>
      <c r="J372" s="118">
        <f t="shared" si="267"/>
        <v>20</v>
      </c>
      <c r="K372" s="118">
        <f t="shared" si="282"/>
        <v>18</v>
      </c>
      <c r="L372" s="8">
        <f t="shared" si="268"/>
        <v>1.0080065600000001</v>
      </c>
      <c r="M372" s="119">
        <f t="shared" si="281"/>
        <v>1.00860017</v>
      </c>
      <c r="N372" s="119">
        <f t="shared" si="275"/>
        <v>1.0312931648918</v>
      </c>
      <c r="O372" s="112">
        <f t="shared" si="278"/>
        <v>1.0395502700000001</v>
      </c>
      <c r="P372" s="112">
        <f t="shared" si="260"/>
        <v>876.39676942999995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9.5000000000000001E-2</v>
      </c>
      <c r="U372" s="120">
        <f t="shared" si="276"/>
        <v>18</v>
      </c>
      <c r="V372" s="120">
        <v>252</v>
      </c>
      <c r="W372" s="119">
        <f t="shared" si="261"/>
        <v>1.006503511</v>
      </c>
      <c r="X372" s="112">
        <f t="shared" si="262"/>
        <v>5.6996560299999999</v>
      </c>
      <c r="Y372" s="112">
        <f t="shared" si="263"/>
        <v>0</v>
      </c>
      <c r="Z372" s="125" t="str">
        <f t="shared" si="273"/>
        <v>A+J=</v>
      </c>
      <c r="AA372" s="117">
        <f t="shared" si="274"/>
        <v>44216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44213</v>
      </c>
      <c r="B373" s="112">
        <f t="shared" si="257"/>
        <v>882.09642545999998</v>
      </c>
      <c r="C373" s="112">
        <f t="shared" si="270"/>
        <v>843.05376538999997</v>
      </c>
      <c r="D373" s="113">
        <f t="shared" si="265"/>
        <v>5438.12</v>
      </c>
      <c r="E373" s="114">
        <f t="shared" si="279"/>
        <v>5486.52</v>
      </c>
      <c r="F373" s="115">
        <f t="shared" si="280"/>
        <v>44156</v>
      </c>
      <c r="G373" s="116">
        <f t="shared" si="258"/>
        <v>8.9001346053416697E-3</v>
      </c>
      <c r="H373" s="117">
        <f t="shared" si="266"/>
        <v>44216</v>
      </c>
      <c r="I373" s="117">
        <f t="shared" si="259"/>
        <v>44216</v>
      </c>
      <c r="J373" s="118">
        <f t="shared" si="267"/>
        <v>20</v>
      </c>
      <c r="K373" s="118">
        <f t="shared" si="282"/>
        <v>18</v>
      </c>
      <c r="L373" s="8">
        <f t="shared" si="268"/>
        <v>1.0080065600000001</v>
      </c>
      <c r="M373" s="119">
        <f t="shared" si="281"/>
        <v>1.00860017</v>
      </c>
      <c r="N373" s="119">
        <f t="shared" si="275"/>
        <v>1.0312931648918</v>
      </c>
      <c r="O373" s="112">
        <f t="shared" si="278"/>
        <v>1.0395502700000001</v>
      </c>
      <c r="P373" s="112">
        <f t="shared" si="260"/>
        <v>876.39676942999995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9.5000000000000001E-2</v>
      </c>
      <c r="U373" s="120">
        <f t="shared" si="276"/>
        <v>18</v>
      </c>
      <c r="V373" s="120">
        <v>252</v>
      </c>
      <c r="W373" s="119">
        <f t="shared" si="261"/>
        <v>1.006503511</v>
      </c>
      <c r="X373" s="112">
        <f t="shared" si="262"/>
        <v>5.6996560299999999</v>
      </c>
      <c r="Y373" s="112">
        <f t="shared" si="263"/>
        <v>0</v>
      </c>
      <c r="Z373" s="125" t="str">
        <f t="shared" si="273"/>
        <v>A+J=</v>
      </c>
      <c r="AA373" s="117">
        <f t="shared" si="274"/>
        <v>44216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44214</v>
      </c>
      <c r="B374" s="112">
        <f t="shared" si="257"/>
        <v>882.09642545999998</v>
      </c>
      <c r="C374" s="112">
        <f t="shared" si="270"/>
        <v>843.05376538999997</v>
      </c>
      <c r="D374" s="113">
        <f t="shared" si="265"/>
        <v>5438.12</v>
      </c>
      <c r="E374" s="114">
        <f t="shared" si="279"/>
        <v>5486.52</v>
      </c>
      <c r="F374" s="115">
        <f t="shared" si="280"/>
        <v>44156</v>
      </c>
      <c r="G374" s="116">
        <f t="shared" si="258"/>
        <v>8.9001346053416697E-3</v>
      </c>
      <c r="H374" s="117">
        <f t="shared" si="266"/>
        <v>44216</v>
      </c>
      <c r="I374" s="117">
        <f t="shared" si="259"/>
        <v>44216</v>
      </c>
      <c r="J374" s="118">
        <f t="shared" si="267"/>
        <v>20</v>
      </c>
      <c r="K374" s="118">
        <f t="shared" si="282"/>
        <v>18</v>
      </c>
      <c r="L374" s="8">
        <f t="shared" si="268"/>
        <v>1.0080065600000001</v>
      </c>
      <c r="M374" s="119">
        <f t="shared" si="281"/>
        <v>1.00860017</v>
      </c>
      <c r="N374" s="119">
        <f t="shared" si="275"/>
        <v>1.0312931648918</v>
      </c>
      <c r="O374" s="112">
        <f t="shared" si="278"/>
        <v>1.0395502700000001</v>
      </c>
      <c r="P374" s="112">
        <f t="shared" si="260"/>
        <v>876.39676942999995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9.5000000000000001E-2</v>
      </c>
      <c r="U374" s="120">
        <f t="shared" si="276"/>
        <v>18</v>
      </c>
      <c r="V374" s="120">
        <v>252</v>
      </c>
      <c r="W374" s="119">
        <f t="shared" si="261"/>
        <v>1.006503511</v>
      </c>
      <c r="X374" s="112">
        <f t="shared" si="262"/>
        <v>5.6996560299999999</v>
      </c>
      <c r="Y374" s="112">
        <f t="shared" si="263"/>
        <v>0</v>
      </c>
      <c r="Z374" s="125" t="str">
        <f t="shared" si="273"/>
        <v>A+J=</v>
      </c>
      <c r="AA374" s="117">
        <f t="shared" si="274"/>
        <v>44216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44215</v>
      </c>
      <c r="B375" s="112">
        <f t="shared" si="257"/>
        <v>882.80519399000002</v>
      </c>
      <c r="C375" s="112">
        <f t="shared" si="270"/>
        <v>843.05376538999997</v>
      </c>
      <c r="D375" s="113">
        <f t="shared" si="265"/>
        <v>5438.12</v>
      </c>
      <c r="E375" s="114">
        <f t="shared" si="279"/>
        <v>5486.52</v>
      </c>
      <c r="F375" s="115">
        <f t="shared" si="280"/>
        <v>44156</v>
      </c>
      <c r="G375" s="116">
        <f t="shared" si="258"/>
        <v>8.9001346053416697E-3</v>
      </c>
      <c r="H375" s="117">
        <f t="shared" si="266"/>
        <v>44216</v>
      </c>
      <c r="I375" s="117">
        <f t="shared" si="259"/>
        <v>44216</v>
      </c>
      <c r="J375" s="118">
        <f t="shared" si="267"/>
        <v>20</v>
      </c>
      <c r="K375" s="118">
        <f t="shared" si="282"/>
        <v>19</v>
      </c>
      <c r="L375" s="8">
        <f t="shared" si="268"/>
        <v>1.0084532500000001</v>
      </c>
      <c r="M375" s="119">
        <f t="shared" si="281"/>
        <v>1.00860017</v>
      </c>
      <c r="N375" s="119">
        <f t="shared" si="275"/>
        <v>1.0312931648918</v>
      </c>
      <c r="O375" s="112">
        <f t="shared" si="278"/>
        <v>1.0400109399999999</v>
      </c>
      <c r="P375" s="112">
        <f t="shared" si="260"/>
        <v>876.78513900999997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9.5000000000000001E-2</v>
      </c>
      <c r="U375" s="120">
        <f t="shared" si="276"/>
        <v>19</v>
      </c>
      <c r="V375" s="120">
        <v>252</v>
      </c>
      <c r="W375" s="119">
        <f t="shared" si="261"/>
        <v>1.0068660549999999</v>
      </c>
      <c r="X375" s="112">
        <f t="shared" si="262"/>
        <v>6.0200549800000003</v>
      </c>
      <c r="Y375" s="112">
        <f t="shared" si="263"/>
        <v>0</v>
      </c>
      <c r="Z375" s="125" t="str">
        <f t="shared" si="273"/>
        <v>A+J=</v>
      </c>
      <c r="AA375" s="117">
        <f t="shared" si="274"/>
        <v>44216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44216</v>
      </c>
      <c r="B376" s="112">
        <f t="shared" si="257"/>
        <v>883.51451950000001</v>
      </c>
      <c r="C376" s="112">
        <f t="shared" si="270"/>
        <v>843.05376538999997</v>
      </c>
      <c r="D376" s="113">
        <f t="shared" si="265"/>
        <v>5438.12</v>
      </c>
      <c r="E376" s="114">
        <f t="shared" si="279"/>
        <v>5486.52</v>
      </c>
      <c r="F376" s="115">
        <f t="shared" si="280"/>
        <v>44156</v>
      </c>
      <c r="G376" s="116">
        <f t="shared" si="258"/>
        <v>8.9001346053416697E-3</v>
      </c>
      <c r="H376" s="117">
        <f t="shared" si="266"/>
        <v>44249</v>
      </c>
      <c r="I376" s="117">
        <f t="shared" si="259"/>
        <v>44216</v>
      </c>
      <c r="J376" s="118">
        <f t="shared" si="267"/>
        <v>20</v>
      </c>
      <c r="K376" s="118">
        <f t="shared" si="282"/>
        <v>20</v>
      </c>
      <c r="L376" s="8">
        <f t="shared" si="268"/>
        <v>1.00890013</v>
      </c>
      <c r="M376" s="119">
        <f t="shared" si="281"/>
        <v>1.00860017</v>
      </c>
      <c r="N376" s="119">
        <f t="shared" si="275"/>
        <v>1.0312931648918</v>
      </c>
      <c r="O376" s="112">
        <f t="shared" si="278"/>
        <v>1.0404717999999999</v>
      </c>
      <c r="P376" s="112">
        <f t="shared" si="260"/>
        <v>877.17366876999995</v>
      </c>
      <c r="Q376" s="162">
        <f t="shared" si="271"/>
        <v>12</v>
      </c>
      <c r="R376" s="30">
        <f t="shared" si="272"/>
        <v>3.3446619323559204E-2</v>
      </c>
      <c r="S376" s="112">
        <f t="shared" si="277"/>
        <v>29.33849378</v>
      </c>
      <c r="T376" s="122">
        <f t="shared" si="269"/>
        <v>9.5000000000000001E-2</v>
      </c>
      <c r="U376" s="120">
        <f t="shared" si="276"/>
        <v>20</v>
      </c>
      <c r="V376" s="120">
        <v>252</v>
      </c>
      <c r="W376" s="119">
        <f t="shared" si="261"/>
        <v>1.0072287289999999</v>
      </c>
      <c r="X376" s="112">
        <f t="shared" si="262"/>
        <v>6.3408507299999997</v>
      </c>
      <c r="Y376" s="112">
        <f t="shared" si="263"/>
        <v>35.67934451</v>
      </c>
      <c r="Z376" s="125" t="str">
        <f t="shared" si="273"/>
        <v>A+J=</v>
      </c>
      <c r="AA376" s="117">
        <f t="shared" si="274"/>
        <v>44216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44217</v>
      </c>
      <c r="B377" s="112">
        <f t="shared" si="257"/>
        <v>848.68233918999999</v>
      </c>
      <c r="C377" s="112">
        <f t="shared" si="270"/>
        <v>814.85646702999998</v>
      </c>
      <c r="D377" s="113">
        <f t="shared" si="265"/>
        <v>5486.52</v>
      </c>
      <c r="E377" s="114">
        <f t="shared" si="279"/>
        <v>5560.59</v>
      </c>
      <c r="F377" s="115">
        <f t="shared" si="280"/>
        <v>44185</v>
      </c>
      <c r="G377" s="116">
        <f t="shared" si="258"/>
        <v>1.3500360884495022E-2</v>
      </c>
      <c r="H377" s="117">
        <f t="shared" si="266"/>
        <v>44249</v>
      </c>
      <c r="I377" s="117">
        <f t="shared" si="259"/>
        <v>44249</v>
      </c>
      <c r="J377" s="118">
        <f t="shared" si="267"/>
        <v>21</v>
      </c>
      <c r="K377" s="118">
        <f t="shared" si="282"/>
        <v>1</v>
      </c>
      <c r="L377" s="8">
        <f t="shared" si="268"/>
        <v>1.0006387699999999</v>
      </c>
      <c r="M377" s="119">
        <f t="shared" si="281"/>
        <v>1.00890013</v>
      </c>
      <c r="N377" s="119">
        <f t="shared" si="275"/>
        <v>1.0404718081274484</v>
      </c>
      <c r="O377" s="112">
        <f t="shared" si="278"/>
        <v>1.0411364299999999</v>
      </c>
      <c r="P377" s="112">
        <f t="shared" si="260"/>
        <v>848.37675304000004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9.5000000000000001E-2</v>
      </c>
      <c r="U377" s="120">
        <f t="shared" si="276"/>
        <v>1</v>
      </c>
      <c r="V377" s="120">
        <v>252</v>
      </c>
      <c r="W377" s="119">
        <f t="shared" si="261"/>
        <v>1.0003602009999999</v>
      </c>
      <c r="X377" s="112">
        <f t="shared" si="262"/>
        <v>0.30558615</v>
      </c>
      <c r="Y377" s="112">
        <f t="shared" si="263"/>
        <v>0</v>
      </c>
      <c r="Z377" s="125" t="str">
        <f t="shared" si="273"/>
        <v>A+J=</v>
      </c>
      <c r="AA377" s="117">
        <f t="shared" si="274"/>
        <v>44249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44218</v>
      </c>
      <c r="B378" s="112">
        <f t="shared" si="257"/>
        <v>849.53034639000009</v>
      </c>
      <c r="C378" s="112">
        <f t="shared" si="270"/>
        <v>814.85646702999998</v>
      </c>
      <c r="D378" s="113">
        <f t="shared" si="265"/>
        <v>5486.52</v>
      </c>
      <c r="E378" s="114">
        <f t="shared" si="279"/>
        <v>5560.59</v>
      </c>
      <c r="F378" s="115">
        <f t="shared" si="280"/>
        <v>44185</v>
      </c>
      <c r="G378" s="116">
        <f t="shared" si="258"/>
        <v>1.3500360884495022E-2</v>
      </c>
      <c r="H378" s="117">
        <f t="shared" si="266"/>
        <v>44249</v>
      </c>
      <c r="I378" s="117">
        <f t="shared" si="259"/>
        <v>44249</v>
      </c>
      <c r="J378" s="118">
        <f t="shared" si="267"/>
        <v>21</v>
      </c>
      <c r="K378" s="118">
        <f t="shared" si="282"/>
        <v>2</v>
      </c>
      <c r="L378" s="8">
        <f t="shared" si="268"/>
        <v>1.0012779599999999</v>
      </c>
      <c r="M378" s="119">
        <f t="shared" si="281"/>
        <v>1.00890013</v>
      </c>
      <c r="N378" s="119">
        <f t="shared" si="275"/>
        <v>1.0404718081274484</v>
      </c>
      <c r="O378" s="112">
        <f t="shared" si="278"/>
        <v>1.0418014799999999</v>
      </c>
      <c r="P378" s="112">
        <f t="shared" si="260"/>
        <v>848.91867333000005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9.5000000000000001E-2</v>
      </c>
      <c r="U378" s="120">
        <f t="shared" si="276"/>
        <v>2</v>
      </c>
      <c r="V378" s="120">
        <v>252</v>
      </c>
      <c r="W378" s="119">
        <f t="shared" si="261"/>
        <v>1.0007205320000001</v>
      </c>
      <c r="X378" s="112">
        <f t="shared" si="262"/>
        <v>0.61167305999999999</v>
      </c>
      <c r="Y378" s="112">
        <f t="shared" si="263"/>
        <v>0</v>
      </c>
      <c r="Z378" s="125" t="str">
        <f t="shared" si="273"/>
        <v>A+J=</v>
      </c>
      <c r="AA378" s="117">
        <f t="shared" si="274"/>
        <v>44249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44219</v>
      </c>
      <c r="B379" s="112">
        <f t="shared" si="257"/>
        <v>850.37920535000001</v>
      </c>
      <c r="C379" s="112">
        <f t="shared" si="270"/>
        <v>814.85646702999998</v>
      </c>
      <c r="D379" s="113">
        <f t="shared" si="265"/>
        <v>5486.52</v>
      </c>
      <c r="E379" s="114">
        <f t="shared" si="279"/>
        <v>5560.59</v>
      </c>
      <c r="F379" s="115">
        <f t="shared" si="280"/>
        <v>44185</v>
      </c>
      <c r="G379" s="116">
        <f t="shared" si="258"/>
        <v>1.3500360884495022E-2</v>
      </c>
      <c r="H379" s="117">
        <f t="shared" si="266"/>
        <v>44249</v>
      </c>
      <c r="I379" s="117">
        <f t="shared" si="259"/>
        <v>44249</v>
      </c>
      <c r="J379" s="118">
        <f t="shared" si="267"/>
        <v>21</v>
      </c>
      <c r="K379" s="118">
        <f t="shared" si="282"/>
        <v>3</v>
      </c>
      <c r="L379" s="8">
        <f t="shared" si="268"/>
        <v>1.0019175499999999</v>
      </c>
      <c r="M379" s="119">
        <f t="shared" si="281"/>
        <v>1.00890013</v>
      </c>
      <c r="N379" s="119">
        <f t="shared" si="275"/>
        <v>1.0404718081274484</v>
      </c>
      <c r="O379" s="112">
        <f t="shared" si="278"/>
        <v>1.0424669600000001</v>
      </c>
      <c r="P379" s="112">
        <f t="shared" si="260"/>
        <v>849.46094402000006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9.5000000000000001E-2</v>
      </c>
      <c r="U379" s="120">
        <f t="shared" si="276"/>
        <v>3</v>
      </c>
      <c r="V379" s="120">
        <v>252</v>
      </c>
      <c r="W379" s="119">
        <f t="shared" si="261"/>
        <v>1.001080993</v>
      </c>
      <c r="X379" s="112">
        <f t="shared" si="262"/>
        <v>0.91826132999999999</v>
      </c>
      <c r="Y379" s="112">
        <f t="shared" si="263"/>
        <v>0</v>
      </c>
      <c r="Z379" s="125" t="str">
        <f t="shared" si="273"/>
        <v>A+J=</v>
      </c>
      <c r="AA379" s="117">
        <f t="shared" si="274"/>
        <v>44249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44220</v>
      </c>
      <c r="B380" s="112">
        <f t="shared" si="257"/>
        <v>850.37920535000001</v>
      </c>
      <c r="C380" s="112">
        <f t="shared" si="270"/>
        <v>814.85646702999998</v>
      </c>
      <c r="D380" s="113">
        <f t="shared" si="265"/>
        <v>5486.52</v>
      </c>
      <c r="E380" s="114">
        <f t="shared" si="279"/>
        <v>5560.59</v>
      </c>
      <c r="F380" s="115">
        <f t="shared" si="280"/>
        <v>44185</v>
      </c>
      <c r="G380" s="116">
        <f t="shared" si="258"/>
        <v>1.3500360884495022E-2</v>
      </c>
      <c r="H380" s="117">
        <f t="shared" si="266"/>
        <v>44249</v>
      </c>
      <c r="I380" s="117">
        <f t="shared" si="259"/>
        <v>44249</v>
      </c>
      <c r="J380" s="118">
        <f t="shared" si="267"/>
        <v>21</v>
      </c>
      <c r="K380" s="118">
        <f t="shared" si="282"/>
        <v>3</v>
      </c>
      <c r="L380" s="8">
        <f t="shared" si="268"/>
        <v>1.0019175499999999</v>
      </c>
      <c r="M380" s="119">
        <f t="shared" si="281"/>
        <v>1.00890013</v>
      </c>
      <c r="N380" s="119">
        <f t="shared" si="275"/>
        <v>1.0404718081274484</v>
      </c>
      <c r="O380" s="112">
        <f t="shared" si="278"/>
        <v>1.0424669600000001</v>
      </c>
      <c r="P380" s="112">
        <f t="shared" si="260"/>
        <v>849.46094402000006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9.5000000000000001E-2</v>
      </c>
      <c r="U380" s="120">
        <f t="shared" si="276"/>
        <v>3</v>
      </c>
      <c r="V380" s="120">
        <v>252</v>
      </c>
      <c r="W380" s="119">
        <f t="shared" si="261"/>
        <v>1.001080993</v>
      </c>
      <c r="X380" s="112">
        <f t="shared" si="262"/>
        <v>0.91826132999999999</v>
      </c>
      <c r="Y380" s="112">
        <f t="shared" si="263"/>
        <v>0</v>
      </c>
      <c r="Z380" s="125" t="str">
        <f t="shared" si="273"/>
        <v>A+J=</v>
      </c>
      <c r="AA380" s="117">
        <f t="shared" si="274"/>
        <v>44249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44221</v>
      </c>
      <c r="B381" s="112">
        <f t="shared" si="257"/>
        <v>850.37920535000001</v>
      </c>
      <c r="C381" s="112">
        <f t="shared" si="270"/>
        <v>814.85646702999998</v>
      </c>
      <c r="D381" s="113">
        <f t="shared" si="265"/>
        <v>5486.52</v>
      </c>
      <c r="E381" s="114">
        <f t="shared" si="279"/>
        <v>5560.59</v>
      </c>
      <c r="F381" s="115">
        <f t="shared" si="280"/>
        <v>44185</v>
      </c>
      <c r="G381" s="116">
        <f t="shared" si="258"/>
        <v>1.3500360884495022E-2</v>
      </c>
      <c r="H381" s="117">
        <f t="shared" si="266"/>
        <v>44249</v>
      </c>
      <c r="I381" s="117">
        <f t="shared" si="259"/>
        <v>44249</v>
      </c>
      <c r="J381" s="118">
        <f t="shared" si="267"/>
        <v>21</v>
      </c>
      <c r="K381" s="118">
        <f t="shared" si="282"/>
        <v>3</v>
      </c>
      <c r="L381" s="8">
        <f t="shared" si="268"/>
        <v>1.0019175499999999</v>
      </c>
      <c r="M381" s="119">
        <f t="shared" si="281"/>
        <v>1.00890013</v>
      </c>
      <c r="N381" s="119">
        <f t="shared" si="275"/>
        <v>1.0404718081274484</v>
      </c>
      <c r="O381" s="112">
        <f t="shared" si="278"/>
        <v>1.0424669600000001</v>
      </c>
      <c r="P381" s="112">
        <f t="shared" si="260"/>
        <v>849.46094402000006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9.5000000000000001E-2</v>
      </c>
      <c r="U381" s="120">
        <f t="shared" si="276"/>
        <v>3</v>
      </c>
      <c r="V381" s="120">
        <v>252</v>
      </c>
      <c r="W381" s="119">
        <f t="shared" si="261"/>
        <v>1.001080993</v>
      </c>
      <c r="X381" s="112">
        <f t="shared" si="262"/>
        <v>0.91826132999999999</v>
      </c>
      <c r="Y381" s="112">
        <f t="shared" si="263"/>
        <v>0</v>
      </c>
      <c r="Z381" s="125" t="str">
        <f t="shared" si="273"/>
        <v>A+J=</v>
      </c>
      <c r="AA381" s="117">
        <f t="shared" si="274"/>
        <v>44249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44222</v>
      </c>
      <c r="B382" s="112">
        <f t="shared" si="257"/>
        <v>851.22890760999996</v>
      </c>
      <c r="C382" s="112">
        <f t="shared" si="270"/>
        <v>814.85646702999998</v>
      </c>
      <c r="D382" s="113">
        <f t="shared" si="265"/>
        <v>5486.52</v>
      </c>
      <c r="E382" s="114">
        <f t="shared" si="279"/>
        <v>5560.59</v>
      </c>
      <c r="F382" s="115">
        <f t="shared" si="280"/>
        <v>44185</v>
      </c>
      <c r="G382" s="116">
        <f t="shared" si="258"/>
        <v>1.3500360884495022E-2</v>
      </c>
      <c r="H382" s="117">
        <f t="shared" si="266"/>
        <v>44249</v>
      </c>
      <c r="I382" s="117">
        <f t="shared" si="259"/>
        <v>44249</v>
      </c>
      <c r="J382" s="118">
        <f t="shared" si="267"/>
        <v>21</v>
      </c>
      <c r="K382" s="118">
        <f t="shared" si="282"/>
        <v>4</v>
      </c>
      <c r="L382" s="8">
        <f t="shared" si="268"/>
        <v>1.0025575499999999</v>
      </c>
      <c r="M382" s="119">
        <f t="shared" si="281"/>
        <v>1.00890013</v>
      </c>
      <c r="N382" s="119">
        <f t="shared" si="275"/>
        <v>1.0404718081274484</v>
      </c>
      <c r="O382" s="112">
        <f t="shared" si="278"/>
        <v>1.0431328600000001</v>
      </c>
      <c r="P382" s="112">
        <f t="shared" si="260"/>
        <v>850.00355693999995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9.5000000000000001E-2</v>
      </c>
      <c r="U382" s="120">
        <f t="shared" si="276"/>
        <v>4</v>
      </c>
      <c r="V382" s="120">
        <v>252</v>
      </c>
      <c r="W382" s="119">
        <f t="shared" si="261"/>
        <v>1.0014415830000001</v>
      </c>
      <c r="X382" s="112">
        <f t="shared" si="262"/>
        <v>1.2253506700000001</v>
      </c>
      <c r="Y382" s="112">
        <f t="shared" si="263"/>
        <v>0</v>
      </c>
      <c r="Z382" s="125" t="str">
        <f t="shared" si="273"/>
        <v>A+J=</v>
      </c>
      <c r="AA382" s="117">
        <f t="shared" si="274"/>
        <v>44249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44223</v>
      </c>
      <c r="B383" s="112">
        <f t="shared" si="257"/>
        <v>852.07947181000009</v>
      </c>
      <c r="C383" s="112">
        <f t="shared" si="270"/>
        <v>814.85646702999998</v>
      </c>
      <c r="D383" s="113">
        <f t="shared" si="265"/>
        <v>5486.52</v>
      </c>
      <c r="E383" s="114">
        <f t="shared" si="279"/>
        <v>5560.59</v>
      </c>
      <c r="F383" s="115">
        <f t="shared" si="280"/>
        <v>44185</v>
      </c>
      <c r="G383" s="116">
        <f t="shared" si="258"/>
        <v>1.3500360884495022E-2</v>
      </c>
      <c r="H383" s="117">
        <f t="shared" si="266"/>
        <v>44249</v>
      </c>
      <c r="I383" s="117">
        <f t="shared" si="259"/>
        <v>44249</v>
      </c>
      <c r="J383" s="118">
        <f t="shared" si="267"/>
        <v>21</v>
      </c>
      <c r="K383" s="118">
        <f t="shared" si="282"/>
        <v>5</v>
      </c>
      <c r="L383" s="8">
        <f t="shared" si="268"/>
        <v>1.00319797</v>
      </c>
      <c r="M383" s="119">
        <f t="shared" si="281"/>
        <v>1.00890013</v>
      </c>
      <c r="N383" s="119">
        <f t="shared" si="275"/>
        <v>1.0404718081274484</v>
      </c>
      <c r="O383" s="112">
        <f t="shared" si="278"/>
        <v>1.0437992</v>
      </c>
      <c r="P383" s="112">
        <f t="shared" si="260"/>
        <v>850.54652840000006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9.5000000000000001E-2</v>
      </c>
      <c r="U383" s="120">
        <f t="shared" si="276"/>
        <v>5</v>
      </c>
      <c r="V383" s="120">
        <v>252</v>
      </c>
      <c r="W383" s="119">
        <f t="shared" si="261"/>
        <v>1.0018023039999999</v>
      </c>
      <c r="X383" s="112">
        <f t="shared" si="262"/>
        <v>1.5329434099999999</v>
      </c>
      <c r="Y383" s="112">
        <f t="shared" si="263"/>
        <v>0</v>
      </c>
      <c r="Z383" s="125" t="str">
        <f t="shared" si="273"/>
        <v>A+J=</v>
      </c>
      <c r="AA383" s="117">
        <f t="shared" si="274"/>
        <v>44249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44224</v>
      </c>
      <c r="B384" s="112">
        <f t="shared" si="257"/>
        <v>852.93088048000004</v>
      </c>
      <c r="C384" s="112">
        <f t="shared" si="270"/>
        <v>814.85646702999998</v>
      </c>
      <c r="D384" s="113">
        <f t="shared" si="265"/>
        <v>5486.52</v>
      </c>
      <c r="E384" s="114">
        <f t="shared" si="279"/>
        <v>5560.59</v>
      </c>
      <c r="F384" s="115">
        <f t="shared" si="280"/>
        <v>44185</v>
      </c>
      <c r="G384" s="116">
        <f t="shared" si="258"/>
        <v>1.3500360884495022E-2</v>
      </c>
      <c r="H384" s="117">
        <f t="shared" si="266"/>
        <v>44249</v>
      </c>
      <c r="I384" s="117">
        <f t="shared" si="259"/>
        <v>44249</v>
      </c>
      <c r="J384" s="118">
        <f t="shared" si="267"/>
        <v>21</v>
      </c>
      <c r="K384" s="118">
        <f t="shared" si="282"/>
        <v>6</v>
      </c>
      <c r="L384" s="8">
        <f t="shared" si="268"/>
        <v>1.0038387900000001</v>
      </c>
      <c r="M384" s="119">
        <f t="shared" si="281"/>
        <v>1.00890013</v>
      </c>
      <c r="N384" s="119">
        <f t="shared" si="275"/>
        <v>1.0404718081274484</v>
      </c>
      <c r="O384" s="112">
        <f t="shared" si="278"/>
        <v>1.0444659599999999</v>
      </c>
      <c r="P384" s="112">
        <f t="shared" si="260"/>
        <v>851.08984209000005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9.5000000000000001E-2</v>
      </c>
      <c r="U384" s="120">
        <f t="shared" si="276"/>
        <v>6</v>
      </c>
      <c r="V384" s="120">
        <v>252</v>
      </c>
      <c r="W384" s="119">
        <f t="shared" si="261"/>
        <v>1.002163154</v>
      </c>
      <c r="X384" s="112">
        <f t="shared" si="262"/>
        <v>1.84103839</v>
      </c>
      <c r="Y384" s="112">
        <f t="shared" si="263"/>
        <v>0</v>
      </c>
      <c r="Z384" s="125" t="str">
        <f t="shared" si="273"/>
        <v>A+J=</v>
      </c>
      <c r="AA384" s="117">
        <f t="shared" si="274"/>
        <v>44249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44225</v>
      </c>
      <c r="B385" s="112">
        <f t="shared" si="257"/>
        <v>853.78312776999996</v>
      </c>
      <c r="C385" s="112">
        <f t="shared" si="270"/>
        <v>814.85646702999998</v>
      </c>
      <c r="D385" s="113">
        <f t="shared" si="265"/>
        <v>5486.52</v>
      </c>
      <c r="E385" s="114">
        <f t="shared" si="279"/>
        <v>5560.59</v>
      </c>
      <c r="F385" s="115">
        <f t="shared" si="280"/>
        <v>44185</v>
      </c>
      <c r="G385" s="116">
        <f t="shared" si="258"/>
        <v>1.3500360884495022E-2</v>
      </c>
      <c r="H385" s="117">
        <f t="shared" si="266"/>
        <v>44249</v>
      </c>
      <c r="I385" s="117">
        <f t="shared" si="259"/>
        <v>44249</v>
      </c>
      <c r="J385" s="118">
        <f t="shared" si="267"/>
        <v>21</v>
      </c>
      <c r="K385" s="118">
        <f t="shared" si="282"/>
        <v>7</v>
      </c>
      <c r="L385" s="8">
        <f t="shared" si="268"/>
        <v>1.00448001</v>
      </c>
      <c r="M385" s="119">
        <f t="shared" si="281"/>
        <v>1.00890013</v>
      </c>
      <c r="N385" s="119">
        <f t="shared" si="275"/>
        <v>1.0404718081274484</v>
      </c>
      <c r="O385" s="112">
        <f t="shared" si="278"/>
        <v>1.04513313</v>
      </c>
      <c r="P385" s="112">
        <f t="shared" si="260"/>
        <v>851.63348987999996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9.5000000000000001E-2</v>
      </c>
      <c r="U385" s="120">
        <f t="shared" si="276"/>
        <v>7</v>
      </c>
      <c r="V385" s="120">
        <v>252</v>
      </c>
      <c r="W385" s="119">
        <f t="shared" si="261"/>
        <v>1.002524135</v>
      </c>
      <c r="X385" s="112">
        <f t="shared" si="262"/>
        <v>2.1496378900000002</v>
      </c>
      <c r="Y385" s="112">
        <f t="shared" si="263"/>
        <v>0</v>
      </c>
      <c r="Z385" s="125" t="str">
        <f t="shared" si="273"/>
        <v>A+J=</v>
      </c>
      <c r="AA385" s="117">
        <f t="shared" si="274"/>
        <v>44249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44226</v>
      </c>
      <c r="B386" s="112">
        <f t="shared" si="257"/>
        <v>854.63623706999999</v>
      </c>
      <c r="C386" s="112">
        <f t="shared" si="270"/>
        <v>814.85646702999998</v>
      </c>
      <c r="D386" s="113">
        <f t="shared" si="265"/>
        <v>5486.52</v>
      </c>
      <c r="E386" s="114">
        <f t="shared" si="279"/>
        <v>5560.59</v>
      </c>
      <c r="F386" s="115">
        <f t="shared" si="280"/>
        <v>44185</v>
      </c>
      <c r="G386" s="116">
        <f t="shared" si="258"/>
        <v>1.3500360884495022E-2</v>
      </c>
      <c r="H386" s="117">
        <f t="shared" si="266"/>
        <v>44249</v>
      </c>
      <c r="I386" s="117">
        <f t="shared" si="259"/>
        <v>44249</v>
      </c>
      <c r="J386" s="118">
        <f t="shared" si="267"/>
        <v>21</v>
      </c>
      <c r="K386" s="118">
        <f t="shared" si="282"/>
        <v>8</v>
      </c>
      <c r="L386" s="8">
        <f t="shared" si="268"/>
        <v>1.00512165</v>
      </c>
      <c r="M386" s="119">
        <f t="shared" si="281"/>
        <v>1.00890013</v>
      </c>
      <c r="N386" s="119">
        <f t="shared" si="275"/>
        <v>1.0404718081274484</v>
      </c>
      <c r="O386" s="112">
        <f t="shared" si="278"/>
        <v>1.04580074</v>
      </c>
      <c r="P386" s="112">
        <f t="shared" si="260"/>
        <v>852.17749620999996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9.5000000000000001E-2</v>
      </c>
      <c r="U386" s="120">
        <f t="shared" si="276"/>
        <v>8</v>
      </c>
      <c r="V386" s="120">
        <v>252</v>
      </c>
      <c r="W386" s="119">
        <f t="shared" si="261"/>
        <v>1.0028852450000001</v>
      </c>
      <c r="X386" s="112">
        <f t="shared" si="262"/>
        <v>2.4587408599999998</v>
      </c>
      <c r="Y386" s="112">
        <f t="shared" si="263"/>
        <v>0</v>
      </c>
      <c r="Z386" s="125" t="str">
        <f t="shared" si="273"/>
        <v>A+J=</v>
      </c>
      <c r="AA386" s="117">
        <f t="shared" si="274"/>
        <v>44249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44227</v>
      </c>
      <c r="B387" s="112">
        <f t="shared" si="257"/>
        <v>854.63623706999999</v>
      </c>
      <c r="C387" s="112">
        <f t="shared" si="270"/>
        <v>814.85646702999998</v>
      </c>
      <c r="D387" s="113">
        <f t="shared" si="265"/>
        <v>5486.52</v>
      </c>
      <c r="E387" s="114">
        <f t="shared" si="279"/>
        <v>5560.59</v>
      </c>
      <c r="F387" s="115">
        <f t="shared" si="280"/>
        <v>44185</v>
      </c>
      <c r="G387" s="116">
        <f t="shared" si="258"/>
        <v>1.3500360884495022E-2</v>
      </c>
      <c r="H387" s="117">
        <f t="shared" si="266"/>
        <v>44249</v>
      </c>
      <c r="I387" s="117">
        <f t="shared" si="259"/>
        <v>44249</v>
      </c>
      <c r="J387" s="118">
        <f t="shared" si="267"/>
        <v>21</v>
      </c>
      <c r="K387" s="118">
        <f t="shared" si="282"/>
        <v>8</v>
      </c>
      <c r="L387" s="8">
        <f t="shared" si="268"/>
        <v>1.00512165</v>
      </c>
      <c r="M387" s="119">
        <f t="shared" si="281"/>
        <v>1.00890013</v>
      </c>
      <c r="N387" s="119">
        <f t="shared" si="275"/>
        <v>1.0404718081274484</v>
      </c>
      <c r="O387" s="112">
        <f t="shared" si="278"/>
        <v>1.04580074</v>
      </c>
      <c r="P387" s="112">
        <f t="shared" si="260"/>
        <v>852.17749620999996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9.5000000000000001E-2</v>
      </c>
      <c r="U387" s="120">
        <f t="shared" si="276"/>
        <v>8</v>
      </c>
      <c r="V387" s="120">
        <v>252</v>
      </c>
      <c r="W387" s="119">
        <f t="shared" si="261"/>
        <v>1.0028852450000001</v>
      </c>
      <c r="X387" s="112">
        <f t="shared" si="262"/>
        <v>2.4587408599999998</v>
      </c>
      <c r="Y387" s="112">
        <f t="shared" si="263"/>
        <v>0</v>
      </c>
      <c r="Z387" s="125" t="str">
        <f t="shared" si="273"/>
        <v>A+J=</v>
      </c>
      <c r="AA387" s="117">
        <f t="shared" si="274"/>
        <v>44249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44228</v>
      </c>
      <c r="B388" s="112">
        <f t="shared" si="257"/>
        <v>854.63623706999999</v>
      </c>
      <c r="C388" s="112">
        <f t="shared" si="270"/>
        <v>814.85646702999998</v>
      </c>
      <c r="D388" s="113">
        <f t="shared" si="265"/>
        <v>5486.52</v>
      </c>
      <c r="E388" s="114">
        <f t="shared" si="279"/>
        <v>5560.59</v>
      </c>
      <c r="F388" s="115">
        <f t="shared" si="280"/>
        <v>44185</v>
      </c>
      <c r="G388" s="116">
        <f t="shared" si="258"/>
        <v>1.3500360884495022E-2</v>
      </c>
      <c r="H388" s="117">
        <f t="shared" si="266"/>
        <v>44249</v>
      </c>
      <c r="I388" s="117">
        <f t="shared" si="259"/>
        <v>44249</v>
      </c>
      <c r="J388" s="118">
        <f t="shared" si="267"/>
        <v>21</v>
      </c>
      <c r="K388" s="118">
        <f t="shared" si="282"/>
        <v>8</v>
      </c>
      <c r="L388" s="8">
        <f t="shared" si="268"/>
        <v>1.00512165</v>
      </c>
      <c r="M388" s="119">
        <f t="shared" si="281"/>
        <v>1.00890013</v>
      </c>
      <c r="N388" s="119">
        <f t="shared" si="275"/>
        <v>1.0404718081274484</v>
      </c>
      <c r="O388" s="112">
        <f t="shared" si="278"/>
        <v>1.04580074</v>
      </c>
      <c r="P388" s="112">
        <f t="shared" si="260"/>
        <v>852.17749620999996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9.5000000000000001E-2</v>
      </c>
      <c r="U388" s="120">
        <f t="shared" si="276"/>
        <v>8</v>
      </c>
      <c r="V388" s="120">
        <v>252</v>
      </c>
      <c r="W388" s="119">
        <f t="shared" si="261"/>
        <v>1.0028852450000001</v>
      </c>
      <c r="X388" s="112">
        <f t="shared" si="262"/>
        <v>2.4587408599999998</v>
      </c>
      <c r="Y388" s="112">
        <f t="shared" si="263"/>
        <v>0</v>
      </c>
      <c r="Z388" s="125" t="str">
        <f t="shared" si="273"/>
        <v>A+J=</v>
      </c>
      <c r="AA388" s="117">
        <f t="shared" si="274"/>
        <v>44249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44229</v>
      </c>
      <c r="B389" s="112">
        <f t="shared" si="257"/>
        <v>855.49019429999998</v>
      </c>
      <c r="C389" s="112">
        <f t="shared" si="270"/>
        <v>814.85646702999998</v>
      </c>
      <c r="D389" s="113">
        <f t="shared" si="265"/>
        <v>5486.52</v>
      </c>
      <c r="E389" s="114">
        <f t="shared" si="279"/>
        <v>5560.59</v>
      </c>
      <c r="F389" s="115">
        <f t="shared" si="280"/>
        <v>44185</v>
      </c>
      <c r="G389" s="116">
        <f t="shared" si="258"/>
        <v>1.3500360884495022E-2</v>
      </c>
      <c r="H389" s="117">
        <f t="shared" si="266"/>
        <v>44249</v>
      </c>
      <c r="I389" s="117">
        <f t="shared" si="259"/>
        <v>44249</v>
      </c>
      <c r="J389" s="118">
        <f t="shared" si="267"/>
        <v>21</v>
      </c>
      <c r="K389" s="118">
        <f t="shared" si="282"/>
        <v>9</v>
      </c>
      <c r="L389" s="8">
        <f t="shared" si="268"/>
        <v>1.0057636999999999</v>
      </c>
      <c r="M389" s="119">
        <f t="shared" si="281"/>
        <v>1.00890013</v>
      </c>
      <c r="N389" s="119">
        <f t="shared" si="275"/>
        <v>1.0404718081274484</v>
      </c>
      <c r="O389" s="112">
        <f t="shared" si="278"/>
        <v>1.0464687699999999</v>
      </c>
      <c r="P389" s="112">
        <f t="shared" si="260"/>
        <v>852.72184476999996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9.5000000000000001E-2</v>
      </c>
      <c r="U389" s="120">
        <f t="shared" si="276"/>
        <v>9</v>
      </c>
      <c r="V389" s="120">
        <v>252</v>
      </c>
      <c r="W389" s="119">
        <f t="shared" si="261"/>
        <v>1.0032464860000001</v>
      </c>
      <c r="X389" s="112">
        <f t="shared" si="262"/>
        <v>2.7683495300000001</v>
      </c>
      <c r="Y389" s="112">
        <f t="shared" si="263"/>
        <v>0</v>
      </c>
      <c r="Z389" s="125" t="str">
        <f t="shared" si="273"/>
        <v>A+J=</v>
      </c>
      <c r="AA389" s="117">
        <f t="shared" si="274"/>
        <v>44249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44230</v>
      </c>
      <c r="B390" s="112">
        <f t="shared" si="257"/>
        <v>856.34500653999999</v>
      </c>
      <c r="C390" s="112">
        <f t="shared" si="270"/>
        <v>814.85646702999998</v>
      </c>
      <c r="D390" s="113">
        <f t="shared" si="265"/>
        <v>5486.52</v>
      </c>
      <c r="E390" s="114">
        <f t="shared" si="279"/>
        <v>5560.59</v>
      </c>
      <c r="F390" s="115">
        <f t="shared" si="280"/>
        <v>44185</v>
      </c>
      <c r="G390" s="116">
        <f t="shared" si="258"/>
        <v>1.3500360884495022E-2</v>
      </c>
      <c r="H390" s="117">
        <f t="shared" si="266"/>
        <v>44249</v>
      </c>
      <c r="I390" s="117">
        <f t="shared" si="259"/>
        <v>44249</v>
      </c>
      <c r="J390" s="118">
        <f t="shared" si="267"/>
        <v>21</v>
      </c>
      <c r="K390" s="118">
        <f t="shared" si="282"/>
        <v>10</v>
      </c>
      <c r="L390" s="8">
        <f t="shared" si="268"/>
        <v>1.00640616</v>
      </c>
      <c r="M390" s="119">
        <f t="shared" si="281"/>
        <v>1.00890013</v>
      </c>
      <c r="N390" s="119">
        <f t="shared" si="275"/>
        <v>1.0404718081274484</v>
      </c>
      <c r="O390" s="112">
        <f t="shared" si="278"/>
        <v>1.0471372299999999</v>
      </c>
      <c r="P390" s="112">
        <f t="shared" si="260"/>
        <v>853.26654372999997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9.5000000000000001E-2</v>
      </c>
      <c r="U390" s="120">
        <f t="shared" si="276"/>
        <v>10</v>
      </c>
      <c r="V390" s="120">
        <v>252</v>
      </c>
      <c r="W390" s="119">
        <f t="shared" si="261"/>
        <v>1.0036078559999999</v>
      </c>
      <c r="X390" s="112">
        <f t="shared" si="262"/>
        <v>3.07846281</v>
      </c>
      <c r="Y390" s="112">
        <f t="shared" si="263"/>
        <v>0</v>
      </c>
      <c r="Z390" s="125" t="str">
        <f t="shared" si="273"/>
        <v>A+J=</v>
      </c>
      <c r="AA390" s="117">
        <f t="shared" si="274"/>
        <v>44249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44231</v>
      </c>
      <c r="B391" s="112">
        <f t="shared" si="257"/>
        <v>857.20067609</v>
      </c>
      <c r="C391" s="112">
        <f t="shared" si="270"/>
        <v>814.85646702999998</v>
      </c>
      <c r="D391" s="113">
        <f t="shared" si="265"/>
        <v>5486.52</v>
      </c>
      <c r="E391" s="114">
        <f t="shared" si="279"/>
        <v>5560.59</v>
      </c>
      <c r="F391" s="115">
        <f t="shared" si="280"/>
        <v>44185</v>
      </c>
      <c r="G391" s="116">
        <f t="shared" si="258"/>
        <v>1.3500360884495022E-2</v>
      </c>
      <c r="H391" s="117">
        <f t="shared" si="266"/>
        <v>44249</v>
      </c>
      <c r="I391" s="117">
        <f t="shared" si="259"/>
        <v>44249</v>
      </c>
      <c r="J391" s="118">
        <f t="shared" si="267"/>
        <v>21</v>
      </c>
      <c r="K391" s="118">
        <f t="shared" si="282"/>
        <v>11</v>
      </c>
      <c r="L391" s="8">
        <f t="shared" si="268"/>
        <v>1.0070490299999999</v>
      </c>
      <c r="M391" s="119">
        <f t="shared" si="281"/>
        <v>1.00890013</v>
      </c>
      <c r="N391" s="119">
        <f t="shared" si="275"/>
        <v>1.0404718081274484</v>
      </c>
      <c r="O391" s="112">
        <f t="shared" si="278"/>
        <v>1.04780612</v>
      </c>
      <c r="P391" s="112">
        <f t="shared" si="260"/>
        <v>853.81159306999996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9.5000000000000001E-2</v>
      </c>
      <c r="U391" s="120">
        <f t="shared" si="276"/>
        <v>11</v>
      </c>
      <c r="V391" s="120">
        <v>252</v>
      </c>
      <c r="W391" s="119">
        <f t="shared" si="261"/>
        <v>1.0039693569999999</v>
      </c>
      <c r="X391" s="112">
        <f t="shared" si="262"/>
        <v>3.3890830200000002</v>
      </c>
      <c r="Y391" s="112">
        <f t="shared" si="263"/>
        <v>0</v>
      </c>
      <c r="Z391" s="125" t="str">
        <f t="shared" si="273"/>
        <v>A+J=</v>
      </c>
      <c r="AA391" s="117">
        <f t="shared" si="274"/>
        <v>44249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44232</v>
      </c>
      <c r="B392" s="112">
        <f t="shared" si="257"/>
        <v>858.05719448999992</v>
      </c>
      <c r="C392" s="112">
        <f t="shared" si="270"/>
        <v>814.85646702999998</v>
      </c>
      <c r="D392" s="113">
        <f t="shared" si="265"/>
        <v>5486.52</v>
      </c>
      <c r="E392" s="114">
        <f t="shared" si="279"/>
        <v>5560.59</v>
      </c>
      <c r="F392" s="115">
        <f t="shared" si="280"/>
        <v>44185</v>
      </c>
      <c r="G392" s="116">
        <f t="shared" si="258"/>
        <v>1.3500360884495022E-2</v>
      </c>
      <c r="H392" s="117">
        <f t="shared" si="266"/>
        <v>44249</v>
      </c>
      <c r="I392" s="117">
        <f t="shared" si="259"/>
        <v>44249</v>
      </c>
      <c r="J392" s="118">
        <f t="shared" si="267"/>
        <v>21</v>
      </c>
      <c r="K392" s="118">
        <f t="shared" si="282"/>
        <v>12</v>
      </c>
      <c r="L392" s="8">
        <f t="shared" si="268"/>
        <v>1.0076923099999999</v>
      </c>
      <c r="M392" s="119">
        <f t="shared" si="281"/>
        <v>1.00890013</v>
      </c>
      <c r="N392" s="119">
        <f t="shared" si="275"/>
        <v>1.0404718081274484</v>
      </c>
      <c r="O392" s="112">
        <f t="shared" si="278"/>
        <v>1.0484754300000001</v>
      </c>
      <c r="P392" s="112">
        <f t="shared" si="260"/>
        <v>854.35698464999996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9.5000000000000001E-2</v>
      </c>
      <c r="U392" s="120">
        <f t="shared" si="276"/>
        <v>12</v>
      </c>
      <c r="V392" s="120">
        <v>252</v>
      </c>
      <c r="W392" s="119">
        <f t="shared" si="261"/>
        <v>1.004330988</v>
      </c>
      <c r="X392" s="112">
        <f t="shared" si="262"/>
        <v>3.7002098399999999</v>
      </c>
      <c r="Y392" s="112">
        <f t="shared" si="263"/>
        <v>0</v>
      </c>
      <c r="Z392" s="125" t="str">
        <f t="shared" si="273"/>
        <v>A+J=</v>
      </c>
      <c r="AA392" s="117">
        <f t="shared" si="274"/>
        <v>44249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44233</v>
      </c>
      <c r="B393" s="112">
        <f t="shared" si="257"/>
        <v>858.91457872000001</v>
      </c>
      <c r="C393" s="112">
        <f t="shared" si="270"/>
        <v>814.85646702999998</v>
      </c>
      <c r="D393" s="113">
        <f t="shared" si="265"/>
        <v>5486.52</v>
      </c>
      <c r="E393" s="114">
        <f t="shared" si="279"/>
        <v>5560.59</v>
      </c>
      <c r="F393" s="115">
        <f t="shared" si="280"/>
        <v>44185</v>
      </c>
      <c r="G393" s="116">
        <f t="shared" si="258"/>
        <v>1.3500360884495022E-2</v>
      </c>
      <c r="H393" s="117">
        <f t="shared" si="266"/>
        <v>44249</v>
      </c>
      <c r="I393" s="117">
        <f t="shared" si="259"/>
        <v>44249</v>
      </c>
      <c r="J393" s="118">
        <f t="shared" si="267"/>
        <v>21</v>
      </c>
      <c r="K393" s="118">
        <f t="shared" si="282"/>
        <v>13</v>
      </c>
      <c r="L393" s="8">
        <f t="shared" si="268"/>
        <v>1.0083359999999999</v>
      </c>
      <c r="M393" s="119">
        <f t="shared" si="281"/>
        <v>1.00890013</v>
      </c>
      <c r="N393" s="119">
        <f t="shared" si="275"/>
        <v>1.0404718081274484</v>
      </c>
      <c r="O393" s="112">
        <f t="shared" si="278"/>
        <v>1.04914518</v>
      </c>
      <c r="P393" s="112">
        <f t="shared" si="260"/>
        <v>854.90273477000005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9.5000000000000001E-2</v>
      </c>
      <c r="U393" s="120">
        <f t="shared" si="276"/>
        <v>13</v>
      </c>
      <c r="V393" s="120">
        <v>252</v>
      </c>
      <c r="W393" s="119">
        <f t="shared" si="261"/>
        <v>1.0046927489999999</v>
      </c>
      <c r="X393" s="112">
        <f t="shared" si="262"/>
        <v>4.0118439500000003</v>
      </c>
      <c r="Y393" s="112">
        <f t="shared" si="263"/>
        <v>0</v>
      </c>
      <c r="Z393" s="125" t="str">
        <f t="shared" si="273"/>
        <v>A+J=</v>
      </c>
      <c r="AA393" s="117">
        <f t="shared" si="274"/>
        <v>44249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44234</v>
      </c>
      <c r="B394" s="112">
        <f t="shared" ref="B394:B457" si="283">(P394+X394)</f>
        <v>858.91457872000001</v>
      </c>
      <c r="C394" s="112">
        <f t="shared" si="270"/>
        <v>814.85646702999998</v>
      </c>
      <c r="D394" s="113">
        <f t="shared" si="265"/>
        <v>5486.52</v>
      </c>
      <c r="E394" s="114">
        <f t="shared" si="279"/>
        <v>5560.59</v>
      </c>
      <c r="F394" s="115">
        <f t="shared" si="280"/>
        <v>44185</v>
      </c>
      <c r="G394" s="116">
        <f t="shared" ref="G394:G457" si="284">(E394/D394)-1</f>
        <v>1.3500360884495022E-2</v>
      </c>
      <c r="H394" s="117">
        <f t="shared" si="266"/>
        <v>44249</v>
      </c>
      <c r="I394" s="117">
        <f t="shared" ref="I394:I457" si="285">IF(A394&gt;I393,H394,I393)</f>
        <v>44249</v>
      </c>
      <c r="J394" s="118">
        <f t="shared" si="267"/>
        <v>21</v>
      </c>
      <c r="K394" s="118">
        <f t="shared" si="282"/>
        <v>13</v>
      </c>
      <c r="L394" s="8">
        <f t="shared" si="268"/>
        <v>1.0083359999999999</v>
      </c>
      <c r="M394" s="119">
        <f t="shared" si="281"/>
        <v>1.00890013</v>
      </c>
      <c r="N394" s="119">
        <f t="shared" si="275"/>
        <v>1.0404718081274484</v>
      </c>
      <c r="O394" s="112">
        <f t="shared" si="278"/>
        <v>1.04914518</v>
      </c>
      <c r="P394" s="112">
        <f t="shared" ref="P394:P457" si="286">TRUNC(C394*O394,8)</f>
        <v>854.90273477000005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9.5000000000000001E-2</v>
      </c>
      <c r="U394" s="120">
        <f t="shared" si="276"/>
        <v>13</v>
      </c>
      <c r="V394" s="120">
        <v>252</v>
      </c>
      <c r="W394" s="119">
        <f t="shared" ref="W394:W457" si="287">ROUND((1+T394)^TRUNC((U394/V394),9),9)</f>
        <v>1.0046927489999999</v>
      </c>
      <c r="X394" s="112">
        <f t="shared" ref="X394:X457" si="288">TRUNC((P394*(W394-1)),8)</f>
        <v>4.0118439500000003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44249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44235</v>
      </c>
      <c r="B395" s="112">
        <f t="shared" si="283"/>
        <v>858.91457872000001</v>
      </c>
      <c r="C395" s="112">
        <f t="shared" si="270"/>
        <v>814.85646702999998</v>
      </c>
      <c r="D395" s="113">
        <f t="shared" ref="D395:D458" si="291">IF(E395=E394,D394,E394)</f>
        <v>5486.52</v>
      </c>
      <c r="E395" s="114">
        <f t="shared" si="279"/>
        <v>5560.59</v>
      </c>
      <c r="F395" s="115">
        <f t="shared" si="280"/>
        <v>44185</v>
      </c>
      <c r="G395" s="116">
        <f t="shared" si="284"/>
        <v>1.3500360884495022E-2</v>
      </c>
      <c r="H395" s="117">
        <f t="shared" ref="H395:H458" si="292">IF(DAY(A395)=H$9,VLOOKUP(A395,AH$118:AN$450,4),H394)</f>
        <v>44249</v>
      </c>
      <c r="I395" s="117">
        <f t="shared" si="285"/>
        <v>44249</v>
      </c>
      <c r="J395" s="118">
        <f t="shared" ref="J395:J458" si="293">IF(I395=I394,J394,NETWORKDAYS(I394,I395,$AD$148:$AD$502)-1)</f>
        <v>21</v>
      </c>
      <c r="K395" s="118">
        <f t="shared" si="282"/>
        <v>13</v>
      </c>
      <c r="L395" s="8">
        <f t="shared" ref="L395:L458" si="294">IF(E395&lt;D395,1,TRUNC((E395/D395)^TRUNC((K395/J395),9),8))</f>
        <v>1.0083359999999999</v>
      </c>
      <c r="M395" s="119">
        <f t="shared" si="281"/>
        <v>1.00890013</v>
      </c>
      <c r="N395" s="119">
        <f t="shared" si="275"/>
        <v>1.0404718081274484</v>
      </c>
      <c r="O395" s="112">
        <f t="shared" si="278"/>
        <v>1.04914518</v>
      </c>
      <c r="P395" s="112">
        <f t="shared" si="286"/>
        <v>854.90273477000005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9.5000000000000001E-2</v>
      </c>
      <c r="U395" s="120">
        <f t="shared" si="276"/>
        <v>13</v>
      </c>
      <c r="V395" s="120">
        <v>252</v>
      </c>
      <c r="W395" s="119">
        <f t="shared" si="287"/>
        <v>1.0046927489999999</v>
      </c>
      <c r="X395" s="112">
        <f t="shared" si="288"/>
        <v>4.0118439500000003</v>
      </c>
      <c r="Y395" s="112">
        <f t="shared" si="289"/>
        <v>0</v>
      </c>
      <c r="Z395" s="125" t="str">
        <f t="shared" si="273"/>
        <v>A+J=</v>
      </c>
      <c r="AA395" s="117">
        <f t="shared" si="274"/>
        <v>44249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44236</v>
      </c>
      <c r="B396" s="112">
        <f t="shared" si="283"/>
        <v>859.77281384000003</v>
      </c>
      <c r="C396" s="112">
        <f t="shared" ref="C396:C459" si="296">TRUNC(IF(Q395&gt;0,VLOOKUP(A395,$AD$12:$AE$140,2),C395),8)</f>
        <v>814.85646702999998</v>
      </c>
      <c r="D396" s="113">
        <f t="shared" si="291"/>
        <v>5486.52</v>
      </c>
      <c r="E396" s="114">
        <f t="shared" si="279"/>
        <v>5560.59</v>
      </c>
      <c r="F396" s="115">
        <f t="shared" si="280"/>
        <v>44185</v>
      </c>
      <c r="G396" s="116">
        <f t="shared" si="284"/>
        <v>1.3500360884495022E-2</v>
      </c>
      <c r="H396" s="117">
        <f t="shared" si="292"/>
        <v>44249</v>
      </c>
      <c r="I396" s="117">
        <f t="shared" si="285"/>
        <v>44249</v>
      </c>
      <c r="J396" s="118">
        <f t="shared" si="293"/>
        <v>21</v>
      </c>
      <c r="K396" s="118">
        <f t="shared" si="282"/>
        <v>14</v>
      </c>
      <c r="L396" s="8">
        <f t="shared" si="294"/>
        <v>1.00898011</v>
      </c>
      <c r="M396" s="119">
        <f t="shared" si="281"/>
        <v>1.00890013</v>
      </c>
      <c r="N396" s="119">
        <f t="shared" si="275"/>
        <v>1.0404718081274484</v>
      </c>
      <c r="O396" s="112">
        <f t="shared" si="278"/>
        <v>1.04981535</v>
      </c>
      <c r="P396" s="112">
        <f t="shared" si="286"/>
        <v>855.44882713000004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9.5000000000000001E-2</v>
      </c>
      <c r="U396" s="120">
        <f t="shared" si="276"/>
        <v>14</v>
      </c>
      <c r="V396" s="120">
        <v>252</v>
      </c>
      <c r="W396" s="119">
        <f t="shared" si="287"/>
        <v>1.0050546410000001</v>
      </c>
      <c r="X396" s="112">
        <f t="shared" si="288"/>
        <v>4.3239867099999998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44249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44237</v>
      </c>
      <c r="B397" s="112">
        <f t="shared" si="283"/>
        <v>860.63190778000001</v>
      </c>
      <c r="C397" s="112">
        <f t="shared" si="296"/>
        <v>814.85646702999998</v>
      </c>
      <c r="D397" s="113">
        <f t="shared" si="291"/>
        <v>5486.52</v>
      </c>
      <c r="E397" s="114">
        <f t="shared" si="279"/>
        <v>5560.59</v>
      </c>
      <c r="F397" s="115">
        <f t="shared" si="280"/>
        <v>44185</v>
      </c>
      <c r="G397" s="116">
        <f t="shared" si="284"/>
        <v>1.3500360884495022E-2</v>
      </c>
      <c r="H397" s="117">
        <f t="shared" si="292"/>
        <v>44249</v>
      </c>
      <c r="I397" s="117">
        <f t="shared" si="285"/>
        <v>44249</v>
      </c>
      <c r="J397" s="118">
        <f t="shared" si="293"/>
        <v>21</v>
      </c>
      <c r="K397" s="118">
        <f t="shared" si="282"/>
        <v>15</v>
      </c>
      <c r="L397" s="8">
        <f t="shared" si="294"/>
        <v>1.0096246200000001</v>
      </c>
      <c r="M397" s="119">
        <f t="shared" si="281"/>
        <v>1.00890013</v>
      </c>
      <c r="N397" s="119">
        <f t="shared" si="275"/>
        <v>1.0404718081274484</v>
      </c>
      <c r="O397" s="112">
        <f t="shared" si="278"/>
        <v>1.0504859499999999</v>
      </c>
      <c r="P397" s="112">
        <f t="shared" si="286"/>
        <v>855.99526988000002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9.5000000000000001E-2</v>
      </c>
      <c r="U397" s="120">
        <f t="shared" si="276"/>
        <v>15</v>
      </c>
      <c r="V397" s="120">
        <v>252</v>
      </c>
      <c r="W397" s="119">
        <f t="shared" si="287"/>
        <v>1.0054166630000001</v>
      </c>
      <c r="X397" s="112">
        <f t="shared" si="288"/>
        <v>4.6366379000000002</v>
      </c>
      <c r="Y397" s="112">
        <f t="shared" si="289"/>
        <v>0</v>
      </c>
      <c r="Z397" s="125" t="str">
        <f t="shared" si="299"/>
        <v>A+J=</v>
      </c>
      <c r="AA397" s="117">
        <f t="shared" si="300"/>
        <v>44249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44238</v>
      </c>
      <c r="B398" s="112">
        <f t="shared" si="283"/>
        <v>861.49185293000005</v>
      </c>
      <c r="C398" s="112">
        <f t="shared" si="296"/>
        <v>814.85646702999998</v>
      </c>
      <c r="D398" s="113">
        <f t="shared" si="291"/>
        <v>5486.52</v>
      </c>
      <c r="E398" s="114">
        <f t="shared" si="279"/>
        <v>5560.59</v>
      </c>
      <c r="F398" s="115">
        <f t="shared" si="280"/>
        <v>44185</v>
      </c>
      <c r="G398" s="116">
        <f t="shared" si="284"/>
        <v>1.3500360884495022E-2</v>
      </c>
      <c r="H398" s="117">
        <f t="shared" si="292"/>
        <v>44249</v>
      </c>
      <c r="I398" s="117">
        <f t="shared" si="285"/>
        <v>44249</v>
      </c>
      <c r="J398" s="118">
        <f t="shared" si="293"/>
        <v>21</v>
      </c>
      <c r="K398" s="118">
        <f t="shared" si="282"/>
        <v>16</v>
      </c>
      <c r="L398" s="8">
        <f t="shared" si="294"/>
        <v>1.0102695399999999</v>
      </c>
      <c r="M398" s="119">
        <f t="shared" si="281"/>
        <v>1.00890013</v>
      </c>
      <c r="N398" s="119">
        <f t="shared" si="275"/>
        <v>1.0404718081274484</v>
      </c>
      <c r="O398" s="112">
        <f t="shared" si="278"/>
        <v>1.0511569700000001</v>
      </c>
      <c r="P398" s="112">
        <f t="shared" si="286"/>
        <v>856.54205486000001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9.5000000000000001E-2</v>
      </c>
      <c r="U398" s="120">
        <f t="shared" si="276"/>
        <v>16</v>
      </c>
      <c r="V398" s="120">
        <v>252</v>
      </c>
      <c r="W398" s="119">
        <f t="shared" si="287"/>
        <v>1.005778815</v>
      </c>
      <c r="X398" s="112">
        <f t="shared" si="288"/>
        <v>4.9497980699999999</v>
      </c>
      <c r="Y398" s="112">
        <f t="shared" si="289"/>
        <v>0</v>
      </c>
      <c r="Z398" s="125" t="str">
        <f t="shared" si="299"/>
        <v>A+J=</v>
      </c>
      <c r="AA398" s="117">
        <f t="shared" si="300"/>
        <v>44249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44239</v>
      </c>
      <c r="B399" s="112">
        <f t="shared" si="283"/>
        <v>862.35266715</v>
      </c>
      <c r="C399" s="112">
        <f t="shared" si="296"/>
        <v>814.85646702999998</v>
      </c>
      <c r="D399" s="113">
        <f t="shared" si="291"/>
        <v>5486.52</v>
      </c>
      <c r="E399" s="114">
        <f t="shared" si="279"/>
        <v>5560.59</v>
      </c>
      <c r="F399" s="115">
        <f t="shared" si="280"/>
        <v>44185</v>
      </c>
      <c r="G399" s="116">
        <f t="shared" si="284"/>
        <v>1.3500360884495022E-2</v>
      </c>
      <c r="H399" s="117">
        <f t="shared" si="292"/>
        <v>44249</v>
      </c>
      <c r="I399" s="117">
        <f t="shared" si="285"/>
        <v>44249</v>
      </c>
      <c r="J399" s="118">
        <f t="shared" si="293"/>
        <v>21</v>
      </c>
      <c r="K399" s="118">
        <f t="shared" si="282"/>
        <v>17</v>
      </c>
      <c r="L399" s="8">
        <f t="shared" si="294"/>
        <v>1.0109148800000001</v>
      </c>
      <c r="M399" s="119">
        <f t="shared" si="281"/>
        <v>1.00890013</v>
      </c>
      <c r="N399" s="119">
        <f t="shared" si="275"/>
        <v>1.0404718081274484</v>
      </c>
      <c r="O399" s="112">
        <f t="shared" si="278"/>
        <v>1.05182843</v>
      </c>
      <c r="P399" s="112">
        <f t="shared" si="286"/>
        <v>857.08919838999998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9.5000000000000001E-2</v>
      </c>
      <c r="U399" s="120">
        <f t="shared" si="276"/>
        <v>17</v>
      </c>
      <c r="V399" s="120">
        <v>252</v>
      </c>
      <c r="W399" s="119">
        <f t="shared" si="287"/>
        <v>1.0061410980000001</v>
      </c>
      <c r="X399" s="112">
        <f t="shared" si="288"/>
        <v>5.2634687600000003</v>
      </c>
      <c r="Y399" s="112">
        <f t="shared" si="289"/>
        <v>0</v>
      </c>
      <c r="Z399" s="125" t="str">
        <f t="shared" si="299"/>
        <v>A+J=</v>
      </c>
      <c r="AA399" s="117">
        <f t="shared" si="300"/>
        <v>44249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44240</v>
      </c>
      <c r="B400" s="112">
        <f t="shared" si="283"/>
        <v>863.21433374999992</v>
      </c>
      <c r="C400" s="112">
        <f t="shared" si="296"/>
        <v>814.85646702999998</v>
      </c>
      <c r="D400" s="113">
        <f t="shared" si="291"/>
        <v>5486.52</v>
      </c>
      <c r="E400" s="114">
        <f t="shared" si="279"/>
        <v>5560.59</v>
      </c>
      <c r="F400" s="115">
        <f t="shared" si="280"/>
        <v>44185</v>
      </c>
      <c r="G400" s="116">
        <f t="shared" si="284"/>
        <v>1.3500360884495022E-2</v>
      </c>
      <c r="H400" s="117">
        <f t="shared" si="292"/>
        <v>44249</v>
      </c>
      <c r="I400" s="117">
        <f t="shared" si="285"/>
        <v>44249</v>
      </c>
      <c r="J400" s="118">
        <f t="shared" si="293"/>
        <v>21</v>
      </c>
      <c r="K400" s="118">
        <f t="shared" si="282"/>
        <v>18</v>
      </c>
      <c r="L400" s="8">
        <f t="shared" si="294"/>
        <v>1.01156063</v>
      </c>
      <c r="M400" s="119">
        <f t="shared" si="281"/>
        <v>1.00890013</v>
      </c>
      <c r="N400" s="119">
        <f t="shared" si="275"/>
        <v>1.0404718081274484</v>
      </c>
      <c r="O400" s="112">
        <f t="shared" si="278"/>
        <v>1.0525003100000001</v>
      </c>
      <c r="P400" s="112">
        <f t="shared" si="286"/>
        <v>857.63668414999995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9.5000000000000001E-2</v>
      </c>
      <c r="U400" s="120">
        <f t="shared" si="276"/>
        <v>18</v>
      </c>
      <c r="V400" s="120">
        <v>252</v>
      </c>
      <c r="W400" s="119">
        <f t="shared" si="287"/>
        <v>1.006503511</v>
      </c>
      <c r="X400" s="112">
        <f t="shared" si="288"/>
        <v>5.5776496</v>
      </c>
      <c r="Y400" s="112">
        <f t="shared" si="289"/>
        <v>0</v>
      </c>
      <c r="Z400" s="125" t="str">
        <f t="shared" si="299"/>
        <v>A+J=</v>
      </c>
      <c r="AA400" s="117">
        <f t="shared" si="300"/>
        <v>44249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44241</v>
      </c>
      <c r="B401" s="112">
        <f t="shared" si="283"/>
        <v>863.21433374999992</v>
      </c>
      <c r="C401" s="112">
        <f t="shared" si="296"/>
        <v>814.85646702999998</v>
      </c>
      <c r="D401" s="113">
        <f t="shared" si="291"/>
        <v>5486.52</v>
      </c>
      <c r="E401" s="114">
        <f t="shared" si="279"/>
        <v>5560.59</v>
      </c>
      <c r="F401" s="115">
        <f t="shared" si="280"/>
        <v>44185</v>
      </c>
      <c r="G401" s="116">
        <f t="shared" si="284"/>
        <v>1.3500360884495022E-2</v>
      </c>
      <c r="H401" s="117">
        <f t="shared" si="292"/>
        <v>44249</v>
      </c>
      <c r="I401" s="117">
        <f t="shared" si="285"/>
        <v>44249</v>
      </c>
      <c r="J401" s="118">
        <f t="shared" si="293"/>
        <v>21</v>
      </c>
      <c r="K401" s="118">
        <f t="shared" si="282"/>
        <v>18</v>
      </c>
      <c r="L401" s="8">
        <f t="shared" si="294"/>
        <v>1.01156063</v>
      </c>
      <c r="M401" s="119">
        <f t="shared" si="281"/>
        <v>1.00890013</v>
      </c>
      <c r="N401" s="119">
        <f t="shared" si="275"/>
        <v>1.0404718081274484</v>
      </c>
      <c r="O401" s="112">
        <f t="shared" si="278"/>
        <v>1.0525003100000001</v>
      </c>
      <c r="P401" s="112">
        <f t="shared" si="286"/>
        <v>857.63668414999995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9.5000000000000001E-2</v>
      </c>
      <c r="U401" s="120">
        <f t="shared" si="276"/>
        <v>18</v>
      </c>
      <c r="V401" s="120">
        <v>252</v>
      </c>
      <c r="W401" s="119">
        <f t="shared" si="287"/>
        <v>1.006503511</v>
      </c>
      <c r="X401" s="112">
        <f t="shared" si="288"/>
        <v>5.5776496</v>
      </c>
      <c r="Y401" s="112">
        <f t="shared" si="289"/>
        <v>0</v>
      </c>
      <c r="Z401" s="125" t="str">
        <f t="shared" si="299"/>
        <v>A+J=</v>
      </c>
      <c r="AA401" s="117">
        <f t="shared" si="300"/>
        <v>44249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44242</v>
      </c>
      <c r="B402" s="112">
        <f t="shared" si="283"/>
        <v>863.21433374999992</v>
      </c>
      <c r="C402" s="112">
        <f t="shared" si="296"/>
        <v>814.85646702999998</v>
      </c>
      <c r="D402" s="113">
        <f t="shared" si="291"/>
        <v>5486.52</v>
      </c>
      <c r="E402" s="114">
        <f t="shared" si="279"/>
        <v>5560.59</v>
      </c>
      <c r="F402" s="115">
        <f t="shared" si="280"/>
        <v>44185</v>
      </c>
      <c r="G402" s="116">
        <f t="shared" si="284"/>
        <v>1.3500360884495022E-2</v>
      </c>
      <c r="H402" s="117">
        <f t="shared" si="292"/>
        <v>44249</v>
      </c>
      <c r="I402" s="117">
        <f t="shared" si="285"/>
        <v>44249</v>
      </c>
      <c r="J402" s="118">
        <f t="shared" si="293"/>
        <v>21</v>
      </c>
      <c r="K402" s="118">
        <f t="shared" si="282"/>
        <v>18</v>
      </c>
      <c r="L402" s="8">
        <f t="shared" si="294"/>
        <v>1.01156063</v>
      </c>
      <c r="M402" s="119">
        <f t="shared" si="281"/>
        <v>1.00890013</v>
      </c>
      <c r="N402" s="119">
        <f t="shared" si="275"/>
        <v>1.0404718081274484</v>
      </c>
      <c r="O402" s="112">
        <f t="shared" si="278"/>
        <v>1.0525003100000001</v>
      </c>
      <c r="P402" s="112">
        <f t="shared" si="286"/>
        <v>857.63668414999995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9.5000000000000001E-2</v>
      </c>
      <c r="U402" s="120">
        <f t="shared" si="276"/>
        <v>18</v>
      </c>
      <c r="V402" s="120">
        <v>252</v>
      </c>
      <c r="W402" s="119">
        <f t="shared" si="287"/>
        <v>1.006503511</v>
      </c>
      <c r="X402" s="112">
        <f t="shared" si="288"/>
        <v>5.5776496</v>
      </c>
      <c r="Y402" s="112">
        <f t="shared" si="289"/>
        <v>0</v>
      </c>
      <c r="Z402" s="125" t="str">
        <f t="shared" si="299"/>
        <v>A+J=</v>
      </c>
      <c r="AA402" s="117">
        <f t="shared" si="300"/>
        <v>44249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44243</v>
      </c>
      <c r="B403" s="112">
        <f t="shared" si="283"/>
        <v>863.21433374999992</v>
      </c>
      <c r="C403" s="112">
        <f t="shared" si="296"/>
        <v>814.85646702999998</v>
      </c>
      <c r="D403" s="113">
        <f t="shared" si="291"/>
        <v>5486.52</v>
      </c>
      <c r="E403" s="114">
        <f t="shared" si="279"/>
        <v>5560.59</v>
      </c>
      <c r="F403" s="115">
        <f t="shared" si="280"/>
        <v>44185</v>
      </c>
      <c r="G403" s="116">
        <f t="shared" si="284"/>
        <v>1.3500360884495022E-2</v>
      </c>
      <c r="H403" s="117">
        <f t="shared" si="292"/>
        <v>44249</v>
      </c>
      <c r="I403" s="117">
        <f t="shared" si="285"/>
        <v>44249</v>
      </c>
      <c r="J403" s="118">
        <f t="shared" si="293"/>
        <v>21</v>
      </c>
      <c r="K403" s="118">
        <f t="shared" si="282"/>
        <v>18</v>
      </c>
      <c r="L403" s="8">
        <f t="shared" si="294"/>
        <v>1.01156063</v>
      </c>
      <c r="M403" s="119">
        <f t="shared" si="281"/>
        <v>1.00890013</v>
      </c>
      <c r="N403" s="119">
        <f t="shared" si="275"/>
        <v>1.0404718081274484</v>
      </c>
      <c r="O403" s="112">
        <f t="shared" si="278"/>
        <v>1.0525003100000001</v>
      </c>
      <c r="P403" s="112">
        <f t="shared" si="286"/>
        <v>857.63668414999995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9.5000000000000001E-2</v>
      </c>
      <c r="U403" s="120">
        <f t="shared" si="276"/>
        <v>18</v>
      </c>
      <c r="V403" s="120">
        <v>252</v>
      </c>
      <c r="W403" s="119">
        <f t="shared" si="287"/>
        <v>1.006503511</v>
      </c>
      <c r="X403" s="112">
        <f t="shared" si="288"/>
        <v>5.5776496</v>
      </c>
      <c r="Y403" s="112">
        <f t="shared" si="289"/>
        <v>0</v>
      </c>
      <c r="Z403" s="125" t="str">
        <f t="shared" si="299"/>
        <v>A+J=</v>
      </c>
      <c r="AA403" s="117">
        <f t="shared" si="300"/>
        <v>44249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44244</v>
      </c>
      <c r="B404" s="112">
        <f t="shared" si="283"/>
        <v>863.21433374999992</v>
      </c>
      <c r="C404" s="112">
        <f t="shared" si="296"/>
        <v>814.85646702999998</v>
      </c>
      <c r="D404" s="113">
        <f t="shared" si="291"/>
        <v>5486.52</v>
      </c>
      <c r="E404" s="114">
        <f t="shared" si="279"/>
        <v>5560.59</v>
      </c>
      <c r="F404" s="115">
        <f t="shared" si="280"/>
        <v>44185</v>
      </c>
      <c r="G404" s="116">
        <f t="shared" si="284"/>
        <v>1.3500360884495022E-2</v>
      </c>
      <c r="H404" s="117">
        <f t="shared" si="292"/>
        <v>44249</v>
      </c>
      <c r="I404" s="117">
        <f t="shared" si="285"/>
        <v>44249</v>
      </c>
      <c r="J404" s="118">
        <f t="shared" si="293"/>
        <v>21</v>
      </c>
      <c r="K404" s="118">
        <f t="shared" si="282"/>
        <v>18</v>
      </c>
      <c r="L404" s="8">
        <f t="shared" si="294"/>
        <v>1.01156063</v>
      </c>
      <c r="M404" s="119">
        <f t="shared" si="281"/>
        <v>1.00890013</v>
      </c>
      <c r="N404" s="119">
        <f t="shared" si="275"/>
        <v>1.0404718081274484</v>
      </c>
      <c r="O404" s="112">
        <f t="shared" si="278"/>
        <v>1.0525003100000001</v>
      </c>
      <c r="P404" s="112">
        <f t="shared" si="286"/>
        <v>857.63668414999995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9.5000000000000001E-2</v>
      </c>
      <c r="U404" s="120">
        <f t="shared" si="276"/>
        <v>18</v>
      </c>
      <c r="V404" s="120">
        <v>252</v>
      </c>
      <c r="W404" s="119">
        <f t="shared" si="287"/>
        <v>1.006503511</v>
      </c>
      <c r="X404" s="112">
        <f t="shared" si="288"/>
        <v>5.5776496</v>
      </c>
      <c r="Y404" s="112">
        <f t="shared" si="289"/>
        <v>0</v>
      </c>
      <c r="Z404" s="125" t="str">
        <f t="shared" si="299"/>
        <v>A+J=</v>
      </c>
      <c r="AA404" s="117">
        <f t="shared" si="300"/>
        <v>44249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44245</v>
      </c>
      <c r="B405" s="112">
        <f t="shared" si="283"/>
        <v>864.07686240999999</v>
      </c>
      <c r="C405" s="112">
        <f t="shared" si="296"/>
        <v>814.85646702999998</v>
      </c>
      <c r="D405" s="113">
        <f t="shared" si="291"/>
        <v>5486.52</v>
      </c>
      <c r="E405" s="114">
        <f t="shared" si="279"/>
        <v>5560.59</v>
      </c>
      <c r="F405" s="115">
        <f t="shared" si="280"/>
        <v>44185</v>
      </c>
      <c r="G405" s="116">
        <f t="shared" si="284"/>
        <v>1.3500360884495022E-2</v>
      </c>
      <c r="H405" s="117">
        <f t="shared" si="292"/>
        <v>44249</v>
      </c>
      <c r="I405" s="117">
        <f t="shared" si="285"/>
        <v>44249</v>
      </c>
      <c r="J405" s="118">
        <f t="shared" si="293"/>
        <v>21</v>
      </c>
      <c r="K405" s="118">
        <f t="shared" si="282"/>
        <v>19</v>
      </c>
      <c r="L405" s="8">
        <f t="shared" si="294"/>
        <v>1.01220679</v>
      </c>
      <c r="M405" s="119">
        <f t="shared" si="281"/>
        <v>1.00890013</v>
      </c>
      <c r="N405" s="119">
        <f t="shared" si="275"/>
        <v>1.0404718081274484</v>
      </c>
      <c r="O405" s="112">
        <f t="shared" si="278"/>
        <v>1.05317262</v>
      </c>
      <c r="P405" s="112">
        <f t="shared" si="286"/>
        <v>858.18452030000003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9.5000000000000001E-2</v>
      </c>
      <c r="U405" s="120">
        <f t="shared" si="276"/>
        <v>19</v>
      </c>
      <c r="V405" s="120">
        <v>252</v>
      </c>
      <c r="W405" s="119">
        <f t="shared" si="287"/>
        <v>1.0068660549999999</v>
      </c>
      <c r="X405" s="112">
        <f t="shared" si="288"/>
        <v>5.8923421100000004</v>
      </c>
      <c r="Y405" s="112">
        <f t="shared" si="289"/>
        <v>0</v>
      </c>
      <c r="Z405" s="125" t="str">
        <f t="shared" si="299"/>
        <v>A+J=</v>
      </c>
      <c r="AA405" s="117">
        <f t="shared" si="300"/>
        <v>44249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44246</v>
      </c>
      <c r="B406" s="112">
        <f t="shared" si="283"/>
        <v>864.94026107000002</v>
      </c>
      <c r="C406" s="112">
        <f t="shared" si="296"/>
        <v>814.85646702999998</v>
      </c>
      <c r="D406" s="113">
        <f t="shared" si="291"/>
        <v>5486.52</v>
      </c>
      <c r="E406" s="114">
        <f t="shared" si="279"/>
        <v>5560.59</v>
      </c>
      <c r="F406" s="115">
        <f t="shared" si="280"/>
        <v>44185</v>
      </c>
      <c r="G406" s="116">
        <f t="shared" si="284"/>
        <v>1.3500360884495022E-2</v>
      </c>
      <c r="H406" s="117">
        <f t="shared" si="292"/>
        <v>44249</v>
      </c>
      <c r="I406" s="117">
        <f t="shared" si="285"/>
        <v>44249</v>
      </c>
      <c r="J406" s="118">
        <f t="shared" si="293"/>
        <v>21</v>
      </c>
      <c r="K406" s="118">
        <f t="shared" si="282"/>
        <v>20</v>
      </c>
      <c r="L406" s="8">
        <f t="shared" si="294"/>
        <v>1.01285337</v>
      </c>
      <c r="M406" s="119">
        <f t="shared" si="281"/>
        <v>1.00890013</v>
      </c>
      <c r="N406" s="119">
        <f t="shared" si="275"/>
        <v>1.0404718081274484</v>
      </c>
      <c r="O406" s="112">
        <f t="shared" si="278"/>
        <v>1.0538453699999999</v>
      </c>
      <c r="P406" s="112">
        <f t="shared" si="286"/>
        <v>858.73271498999998</v>
      </c>
      <c r="Q406" s="162">
        <f t="shared" si="297"/>
        <v>0</v>
      </c>
      <c r="R406" s="30">
        <f t="shared" si="298"/>
        <v>0</v>
      </c>
      <c r="S406" s="112">
        <f t="shared" si="277"/>
        <v>0</v>
      </c>
      <c r="T406" s="122">
        <f t="shared" si="295"/>
        <v>9.5000000000000001E-2</v>
      </c>
      <c r="U406" s="120">
        <f t="shared" si="276"/>
        <v>20</v>
      </c>
      <c r="V406" s="120">
        <v>252</v>
      </c>
      <c r="W406" s="119">
        <f t="shared" si="287"/>
        <v>1.0072287289999999</v>
      </c>
      <c r="X406" s="112">
        <f t="shared" si="288"/>
        <v>6.2075460800000002</v>
      </c>
      <c r="Y406" s="112">
        <f t="shared" si="289"/>
        <v>0</v>
      </c>
      <c r="Z406" s="125" t="str">
        <f t="shared" si="299"/>
        <v>A+J=</v>
      </c>
      <c r="AA406" s="117">
        <f t="shared" si="300"/>
        <v>44249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44247</v>
      </c>
      <c r="B407" s="112">
        <f t="shared" si="283"/>
        <v>865.80452296999999</v>
      </c>
      <c r="C407" s="112">
        <f t="shared" si="296"/>
        <v>814.85646702999998</v>
      </c>
      <c r="D407" s="113">
        <f t="shared" si="291"/>
        <v>5486.52</v>
      </c>
      <c r="E407" s="114">
        <f t="shared" si="279"/>
        <v>5560.59</v>
      </c>
      <c r="F407" s="115">
        <f t="shared" si="280"/>
        <v>44185</v>
      </c>
      <c r="G407" s="116">
        <f t="shared" si="284"/>
        <v>1.3500360884495022E-2</v>
      </c>
      <c r="H407" s="117">
        <f t="shared" si="292"/>
        <v>44277</v>
      </c>
      <c r="I407" s="117">
        <f t="shared" si="285"/>
        <v>44249</v>
      </c>
      <c r="J407" s="118">
        <f t="shared" si="293"/>
        <v>21</v>
      </c>
      <c r="K407" s="118">
        <f t="shared" si="282"/>
        <v>21</v>
      </c>
      <c r="L407" s="8">
        <f t="shared" si="294"/>
        <v>1.0135003600000001</v>
      </c>
      <c r="M407" s="119">
        <f t="shared" si="281"/>
        <v>1.00890013</v>
      </c>
      <c r="N407" s="119">
        <f t="shared" si="275"/>
        <v>1.0404718081274484</v>
      </c>
      <c r="O407" s="112">
        <f t="shared" si="278"/>
        <v>1.0545185500000001</v>
      </c>
      <c r="P407" s="112">
        <f t="shared" si="286"/>
        <v>859.28126007000003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9.5000000000000001E-2</v>
      </c>
      <c r="U407" s="120">
        <f t="shared" si="276"/>
        <v>21</v>
      </c>
      <c r="V407" s="120">
        <v>252</v>
      </c>
      <c r="W407" s="119">
        <f t="shared" si="287"/>
        <v>1.0075915339999999</v>
      </c>
      <c r="X407" s="112">
        <f t="shared" si="288"/>
        <v>6.5232628999999998</v>
      </c>
      <c r="Y407" s="112">
        <f t="shared" si="289"/>
        <v>0</v>
      </c>
      <c r="Z407" s="125" t="str">
        <f t="shared" si="299"/>
        <v>A+J=</v>
      </c>
      <c r="AA407" s="117">
        <f t="shared" si="300"/>
        <v>44249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44248</v>
      </c>
      <c r="B408" s="112">
        <f t="shared" si="283"/>
        <v>865.80452296999999</v>
      </c>
      <c r="C408" s="112">
        <f t="shared" si="296"/>
        <v>814.85646702999998</v>
      </c>
      <c r="D408" s="113">
        <f t="shared" si="291"/>
        <v>5486.52</v>
      </c>
      <c r="E408" s="114">
        <f t="shared" si="279"/>
        <v>5560.59</v>
      </c>
      <c r="F408" s="115">
        <f t="shared" si="280"/>
        <v>44185</v>
      </c>
      <c r="G408" s="116">
        <f t="shared" si="284"/>
        <v>1.3500360884495022E-2</v>
      </c>
      <c r="H408" s="117">
        <f t="shared" si="292"/>
        <v>44277</v>
      </c>
      <c r="I408" s="117">
        <f t="shared" si="285"/>
        <v>44249</v>
      </c>
      <c r="J408" s="118">
        <f t="shared" si="293"/>
        <v>21</v>
      </c>
      <c r="K408" s="118">
        <f t="shared" si="282"/>
        <v>21</v>
      </c>
      <c r="L408" s="8">
        <f t="shared" si="294"/>
        <v>1.0135003600000001</v>
      </c>
      <c r="M408" s="119">
        <f t="shared" si="281"/>
        <v>1.00890013</v>
      </c>
      <c r="N408" s="119">
        <f t="shared" si="275"/>
        <v>1.0404718081274484</v>
      </c>
      <c r="O408" s="112">
        <f t="shared" si="278"/>
        <v>1.0545185500000001</v>
      </c>
      <c r="P408" s="112">
        <f t="shared" si="286"/>
        <v>859.28126007000003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9.5000000000000001E-2</v>
      </c>
      <c r="U408" s="120">
        <f t="shared" si="276"/>
        <v>21</v>
      </c>
      <c r="V408" s="120">
        <v>252</v>
      </c>
      <c r="W408" s="119">
        <f t="shared" si="287"/>
        <v>1.0075915339999999</v>
      </c>
      <c r="X408" s="112">
        <f t="shared" si="288"/>
        <v>6.5232628999999998</v>
      </c>
      <c r="Y408" s="112">
        <f t="shared" si="289"/>
        <v>0</v>
      </c>
      <c r="Z408" s="125" t="str">
        <f t="shared" si="299"/>
        <v>A+J=</v>
      </c>
      <c r="AA408" s="117">
        <f t="shared" si="300"/>
        <v>44249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44249</v>
      </c>
      <c r="B409" s="112">
        <f t="shared" si="283"/>
        <v>865.80452296999999</v>
      </c>
      <c r="C409" s="112">
        <f t="shared" si="296"/>
        <v>814.85646702999998</v>
      </c>
      <c r="D409" s="113">
        <f t="shared" si="291"/>
        <v>5486.52</v>
      </c>
      <c r="E409" s="114">
        <f t="shared" si="279"/>
        <v>5560.59</v>
      </c>
      <c r="F409" s="115">
        <f t="shared" si="280"/>
        <v>44185</v>
      </c>
      <c r="G409" s="116">
        <f t="shared" si="284"/>
        <v>1.3500360884495022E-2</v>
      </c>
      <c r="H409" s="117">
        <f t="shared" si="292"/>
        <v>44277</v>
      </c>
      <c r="I409" s="117">
        <f t="shared" si="285"/>
        <v>44249</v>
      </c>
      <c r="J409" s="118">
        <f t="shared" si="293"/>
        <v>21</v>
      </c>
      <c r="K409" s="118">
        <f t="shared" si="282"/>
        <v>21</v>
      </c>
      <c r="L409" s="8">
        <f t="shared" si="294"/>
        <v>1.0135003600000001</v>
      </c>
      <c r="M409" s="119">
        <f t="shared" si="281"/>
        <v>1.00890013</v>
      </c>
      <c r="N409" s="119">
        <f t="shared" si="275"/>
        <v>1.0404718081274484</v>
      </c>
      <c r="O409" s="112">
        <f t="shared" si="278"/>
        <v>1.0545185500000001</v>
      </c>
      <c r="P409" s="112">
        <f t="shared" si="286"/>
        <v>859.28126007000003</v>
      </c>
      <c r="Q409" s="162">
        <f t="shared" si="297"/>
        <v>13</v>
      </c>
      <c r="R409" s="30">
        <f t="shared" si="298"/>
        <v>2.6507351269530174E-2</v>
      </c>
      <c r="S409" s="112">
        <f t="shared" si="277"/>
        <v>22.7772702</v>
      </c>
      <c r="T409" s="122">
        <f t="shared" si="295"/>
        <v>9.5000000000000001E-2</v>
      </c>
      <c r="U409" s="120">
        <f t="shared" si="276"/>
        <v>21</v>
      </c>
      <c r="V409" s="120">
        <v>252</v>
      </c>
      <c r="W409" s="119">
        <f t="shared" si="287"/>
        <v>1.0075915339999999</v>
      </c>
      <c r="X409" s="112">
        <f t="shared" si="288"/>
        <v>6.5232628999999998</v>
      </c>
      <c r="Y409" s="112">
        <f t="shared" si="289"/>
        <v>29.300533099999999</v>
      </c>
      <c r="Z409" s="125" t="str">
        <f t="shared" si="299"/>
        <v>A+J=</v>
      </c>
      <c r="AA409" s="117">
        <f t="shared" si="300"/>
        <v>44249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44250</v>
      </c>
      <c r="B410" s="112">
        <f t="shared" si="283"/>
        <v>836.90975344000003</v>
      </c>
      <c r="C410" s="112">
        <f t="shared" si="296"/>
        <v>793.25678043000005</v>
      </c>
      <c r="D410" s="113">
        <f t="shared" si="291"/>
        <v>5560.59</v>
      </c>
      <c r="E410" s="114">
        <f t="shared" si="279"/>
        <v>5574.49</v>
      </c>
      <c r="F410" s="115">
        <f t="shared" si="280"/>
        <v>44218</v>
      </c>
      <c r="G410" s="116">
        <f t="shared" si="284"/>
        <v>2.4997347403781234E-3</v>
      </c>
      <c r="H410" s="117">
        <f t="shared" si="292"/>
        <v>44277</v>
      </c>
      <c r="I410" s="117">
        <f t="shared" si="285"/>
        <v>44277</v>
      </c>
      <c r="J410" s="118">
        <f t="shared" si="293"/>
        <v>20</v>
      </c>
      <c r="K410" s="118">
        <f t="shared" si="282"/>
        <v>1</v>
      </c>
      <c r="L410" s="8">
        <f t="shared" si="294"/>
        <v>1.0001248300000001</v>
      </c>
      <c r="M410" s="119">
        <f t="shared" si="281"/>
        <v>1.0135003600000001</v>
      </c>
      <c r="N410" s="119">
        <f t="shared" si="275"/>
        <v>1.0545185521070199</v>
      </c>
      <c r="O410" s="112">
        <f t="shared" si="278"/>
        <v>1.0546501800000001</v>
      </c>
      <c r="P410" s="112">
        <f t="shared" si="286"/>
        <v>836.60840626000004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9.5000000000000001E-2</v>
      </c>
      <c r="U410" s="120">
        <f t="shared" si="276"/>
        <v>1</v>
      </c>
      <c r="V410" s="120">
        <v>252</v>
      </c>
      <c r="W410" s="119">
        <f t="shared" si="287"/>
        <v>1.0003602009999999</v>
      </c>
      <c r="X410" s="112">
        <f t="shared" si="288"/>
        <v>0.30134717999999999</v>
      </c>
      <c r="Y410" s="112">
        <f t="shared" si="289"/>
        <v>0</v>
      </c>
      <c r="Z410" s="125" t="str">
        <f t="shared" si="299"/>
        <v>A+J=</v>
      </c>
      <c r="AA410" s="117">
        <f t="shared" si="300"/>
        <v>44277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44251</v>
      </c>
      <c r="B411" s="112">
        <f t="shared" si="283"/>
        <v>837.31573275999995</v>
      </c>
      <c r="C411" s="112">
        <f t="shared" si="296"/>
        <v>793.25678043000005</v>
      </c>
      <c r="D411" s="113">
        <f t="shared" si="291"/>
        <v>5560.59</v>
      </c>
      <c r="E411" s="114">
        <f t="shared" si="279"/>
        <v>5574.49</v>
      </c>
      <c r="F411" s="115">
        <f t="shared" si="280"/>
        <v>44218</v>
      </c>
      <c r="G411" s="116">
        <f t="shared" si="284"/>
        <v>2.4997347403781234E-3</v>
      </c>
      <c r="H411" s="117">
        <f t="shared" si="292"/>
        <v>44277</v>
      </c>
      <c r="I411" s="117">
        <f t="shared" si="285"/>
        <v>44277</v>
      </c>
      <c r="J411" s="118">
        <f t="shared" si="293"/>
        <v>20</v>
      </c>
      <c r="K411" s="118">
        <f t="shared" si="282"/>
        <v>2</v>
      </c>
      <c r="L411" s="8">
        <f t="shared" si="294"/>
        <v>1.00024969</v>
      </c>
      <c r="M411" s="119">
        <f t="shared" si="281"/>
        <v>1.0135003600000001</v>
      </c>
      <c r="N411" s="119">
        <f t="shared" si="275"/>
        <v>1.0545185521070199</v>
      </c>
      <c r="O411" s="112">
        <f t="shared" si="278"/>
        <v>1.0547818499999999</v>
      </c>
      <c r="P411" s="112">
        <f t="shared" si="286"/>
        <v>836.71285437999995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9.5000000000000001E-2</v>
      </c>
      <c r="U411" s="120">
        <f t="shared" si="276"/>
        <v>2</v>
      </c>
      <c r="V411" s="120">
        <v>252</v>
      </c>
      <c r="W411" s="119">
        <f t="shared" si="287"/>
        <v>1.0007205320000001</v>
      </c>
      <c r="X411" s="112">
        <f t="shared" si="288"/>
        <v>0.60287838000000005</v>
      </c>
      <c r="Y411" s="112">
        <f t="shared" si="289"/>
        <v>0</v>
      </c>
      <c r="Z411" s="125" t="str">
        <f t="shared" si="299"/>
        <v>A+J=</v>
      </c>
      <c r="AA411" s="117">
        <f t="shared" si="300"/>
        <v>44277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44252</v>
      </c>
      <c r="B412" s="112">
        <f t="shared" si="283"/>
        <v>837.72190408000006</v>
      </c>
      <c r="C412" s="112">
        <f t="shared" si="296"/>
        <v>793.25678043000005</v>
      </c>
      <c r="D412" s="113">
        <f t="shared" si="291"/>
        <v>5560.59</v>
      </c>
      <c r="E412" s="114">
        <f t="shared" si="279"/>
        <v>5574.49</v>
      </c>
      <c r="F412" s="115">
        <f t="shared" si="280"/>
        <v>44218</v>
      </c>
      <c r="G412" s="116">
        <f t="shared" si="284"/>
        <v>2.4997347403781234E-3</v>
      </c>
      <c r="H412" s="117">
        <f t="shared" si="292"/>
        <v>44277</v>
      </c>
      <c r="I412" s="117">
        <f t="shared" si="285"/>
        <v>44277</v>
      </c>
      <c r="J412" s="118">
        <f t="shared" si="293"/>
        <v>20</v>
      </c>
      <c r="K412" s="118">
        <f t="shared" si="282"/>
        <v>3</v>
      </c>
      <c r="L412" s="8">
        <f t="shared" si="294"/>
        <v>1.00037456</v>
      </c>
      <c r="M412" s="119">
        <f t="shared" si="281"/>
        <v>1.0135003600000001</v>
      </c>
      <c r="N412" s="119">
        <f t="shared" si="275"/>
        <v>1.0545185521070199</v>
      </c>
      <c r="O412" s="112">
        <f t="shared" si="278"/>
        <v>1.0549135300000001</v>
      </c>
      <c r="P412" s="112">
        <f t="shared" si="286"/>
        <v>836.81731043000002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9.5000000000000001E-2</v>
      </c>
      <c r="U412" s="120">
        <f t="shared" si="276"/>
        <v>3</v>
      </c>
      <c r="V412" s="120">
        <v>252</v>
      </c>
      <c r="W412" s="119">
        <f t="shared" si="287"/>
        <v>1.001080993</v>
      </c>
      <c r="X412" s="112">
        <f t="shared" si="288"/>
        <v>0.90459365000000003</v>
      </c>
      <c r="Y412" s="112">
        <f t="shared" si="289"/>
        <v>0</v>
      </c>
      <c r="Z412" s="125" t="str">
        <f t="shared" si="299"/>
        <v>A+J=</v>
      </c>
      <c r="AA412" s="117">
        <f t="shared" si="300"/>
        <v>44277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44253</v>
      </c>
      <c r="B413" s="112">
        <f t="shared" si="283"/>
        <v>838.12826661999998</v>
      </c>
      <c r="C413" s="112">
        <f t="shared" si="296"/>
        <v>793.25678043000005</v>
      </c>
      <c r="D413" s="113">
        <f t="shared" si="291"/>
        <v>5560.59</v>
      </c>
      <c r="E413" s="114">
        <f t="shared" si="279"/>
        <v>5574.49</v>
      </c>
      <c r="F413" s="115">
        <f t="shared" si="280"/>
        <v>44218</v>
      </c>
      <c r="G413" s="116">
        <f t="shared" si="284"/>
        <v>2.4997347403781234E-3</v>
      </c>
      <c r="H413" s="117">
        <f t="shared" si="292"/>
        <v>44277</v>
      </c>
      <c r="I413" s="117">
        <f t="shared" si="285"/>
        <v>44277</v>
      </c>
      <c r="J413" s="118">
        <f t="shared" si="293"/>
        <v>20</v>
      </c>
      <c r="K413" s="118">
        <f t="shared" si="282"/>
        <v>4</v>
      </c>
      <c r="L413" s="8">
        <f t="shared" si="294"/>
        <v>1.00049944</v>
      </c>
      <c r="M413" s="119">
        <f t="shared" si="281"/>
        <v>1.0135003600000001</v>
      </c>
      <c r="N413" s="119">
        <f t="shared" si="275"/>
        <v>1.0545185521070199</v>
      </c>
      <c r="O413" s="112">
        <f t="shared" si="278"/>
        <v>1.05504522</v>
      </c>
      <c r="P413" s="112">
        <f t="shared" si="286"/>
        <v>836.92177442000002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9.5000000000000001E-2</v>
      </c>
      <c r="U413" s="120">
        <f t="shared" si="276"/>
        <v>4</v>
      </c>
      <c r="V413" s="120">
        <v>252</v>
      </c>
      <c r="W413" s="119">
        <f t="shared" si="287"/>
        <v>1.0014415830000001</v>
      </c>
      <c r="X413" s="112">
        <f t="shared" si="288"/>
        <v>1.2064922</v>
      </c>
      <c r="Y413" s="112">
        <f t="shared" si="289"/>
        <v>0</v>
      </c>
      <c r="Z413" s="125" t="str">
        <f t="shared" si="299"/>
        <v>A+J=</v>
      </c>
      <c r="AA413" s="117">
        <f t="shared" si="300"/>
        <v>44277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44254</v>
      </c>
      <c r="B414" s="112">
        <f t="shared" si="283"/>
        <v>838.53483002999997</v>
      </c>
      <c r="C414" s="112">
        <f t="shared" si="296"/>
        <v>793.25678043000005</v>
      </c>
      <c r="D414" s="113">
        <f t="shared" si="291"/>
        <v>5560.59</v>
      </c>
      <c r="E414" s="114">
        <f t="shared" si="279"/>
        <v>5574.49</v>
      </c>
      <c r="F414" s="115">
        <f t="shared" si="280"/>
        <v>44218</v>
      </c>
      <c r="G414" s="116">
        <f t="shared" si="284"/>
        <v>2.4997347403781234E-3</v>
      </c>
      <c r="H414" s="117">
        <f t="shared" si="292"/>
        <v>44277</v>
      </c>
      <c r="I414" s="117">
        <f t="shared" si="285"/>
        <v>44277</v>
      </c>
      <c r="J414" s="118">
        <f t="shared" si="293"/>
        <v>20</v>
      </c>
      <c r="K414" s="118">
        <f t="shared" si="282"/>
        <v>5</v>
      </c>
      <c r="L414" s="8">
        <f t="shared" si="294"/>
        <v>1.0006243399999999</v>
      </c>
      <c r="M414" s="119">
        <f t="shared" si="281"/>
        <v>1.0135003600000001</v>
      </c>
      <c r="N414" s="119">
        <f t="shared" si="275"/>
        <v>1.0545185521070199</v>
      </c>
      <c r="O414" s="112">
        <f t="shared" si="278"/>
        <v>1.05517693</v>
      </c>
      <c r="P414" s="112">
        <f t="shared" si="286"/>
        <v>837.02625426999998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9.5000000000000001E-2</v>
      </c>
      <c r="U414" s="120">
        <f t="shared" si="276"/>
        <v>5</v>
      </c>
      <c r="V414" s="120">
        <v>252</v>
      </c>
      <c r="W414" s="119">
        <f t="shared" si="287"/>
        <v>1.0018023039999999</v>
      </c>
      <c r="X414" s="112">
        <f t="shared" si="288"/>
        <v>1.50857576</v>
      </c>
      <c r="Y414" s="112">
        <f t="shared" si="289"/>
        <v>0</v>
      </c>
      <c r="Z414" s="125" t="str">
        <f t="shared" si="299"/>
        <v>A+J=</v>
      </c>
      <c r="AA414" s="117">
        <f t="shared" si="300"/>
        <v>44277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44255</v>
      </c>
      <c r="B415" s="112">
        <f t="shared" si="283"/>
        <v>838.53483002999997</v>
      </c>
      <c r="C415" s="112">
        <f t="shared" si="296"/>
        <v>793.25678043000005</v>
      </c>
      <c r="D415" s="113">
        <f t="shared" si="291"/>
        <v>5560.59</v>
      </c>
      <c r="E415" s="114">
        <f t="shared" si="279"/>
        <v>5574.49</v>
      </c>
      <c r="F415" s="115">
        <f t="shared" si="280"/>
        <v>44218</v>
      </c>
      <c r="G415" s="116">
        <f t="shared" si="284"/>
        <v>2.4997347403781234E-3</v>
      </c>
      <c r="H415" s="117">
        <f t="shared" si="292"/>
        <v>44277</v>
      </c>
      <c r="I415" s="117">
        <f t="shared" si="285"/>
        <v>44277</v>
      </c>
      <c r="J415" s="118">
        <f t="shared" si="293"/>
        <v>20</v>
      </c>
      <c r="K415" s="118">
        <f t="shared" si="282"/>
        <v>5</v>
      </c>
      <c r="L415" s="8">
        <f t="shared" si="294"/>
        <v>1.0006243399999999</v>
      </c>
      <c r="M415" s="119">
        <f t="shared" si="281"/>
        <v>1.0135003600000001</v>
      </c>
      <c r="N415" s="119">
        <f t="shared" ref="N415:N478" si="301">IF(I415&gt;I414,N414*M415,N414)</f>
        <v>1.0545185521070199</v>
      </c>
      <c r="O415" s="112">
        <f t="shared" si="278"/>
        <v>1.05517693</v>
      </c>
      <c r="P415" s="112">
        <f t="shared" si="286"/>
        <v>837.02625426999998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9.5000000000000001E-2</v>
      </c>
      <c r="U415" s="120">
        <f t="shared" si="276"/>
        <v>5</v>
      </c>
      <c r="V415" s="120">
        <v>252</v>
      </c>
      <c r="W415" s="119">
        <f t="shared" si="287"/>
        <v>1.0018023039999999</v>
      </c>
      <c r="X415" s="112">
        <f t="shared" si="288"/>
        <v>1.50857576</v>
      </c>
      <c r="Y415" s="112">
        <f t="shared" si="289"/>
        <v>0</v>
      </c>
      <c r="Z415" s="125" t="str">
        <f t="shared" si="299"/>
        <v>A+J=</v>
      </c>
      <c r="AA415" s="117">
        <f t="shared" si="300"/>
        <v>44277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44256</v>
      </c>
      <c r="B416" s="112">
        <f t="shared" si="283"/>
        <v>838.53483002999997</v>
      </c>
      <c r="C416" s="112">
        <f t="shared" si="296"/>
        <v>793.25678043000005</v>
      </c>
      <c r="D416" s="113">
        <f t="shared" si="291"/>
        <v>5560.59</v>
      </c>
      <c r="E416" s="114">
        <f t="shared" si="279"/>
        <v>5574.49</v>
      </c>
      <c r="F416" s="115">
        <f t="shared" si="280"/>
        <v>44218</v>
      </c>
      <c r="G416" s="116">
        <f t="shared" si="284"/>
        <v>2.4997347403781234E-3</v>
      </c>
      <c r="H416" s="117">
        <f t="shared" si="292"/>
        <v>44277</v>
      </c>
      <c r="I416" s="117">
        <f t="shared" si="285"/>
        <v>44277</v>
      </c>
      <c r="J416" s="118">
        <f t="shared" si="293"/>
        <v>20</v>
      </c>
      <c r="K416" s="118">
        <f t="shared" si="282"/>
        <v>5</v>
      </c>
      <c r="L416" s="8">
        <f t="shared" si="294"/>
        <v>1.0006243399999999</v>
      </c>
      <c r="M416" s="119">
        <f t="shared" si="281"/>
        <v>1.0135003600000001</v>
      </c>
      <c r="N416" s="119">
        <f t="shared" si="301"/>
        <v>1.0545185521070199</v>
      </c>
      <c r="O416" s="112">
        <f t="shared" si="278"/>
        <v>1.05517693</v>
      </c>
      <c r="P416" s="112">
        <f t="shared" si="286"/>
        <v>837.02625426999998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9.5000000000000001E-2</v>
      </c>
      <c r="U416" s="120">
        <f t="shared" si="276"/>
        <v>5</v>
      </c>
      <c r="V416" s="120">
        <v>252</v>
      </c>
      <c r="W416" s="119">
        <f t="shared" si="287"/>
        <v>1.0018023039999999</v>
      </c>
      <c r="X416" s="112">
        <f t="shared" si="288"/>
        <v>1.50857576</v>
      </c>
      <c r="Y416" s="112">
        <f t="shared" si="289"/>
        <v>0</v>
      </c>
      <c r="Z416" s="125" t="str">
        <f t="shared" si="299"/>
        <v>A+J=</v>
      </c>
      <c r="AA416" s="117">
        <f t="shared" si="300"/>
        <v>44277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44257</v>
      </c>
      <c r="B417" s="112">
        <f t="shared" si="283"/>
        <v>838.94159272000002</v>
      </c>
      <c r="C417" s="112">
        <f t="shared" si="296"/>
        <v>793.25678043000005</v>
      </c>
      <c r="D417" s="113">
        <f t="shared" si="291"/>
        <v>5560.59</v>
      </c>
      <c r="E417" s="114">
        <f t="shared" si="279"/>
        <v>5574.49</v>
      </c>
      <c r="F417" s="115">
        <f t="shared" si="280"/>
        <v>44218</v>
      </c>
      <c r="G417" s="116">
        <f t="shared" si="284"/>
        <v>2.4997347403781234E-3</v>
      </c>
      <c r="H417" s="117">
        <f t="shared" si="292"/>
        <v>44277</v>
      </c>
      <c r="I417" s="117">
        <f t="shared" si="285"/>
        <v>44277</v>
      </c>
      <c r="J417" s="118">
        <f t="shared" si="293"/>
        <v>20</v>
      </c>
      <c r="K417" s="118">
        <f t="shared" si="282"/>
        <v>6</v>
      </c>
      <c r="L417" s="8">
        <f t="shared" si="294"/>
        <v>1.0007492600000001</v>
      </c>
      <c r="M417" s="119">
        <f t="shared" si="281"/>
        <v>1.0135003600000001</v>
      </c>
      <c r="N417" s="119">
        <f t="shared" si="301"/>
        <v>1.0545185521070199</v>
      </c>
      <c r="O417" s="112">
        <f t="shared" si="278"/>
        <v>1.0553086599999999</v>
      </c>
      <c r="P417" s="112">
        <f t="shared" si="286"/>
        <v>837.13074999000003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9.5000000000000001E-2</v>
      </c>
      <c r="U417" s="120">
        <f t="shared" si="276"/>
        <v>6</v>
      </c>
      <c r="V417" s="120">
        <v>252</v>
      </c>
      <c r="W417" s="119">
        <f t="shared" si="287"/>
        <v>1.002163154</v>
      </c>
      <c r="X417" s="112">
        <f t="shared" si="288"/>
        <v>1.8108427300000001</v>
      </c>
      <c r="Y417" s="112">
        <f t="shared" si="289"/>
        <v>0</v>
      </c>
      <c r="Z417" s="125" t="str">
        <f t="shared" si="299"/>
        <v>A+J=</v>
      </c>
      <c r="AA417" s="117">
        <f t="shared" si="300"/>
        <v>44277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44258</v>
      </c>
      <c r="B418" s="112">
        <f t="shared" si="283"/>
        <v>839.34854842999994</v>
      </c>
      <c r="C418" s="112">
        <f t="shared" si="296"/>
        <v>793.25678043000005</v>
      </c>
      <c r="D418" s="113">
        <f t="shared" si="291"/>
        <v>5560.59</v>
      </c>
      <c r="E418" s="114">
        <f t="shared" si="279"/>
        <v>5574.49</v>
      </c>
      <c r="F418" s="115">
        <f t="shared" si="280"/>
        <v>44218</v>
      </c>
      <c r="G418" s="116">
        <f t="shared" si="284"/>
        <v>2.4997347403781234E-3</v>
      </c>
      <c r="H418" s="117">
        <f t="shared" si="292"/>
        <v>44277</v>
      </c>
      <c r="I418" s="117">
        <f t="shared" si="285"/>
        <v>44277</v>
      </c>
      <c r="J418" s="118">
        <f t="shared" si="293"/>
        <v>20</v>
      </c>
      <c r="K418" s="118">
        <f t="shared" si="282"/>
        <v>7</v>
      </c>
      <c r="L418" s="8">
        <f t="shared" si="294"/>
        <v>1.00087419</v>
      </c>
      <c r="M418" s="119">
        <f t="shared" si="281"/>
        <v>1.0135003600000001</v>
      </c>
      <c r="N418" s="119">
        <f t="shared" si="301"/>
        <v>1.0545185521070199</v>
      </c>
      <c r="O418" s="112">
        <f t="shared" si="278"/>
        <v>1.0554403999999999</v>
      </c>
      <c r="P418" s="112">
        <f t="shared" si="286"/>
        <v>837.23525362999999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9.5000000000000001E-2</v>
      </c>
      <c r="U418" s="120">
        <f t="shared" si="276"/>
        <v>7</v>
      </c>
      <c r="V418" s="120">
        <v>252</v>
      </c>
      <c r="W418" s="119">
        <f t="shared" si="287"/>
        <v>1.002524135</v>
      </c>
      <c r="X418" s="112">
        <f t="shared" si="288"/>
        <v>2.1132947999999998</v>
      </c>
      <c r="Y418" s="112">
        <f t="shared" si="289"/>
        <v>0</v>
      </c>
      <c r="Z418" s="125" t="str">
        <f t="shared" si="299"/>
        <v>A+J=</v>
      </c>
      <c r="AA418" s="117">
        <f t="shared" si="300"/>
        <v>44277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44259</v>
      </c>
      <c r="B419" s="112">
        <f t="shared" si="283"/>
        <v>839.75570354000001</v>
      </c>
      <c r="C419" s="112">
        <f t="shared" si="296"/>
        <v>793.25678043000005</v>
      </c>
      <c r="D419" s="113">
        <f t="shared" si="291"/>
        <v>5560.59</v>
      </c>
      <c r="E419" s="114">
        <f t="shared" si="279"/>
        <v>5574.49</v>
      </c>
      <c r="F419" s="115">
        <f t="shared" si="280"/>
        <v>44218</v>
      </c>
      <c r="G419" s="116">
        <f t="shared" si="284"/>
        <v>2.4997347403781234E-3</v>
      </c>
      <c r="H419" s="117">
        <f t="shared" si="292"/>
        <v>44277</v>
      </c>
      <c r="I419" s="117">
        <f t="shared" si="285"/>
        <v>44277</v>
      </c>
      <c r="J419" s="118">
        <f t="shared" si="293"/>
        <v>20</v>
      </c>
      <c r="K419" s="118">
        <f t="shared" si="282"/>
        <v>8</v>
      </c>
      <c r="L419" s="8">
        <f t="shared" si="294"/>
        <v>1.00099914</v>
      </c>
      <c r="M419" s="119">
        <f t="shared" si="281"/>
        <v>1.0135003600000001</v>
      </c>
      <c r="N419" s="119">
        <f t="shared" si="301"/>
        <v>1.0545185521070199</v>
      </c>
      <c r="O419" s="112">
        <f t="shared" si="278"/>
        <v>1.0555721600000001</v>
      </c>
      <c r="P419" s="112">
        <f t="shared" si="286"/>
        <v>837.33977315000004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9.5000000000000001E-2</v>
      </c>
      <c r="U419" s="120">
        <f t="shared" si="276"/>
        <v>8</v>
      </c>
      <c r="V419" s="120">
        <v>252</v>
      </c>
      <c r="W419" s="119">
        <f t="shared" si="287"/>
        <v>1.0028852450000001</v>
      </c>
      <c r="X419" s="112">
        <f t="shared" si="288"/>
        <v>2.4159303900000002</v>
      </c>
      <c r="Y419" s="112">
        <f t="shared" si="289"/>
        <v>0</v>
      </c>
      <c r="Z419" s="125" t="str">
        <f t="shared" si="299"/>
        <v>A+J=</v>
      </c>
      <c r="AA419" s="117">
        <f t="shared" si="300"/>
        <v>44277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44260</v>
      </c>
      <c r="B420" s="112">
        <f t="shared" si="283"/>
        <v>840.16305178000005</v>
      </c>
      <c r="C420" s="112">
        <f t="shared" si="296"/>
        <v>793.25678043000005</v>
      </c>
      <c r="D420" s="113">
        <f t="shared" si="291"/>
        <v>5560.59</v>
      </c>
      <c r="E420" s="114">
        <f t="shared" si="279"/>
        <v>5574.49</v>
      </c>
      <c r="F420" s="115">
        <f t="shared" si="280"/>
        <v>44218</v>
      </c>
      <c r="G420" s="116">
        <f t="shared" si="284"/>
        <v>2.4997347403781234E-3</v>
      </c>
      <c r="H420" s="117">
        <f t="shared" si="292"/>
        <v>44277</v>
      </c>
      <c r="I420" s="117">
        <f t="shared" si="285"/>
        <v>44277</v>
      </c>
      <c r="J420" s="118">
        <f t="shared" si="293"/>
        <v>20</v>
      </c>
      <c r="K420" s="118">
        <f t="shared" si="282"/>
        <v>9</v>
      </c>
      <c r="L420" s="8">
        <f t="shared" si="294"/>
        <v>1.0011241</v>
      </c>
      <c r="M420" s="119">
        <f t="shared" si="281"/>
        <v>1.0135003600000001</v>
      </c>
      <c r="N420" s="119">
        <f t="shared" si="301"/>
        <v>1.0545185521070199</v>
      </c>
      <c r="O420" s="112">
        <f t="shared" si="278"/>
        <v>1.05570393</v>
      </c>
      <c r="P420" s="112">
        <f t="shared" si="286"/>
        <v>837.44430059000001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9.5000000000000001E-2</v>
      </c>
      <c r="U420" s="120">
        <f t="shared" si="276"/>
        <v>9</v>
      </c>
      <c r="V420" s="120">
        <v>252</v>
      </c>
      <c r="W420" s="119">
        <f t="shared" si="287"/>
        <v>1.0032464860000001</v>
      </c>
      <c r="X420" s="112">
        <f t="shared" si="288"/>
        <v>2.7187511899999999</v>
      </c>
      <c r="Y420" s="112">
        <f t="shared" si="289"/>
        <v>0</v>
      </c>
      <c r="Z420" s="125" t="str">
        <f t="shared" si="299"/>
        <v>A+J=</v>
      </c>
      <c r="AA420" s="117">
        <f t="shared" si="300"/>
        <v>44277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44261</v>
      </c>
      <c r="B421" s="112">
        <f t="shared" si="283"/>
        <v>840.57060749000004</v>
      </c>
      <c r="C421" s="112">
        <f t="shared" si="296"/>
        <v>793.25678043000005</v>
      </c>
      <c r="D421" s="113">
        <f t="shared" si="291"/>
        <v>5560.59</v>
      </c>
      <c r="E421" s="114">
        <f t="shared" si="279"/>
        <v>5574.49</v>
      </c>
      <c r="F421" s="115">
        <f t="shared" si="280"/>
        <v>44218</v>
      </c>
      <c r="G421" s="116">
        <f t="shared" si="284"/>
        <v>2.4997347403781234E-3</v>
      </c>
      <c r="H421" s="117">
        <f t="shared" si="292"/>
        <v>44277</v>
      </c>
      <c r="I421" s="117">
        <f t="shared" si="285"/>
        <v>44277</v>
      </c>
      <c r="J421" s="118">
        <f t="shared" si="293"/>
        <v>20</v>
      </c>
      <c r="K421" s="118">
        <f t="shared" si="282"/>
        <v>10</v>
      </c>
      <c r="L421" s="8">
        <f t="shared" si="294"/>
        <v>1.00124908</v>
      </c>
      <c r="M421" s="119">
        <f t="shared" si="281"/>
        <v>1.0135003600000001</v>
      </c>
      <c r="N421" s="119">
        <f t="shared" si="301"/>
        <v>1.0545185521070199</v>
      </c>
      <c r="O421" s="112">
        <f t="shared" si="278"/>
        <v>1.0558357300000001</v>
      </c>
      <c r="P421" s="112">
        <f t="shared" si="286"/>
        <v>837.54885184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9.5000000000000001E-2</v>
      </c>
      <c r="U421" s="120">
        <f t="shared" ref="U421:U484" si="302">IF(Q420&gt;0,1,IF(K421=K420,U420,U420+1))</f>
        <v>10</v>
      </c>
      <c r="V421" s="120">
        <v>252</v>
      </c>
      <c r="W421" s="119">
        <f t="shared" si="287"/>
        <v>1.0036078559999999</v>
      </c>
      <c r="X421" s="112">
        <f t="shared" si="288"/>
        <v>3.0217556499999998</v>
      </c>
      <c r="Y421" s="112">
        <f t="shared" si="289"/>
        <v>0</v>
      </c>
      <c r="Z421" s="125" t="str">
        <f t="shared" si="299"/>
        <v>A+J=</v>
      </c>
      <c r="AA421" s="117">
        <f t="shared" si="300"/>
        <v>44277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44262</v>
      </c>
      <c r="B422" s="112">
        <f t="shared" si="283"/>
        <v>840.57060749000004</v>
      </c>
      <c r="C422" s="112">
        <f t="shared" si="296"/>
        <v>793.25678043000005</v>
      </c>
      <c r="D422" s="113">
        <f t="shared" si="291"/>
        <v>5560.59</v>
      </c>
      <c r="E422" s="114">
        <f t="shared" si="279"/>
        <v>5574.49</v>
      </c>
      <c r="F422" s="115">
        <f t="shared" si="280"/>
        <v>44218</v>
      </c>
      <c r="G422" s="116">
        <f t="shared" si="284"/>
        <v>2.4997347403781234E-3</v>
      </c>
      <c r="H422" s="117">
        <f t="shared" si="292"/>
        <v>44277</v>
      </c>
      <c r="I422" s="117">
        <f t="shared" si="285"/>
        <v>44277</v>
      </c>
      <c r="J422" s="118">
        <f t="shared" si="293"/>
        <v>20</v>
      </c>
      <c r="K422" s="118">
        <f t="shared" si="282"/>
        <v>10</v>
      </c>
      <c r="L422" s="8">
        <f t="shared" si="294"/>
        <v>1.00124908</v>
      </c>
      <c r="M422" s="119">
        <f t="shared" si="281"/>
        <v>1.0135003600000001</v>
      </c>
      <c r="N422" s="119">
        <f t="shared" si="301"/>
        <v>1.0545185521070199</v>
      </c>
      <c r="O422" s="112">
        <f t="shared" si="278"/>
        <v>1.0558357300000001</v>
      </c>
      <c r="P422" s="112">
        <f t="shared" si="286"/>
        <v>837.54885184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9.5000000000000001E-2</v>
      </c>
      <c r="U422" s="120">
        <f t="shared" si="302"/>
        <v>10</v>
      </c>
      <c r="V422" s="120">
        <v>252</v>
      </c>
      <c r="W422" s="119">
        <f t="shared" si="287"/>
        <v>1.0036078559999999</v>
      </c>
      <c r="X422" s="112">
        <f t="shared" si="288"/>
        <v>3.0217556499999998</v>
      </c>
      <c r="Y422" s="112">
        <f t="shared" si="289"/>
        <v>0</v>
      </c>
      <c r="Z422" s="125" t="str">
        <f t="shared" si="299"/>
        <v>A+J=</v>
      </c>
      <c r="AA422" s="117">
        <f t="shared" si="300"/>
        <v>44277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44263</v>
      </c>
      <c r="B423" s="112">
        <f t="shared" si="283"/>
        <v>840.57060749000004</v>
      </c>
      <c r="C423" s="112">
        <f t="shared" si="296"/>
        <v>793.25678043000005</v>
      </c>
      <c r="D423" s="113">
        <f t="shared" si="291"/>
        <v>5560.59</v>
      </c>
      <c r="E423" s="114">
        <f t="shared" si="279"/>
        <v>5574.49</v>
      </c>
      <c r="F423" s="115">
        <f t="shared" si="280"/>
        <v>44218</v>
      </c>
      <c r="G423" s="116">
        <f t="shared" si="284"/>
        <v>2.4997347403781234E-3</v>
      </c>
      <c r="H423" s="117">
        <f t="shared" si="292"/>
        <v>44277</v>
      </c>
      <c r="I423" s="117">
        <f t="shared" si="285"/>
        <v>44277</v>
      </c>
      <c r="J423" s="118">
        <f t="shared" si="293"/>
        <v>20</v>
      </c>
      <c r="K423" s="118">
        <f t="shared" si="282"/>
        <v>10</v>
      </c>
      <c r="L423" s="8">
        <f t="shared" si="294"/>
        <v>1.00124908</v>
      </c>
      <c r="M423" s="119">
        <f t="shared" si="281"/>
        <v>1.0135003600000001</v>
      </c>
      <c r="N423" s="119">
        <f t="shared" si="301"/>
        <v>1.0545185521070199</v>
      </c>
      <c r="O423" s="112">
        <f t="shared" si="278"/>
        <v>1.0558357300000001</v>
      </c>
      <c r="P423" s="112">
        <f t="shared" si="286"/>
        <v>837.54885184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9.5000000000000001E-2</v>
      </c>
      <c r="U423" s="120">
        <f t="shared" si="302"/>
        <v>10</v>
      </c>
      <c r="V423" s="120">
        <v>252</v>
      </c>
      <c r="W423" s="119">
        <f t="shared" si="287"/>
        <v>1.0036078559999999</v>
      </c>
      <c r="X423" s="112">
        <f t="shared" si="288"/>
        <v>3.0217556499999998</v>
      </c>
      <c r="Y423" s="112">
        <f t="shared" si="289"/>
        <v>0</v>
      </c>
      <c r="Z423" s="125" t="str">
        <f t="shared" si="299"/>
        <v>A+J=</v>
      </c>
      <c r="AA423" s="117">
        <f t="shared" si="300"/>
        <v>44277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44264</v>
      </c>
      <c r="B424" s="112">
        <f t="shared" si="283"/>
        <v>840.97835643999997</v>
      </c>
      <c r="C424" s="112">
        <f t="shared" si="296"/>
        <v>793.25678043000005</v>
      </c>
      <c r="D424" s="113">
        <f t="shared" si="291"/>
        <v>5560.59</v>
      </c>
      <c r="E424" s="114">
        <f t="shared" si="279"/>
        <v>5574.49</v>
      </c>
      <c r="F424" s="115">
        <f t="shared" si="280"/>
        <v>44218</v>
      </c>
      <c r="G424" s="116">
        <f t="shared" si="284"/>
        <v>2.4997347403781234E-3</v>
      </c>
      <c r="H424" s="117">
        <f t="shared" si="292"/>
        <v>44277</v>
      </c>
      <c r="I424" s="117">
        <f t="shared" si="285"/>
        <v>44277</v>
      </c>
      <c r="J424" s="118">
        <f t="shared" si="293"/>
        <v>20</v>
      </c>
      <c r="K424" s="118">
        <f t="shared" si="282"/>
        <v>11</v>
      </c>
      <c r="L424" s="8">
        <f t="shared" si="294"/>
        <v>1.0013740799999999</v>
      </c>
      <c r="M424" s="119">
        <f t="shared" si="281"/>
        <v>1.0135003600000001</v>
      </c>
      <c r="N424" s="119">
        <f t="shared" si="301"/>
        <v>1.0545185521070199</v>
      </c>
      <c r="O424" s="112">
        <f t="shared" si="278"/>
        <v>1.0559675399999999</v>
      </c>
      <c r="P424" s="112">
        <f t="shared" si="286"/>
        <v>837.65341101000001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9.5000000000000001E-2</v>
      </c>
      <c r="U424" s="120">
        <f t="shared" si="302"/>
        <v>11</v>
      </c>
      <c r="V424" s="120">
        <v>252</v>
      </c>
      <c r="W424" s="119">
        <f t="shared" si="287"/>
        <v>1.0039693569999999</v>
      </c>
      <c r="X424" s="112">
        <f t="shared" si="288"/>
        <v>3.3249454300000001</v>
      </c>
      <c r="Y424" s="112">
        <f t="shared" si="289"/>
        <v>0</v>
      </c>
      <c r="Z424" s="125" t="str">
        <f t="shared" si="299"/>
        <v>A+J=</v>
      </c>
      <c r="AA424" s="117">
        <f t="shared" si="300"/>
        <v>44277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44265</v>
      </c>
      <c r="B425" s="112">
        <f t="shared" si="283"/>
        <v>841.38630583999998</v>
      </c>
      <c r="C425" s="112">
        <f t="shared" si="296"/>
        <v>793.25678043000005</v>
      </c>
      <c r="D425" s="113">
        <f t="shared" si="291"/>
        <v>5560.59</v>
      </c>
      <c r="E425" s="114">
        <f t="shared" si="279"/>
        <v>5574.49</v>
      </c>
      <c r="F425" s="115">
        <f t="shared" si="280"/>
        <v>44218</v>
      </c>
      <c r="G425" s="116">
        <f t="shared" si="284"/>
        <v>2.4997347403781234E-3</v>
      </c>
      <c r="H425" s="117">
        <f t="shared" si="292"/>
        <v>44277</v>
      </c>
      <c r="I425" s="117">
        <f t="shared" si="285"/>
        <v>44277</v>
      </c>
      <c r="J425" s="118">
        <f t="shared" si="293"/>
        <v>20</v>
      </c>
      <c r="K425" s="118">
        <f t="shared" si="282"/>
        <v>12</v>
      </c>
      <c r="L425" s="8">
        <f t="shared" si="294"/>
        <v>1.00149909</v>
      </c>
      <c r="M425" s="119">
        <f t="shared" si="281"/>
        <v>1.0135003600000001</v>
      </c>
      <c r="N425" s="119">
        <f t="shared" si="301"/>
        <v>1.0545185521070199</v>
      </c>
      <c r="O425" s="112">
        <f t="shared" ref="O425:O488" si="304">TRUNC(TRUNC((L425*N425),15),8)</f>
        <v>1.0560993700000001</v>
      </c>
      <c r="P425" s="112">
        <f t="shared" si="286"/>
        <v>837.75798606000001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9.5000000000000001E-2</v>
      </c>
      <c r="U425" s="120">
        <f t="shared" si="302"/>
        <v>12</v>
      </c>
      <c r="V425" s="120">
        <v>252</v>
      </c>
      <c r="W425" s="119">
        <f t="shared" si="287"/>
        <v>1.004330988</v>
      </c>
      <c r="X425" s="112">
        <f t="shared" si="288"/>
        <v>3.62831978</v>
      </c>
      <c r="Y425" s="112">
        <f t="shared" si="289"/>
        <v>0</v>
      </c>
      <c r="Z425" s="125" t="str">
        <f t="shared" si="299"/>
        <v>A+J=</v>
      </c>
      <c r="AA425" s="117">
        <f t="shared" si="300"/>
        <v>44277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44266</v>
      </c>
      <c r="B426" s="112">
        <f t="shared" si="283"/>
        <v>841.79443978999996</v>
      </c>
      <c r="C426" s="112">
        <f t="shared" si="296"/>
        <v>793.25678043000005</v>
      </c>
      <c r="D426" s="113">
        <f t="shared" si="291"/>
        <v>5560.59</v>
      </c>
      <c r="E426" s="114">
        <f t="shared" ref="E426:E489" si="305">IF($K426=1,VLOOKUP($A425,$AO$10:$AS$131,4),E425)</f>
        <v>5574.49</v>
      </c>
      <c r="F426" s="115">
        <f t="shared" ref="F426:F489" si="306">IF($K426=1,VLOOKUP($A425,$AO$10:$AS$131,5),F425)</f>
        <v>44218</v>
      </c>
      <c r="G426" s="116">
        <f t="shared" si="284"/>
        <v>2.4997347403781234E-3</v>
      </c>
      <c r="H426" s="117">
        <f t="shared" si="292"/>
        <v>44277</v>
      </c>
      <c r="I426" s="117">
        <f t="shared" si="285"/>
        <v>44277</v>
      </c>
      <c r="J426" s="118">
        <f t="shared" si="293"/>
        <v>20</v>
      </c>
      <c r="K426" s="118">
        <f t="shared" si="282"/>
        <v>13</v>
      </c>
      <c r="L426" s="8">
        <f t="shared" si="294"/>
        <v>1.0016241100000001</v>
      </c>
      <c r="M426" s="119">
        <f t="shared" ref="M426:M489" si="307">IF(I426&gt;I425,L425,M425)</f>
        <v>1.0135003600000001</v>
      </c>
      <c r="N426" s="119">
        <f t="shared" si="301"/>
        <v>1.0545185521070199</v>
      </c>
      <c r="O426" s="112">
        <f t="shared" si="304"/>
        <v>1.0562312</v>
      </c>
      <c r="P426" s="112">
        <f t="shared" si="286"/>
        <v>837.86256109999999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9.5000000000000001E-2</v>
      </c>
      <c r="U426" s="120">
        <f t="shared" si="302"/>
        <v>13</v>
      </c>
      <c r="V426" s="120">
        <v>252</v>
      </c>
      <c r="W426" s="119">
        <f t="shared" si="287"/>
        <v>1.0046927489999999</v>
      </c>
      <c r="X426" s="112">
        <f t="shared" si="288"/>
        <v>3.93187869</v>
      </c>
      <c r="Y426" s="112">
        <f t="shared" si="289"/>
        <v>0</v>
      </c>
      <c r="Z426" s="125" t="str">
        <f t="shared" si="299"/>
        <v>A+J=</v>
      </c>
      <c r="AA426" s="117">
        <f t="shared" si="300"/>
        <v>44277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44267</v>
      </c>
      <c r="B427" s="112">
        <f t="shared" si="283"/>
        <v>842.20278310000003</v>
      </c>
      <c r="C427" s="112">
        <f t="shared" si="296"/>
        <v>793.25678043000005</v>
      </c>
      <c r="D427" s="113">
        <f t="shared" si="291"/>
        <v>5560.59</v>
      </c>
      <c r="E427" s="114">
        <f t="shared" si="305"/>
        <v>5574.49</v>
      </c>
      <c r="F427" s="115">
        <f t="shared" si="306"/>
        <v>44218</v>
      </c>
      <c r="G427" s="116">
        <f t="shared" si="284"/>
        <v>2.4997347403781234E-3</v>
      </c>
      <c r="H427" s="117">
        <f t="shared" si="292"/>
        <v>44277</v>
      </c>
      <c r="I427" s="117">
        <f t="shared" si="285"/>
        <v>44277</v>
      </c>
      <c r="J427" s="118">
        <f t="shared" si="293"/>
        <v>20</v>
      </c>
      <c r="K427" s="118">
        <f t="shared" si="282"/>
        <v>14</v>
      </c>
      <c r="L427" s="8">
        <f t="shared" si="294"/>
        <v>1.00174915</v>
      </c>
      <c r="M427" s="119">
        <f t="shared" si="307"/>
        <v>1.0135003600000001</v>
      </c>
      <c r="N427" s="119">
        <f t="shared" si="301"/>
        <v>1.0545185521070199</v>
      </c>
      <c r="O427" s="112">
        <f t="shared" si="304"/>
        <v>1.05636306</v>
      </c>
      <c r="P427" s="112">
        <f t="shared" si="286"/>
        <v>837.96715993999999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9.5000000000000001E-2</v>
      </c>
      <c r="U427" s="120">
        <f t="shared" si="302"/>
        <v>14</v>
      </c>
      <c r="V427" s="120">
        <v>252</v>
      </c>
      <c r="W427" s="119">
        <f t="shared" si="287"/>
        <v>1.0050546410000001</v>
      </c>
      <c r="X427" s="112">
        <f t="shared" si="288"/>
        <v>4.2356231600000003</v>
      </c>
      <c r="Y427" s="112">
        <f t="shared" si="289"/>
        <v>0</v>
      </c>
      <c r="Z427" s="125" t="str">
        <f t="shared" si="299"/>
        <v>A+J=</v>
      </c>
      <c r="AA427" s="117">
        <f t="shared" si="300"/>
        <v>44277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44268</v>
      </c>
      <c r="B428" s="112">
        <f t="shared" si="283"/>
        <v>842.61132700999997</v>
      </c>
      <c r="C428" s="112">
        <f t="shared" si="296"/>
        <v>793.25678043000005</v>
      </c>
      <c r="D428" s="113">
        <f t="shared" si="291"/>
        <v>5560.59</v>
      </c>
      <c r="E428" s="114">
        <f t="shared" si="305"/>
        <v>5574.49</v>
      </c>
      <c r="F428" s="115">
        <f t="shared" si="306"/>
        <v>44218</v>
      </c>
      <c r="G428" s="116">
        <f t="shared" si="284"/>
        <v>2.4997347403781234E-3</v>
      </c>
      <c r="H428" s="117">
        <f t="shared" si="292"/>
        <v>44277</v>
      </c>
      <c r="I428" s="117">
        <f t="shared" si="285"/>
        <v>44277</v>
      </c>
      <c r="J428" s="118">
        <f t="shared" si="293"/>
        <v>20</v>
      </c>
      <c r="K428" s="118">
        <f t="shared" si="282"/>
        <v>15</v>
      </c>
      <c r="L428" s="8">
        <f t="shared" si="294"/>
        <v>1.00187421</v>
      </c>
      <c r="M428" s="119">
        <f t="shared" si="307"/>
        <v>1.0135003600000001</v>
      </c>
      <c r="N428" s="119">
        <f t="shared" si="301"/>
        <v>1.0545185521070199</v>
      </c>
      <c r="O428" s="112">
        <f t="shared" si="304"/>
        <v>1.0564949400000001</v>
      </c>
      <c r="P428" s="112">
        <f t="shared" si="286"/>
        <v>838.07177463999994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9.5000000000000001E-2</v>
      </c>
      <c r="U428" s="120">
        <f t="shared" si="302"/>
        <v>15</v>
      </c>
      <c r="V428" s="120">
        <v>252</v>
      </c>
      <c r="W428" s="119">
        <f t="shared" si="287"/>
        <v>1.0054166630000001</v>
      </c>
      <c r="X428" s="112">
        <f t="shared" si="288"/>
        <v>4.53955237</v>
      </c>
      <c r="Y428" s="112">
        <f t="shared" si="289"/>
        <v>0</v>
      </c>
      <c r="Z428" s="125" t="str">
        <f t="shared" si="299"/>
        <v>A+J=</v>
      </c>
      <c r="AA428" s="117">
        <f t="shared" si="300"/>
        <v>44277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44269</v>
      </c>
      <c r="B429" s="112">
        <f t="shared" si="283"/>
        <v>842.61132700999997</v>
      </c>
      <c r="C429" s="112">
        <f t="shared" si="296"/>
        <v>793.25678043000005</v>
      </c>
      <c r="D429" s="113">
        <f t="shared" si="291"/>
        <v>5560.59</v>
      </c>
      <c r="E429" s="114">
        <f t="shared" si="305"/>
        <v>5574.49</v>
      </c>
      <c r="F429" s="115">
        <f t="shared" si="306"/>
        <v>44218</v>
      </c>
      <c r="G429" s="116">
        <f t="shared" si="284"/>
        <v>2.4997347403781234E-3</v>
      </c>
      <c r="H429" s="117">
        <f t="shared" si="292"/>
        <v>44277</v>
      </c>
      <c r="I429" s="117">
        <f t="shared" si="285"/>
        <v>44277</v>
      </c>
      <c r="J429" s="118">
        <f t="shared" si="293"/>
        <v>20</v>
      </c>
      <c r="K429" s="118">
        <f t="shared" si="282"/>
        <v>15</v>
      </c>
      <c r="L429" s="8">
        <f t="shared" si="294"/>
        <v>1.00187421</v>
      </c>
      <c r="M429" s="119">
        <f t="shared" si="307"/>
        <v>1.0135003600000001</v>
      </c>
      <c r="N429" s="119">
        <f t="shared" si="301"/>
        <v>1.0545185521070199</v>
      </c>
      <c r="O429" s="112">
        <f t="shared" si="304"/>
        <v>1.0564949400000001</v>
      </c>
      <c r="P429" s="112">
        <f t="shared" si="286"/>
        <v>838.07177463999994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9.5000000000000001E-2</v>
      </c>
      <c r="U429" s="120">
        <f t="shared" si="302"/>
        <v>15</v>
      </c>
      <c r="V429" s="120">
        <v>252</v>
      </c>
      <c r="W429" s="119">
        <f t="shared" si="287"/>
        <v>1.0054166630000001</v>
      </c>
      <c r="X429" s="112">
        <f t="shared" si="288"/>
        <v>4.53955237</v>
      </c>
      <c r="Y429" s="112">
        <f t="shared" si="289"/>
        <v>0</v>
      </c>
      <c r="Z429" s="125" t="str">
        <f t="shared" si="299"/>
        <v>A+J=</v>
      </c>
      <c r="AA429" s="117">
        <f t="shared" si="300"/>
        <v>44277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44270</v>
      </c>
      <c r="B430" s="112">
        <f t="shared" si="283"/>
        <v>842.61132700999997</v>
      </c>
      <c r="C430" s="112">
        <f t="shared" si="296"/>
        <v>793.25678043000005</v>
      </c>
      <c r="D430" s="113">
        <f t="shared" si="291"/>
        <v>5560.59</v>
      </c>
      <c r="E430" s="114">
        <f t="shared" si="305"/>
        <v>5574.49</v>
      </c>
      <c r="F430" s="115">
        <f t="shared" si="306"/>
        <v>44218</v>
      </c>
      <c r="G430" s="116">
        <f t="shared" si="284"/>
        <v>2.4997347403781234E-3</v>
      </c>
      <c r="H430" s="117">
        <f t="shared" si="292"/>
        <v>44277</v>
      </c>
      <c r="I430" s="117">
        <f t="shared" si="285"/>
        <v>44277</v>
      </c>
      <c r="J430" s="118">
        <f t="shared" si="293"/>
        <v>20</v>
      </c>
      <c r="K430" s="118">
        <f t="shared" ref="K430:K493" si="308">(J430-(NETWORKDAYS(A430,I430,AD$148:AD$502)-1))</f>
        <v>15</v>
      </c>
      <c r="L430" s="8">
        <f t="shared" si="294"/>
        <v>1.00187421</v>
      </c>
      <c r="M430" s="119">
        <f t="shared" si="307"/>
        <v>1.0135003600000001</v>
      </c>
      <c r="N430" s="119">
        <f t="shared" si="301"/>
        <v>1.0545185521070199</v>
      </c>
      <c r="O430" s="112">
        <f t="shared" si="304"/>
        <v>1.0564949400000001</v>
      </c>
      <c r="P430" s="112">
        <f t="shared" si="286"/>
        <v>838.07177463999994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9.5000000000000001E-2</v>
      </c>
      <c r="U430" s="120">
        <f t="shared" si="302"/>
        <v>15</v>
      </c>
      <c r="V430" s="120">
        <v>252</v>
      </c>
      <c r="W430" s="119">
        <f t="shared" si="287"/>
        <v>1.0054166630000001</v>
      </c>
      <c r="X430" s="112">
        <f t="shared" si="288"/>
        <v>4.53955237</v>
      </c>
      <c r="Y430" s="112">
        <f t="shared" si="289"/>
        <v>0</v>
      </c>
      <c r="Z430" s="125" t="str">
        <f t="shared" si="299"/>
        <v>A+J=</v>
      </c>
      <c r="AA430" s="117">
        <f t="shared" si="300"/>
        <v>44277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44271</v>
      </c>
      <c r="B431" s="112">
        <f t="shared" si="283"/>
        <v>843.02005563</v>
      </c>
      <c r="C431" s="112">
        <f t="shared" si="296"/>
        <v>793.25678043000005</v>
      </c>
      <c r="D431" s="113">
        <f t="shared" si="291"/>
        <v>5560.59</v>
      </c>
      <c r="E431" s="114">
        <f t="shared" si="305"/>
        <v>5574.49</v>
      </c>
      <c r="F431" s="115">
        <f t="shared" si="306"/>
        <v>44218</v>
      </c>
      <c r="G431" s="116">
        <f t="shared" si="284"/>
        <v>2.4997347403781234E-3</v>
      </c>
      <c r="H431" s="117">
        <f t="shared" si="292"/>
        <v>44277</v>
      </c>
      <c r="I431" s="117">
        <f t="shared" si="285"/>
        <v>44277</v>
      </c>
      <c r="J431" s="118">
        <f t="shared" si="293"/>
        <v>20</v>
      </c>
      <c r="K431" s="118">
        <f t="shared" si="308"/>
        <v>16</v>
      </c>
      <c r="L431" s="8">
        <f t="shared" si="294"/>
        <v>1.0019992799999999</v>
      </c>
      <c r="M431" s="119">
        <f t="shared" si="307"/>
        <v>1.0135003600000001</v>
      </c>
      <c r="N431" s="119">
        <f t="shared" si="301"/>
        <v>1.0545185521070199</v>
      </c>
      <c r="O431" s="112">
        <f t="shared" si="304"/>
        <v>1.05662682</v>
      </c>
      <c r="P431" s="112">
        <f t="shared" si="286"/>
        <v>838.17638934000001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9.5000000000000001E-2</v>
      </c>
      <c r="U431" s="120">
        <f t="shared" si="302"/>
        <v>16</v>
      </c>
      <c r="V431" s="120">
        <v>252</v>
      </c>
      <c r="W431" s="119">
        <f t="shared" si="287"/>
        <v>1.005778815</v>
      </c>
      <c r="X431" s="112">
        <f t="shared" si="288"/>
        <v>4.8436662899999998</v>
      </c>
      <c r="Y431" s="112">
        <f t="shared" si="289"/>
        <v>0</v>
      </c>
      <c r="Z431" s="125" t="str">
        <f t="shared" si="299"/>
        <v>A+J=</v>
      </c>
      <c r="AA431" s="117">
        <f t="shared" si="300"/>
        <v>44277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44272</v>
      </c>
      <c r="B432" s="112">
        <f t="shared" si="283"/>
        <v>843.42899378999994</v>
      </c>
      <c r="C432" s="112">
        <f t="shared" si="296"/>
        <v>793.25678043000005</v>
      </c>
      <c r="D432" s="113">
        <f t="shared" si="291"/>
        <v>5560.59</v>
      </c>
      <c r="E432" s="114">
        <f t="shared" si="305"/>
        <v>5574.49</v>
      </c>
      <c r="F432" s="115">
        <f t="shared" si="306"/>
        <v>44218</v>
      </c>
      <c r="G432" s="116">
        <f t="shared" si="284"/>
        <v>2.4997347403781234E-3</v>
      </c>
      <c r="H432" s="117">
        <f t="shared" si="292"/>
        <v>44277</v>
      </c>
      <c r="I432" s="117">
        <f t="shared" si="285"/>
        <v>44277</v>
      </c>
      <c r="J432" s="118">
        <f t="shared" si="293"/>
        <v>20</v>
      </c>
      <c r="K432" s="118">
        <f t="shared" si="308"/>
        <v>17</v>
      </c>
      <c r="L432" s="8">
        <f t="shared" si="294"/>
        <v>1.00212437</v>
      </c>
      <c r="M432" s="119">
        <f t="shared" si="307"/>
        <v>1.0135003600000001</v>
      </c>
      <c r="N432" s="119">
        <f t="shared" si="301"/>
        <v>1.0545185521070199</v>
      </c>
      <c r="O432" s="112">
        <f t="shared" si="304"/>
        <v>1.0567587300000001</v>
      </c>
      <c r="P432" s="112">
        <f t="shared" si="286"/>
        <v>838.28102784999999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9.5000000000000001E-2</v>
      </c>
      <c r="U432" s="120">
        <f t="shared" si="302"/>
        <v>17</v>
      </c>
      <c r="V432" s="120">
        <v>252</v>
      </c>
      <c r="W432" s="119">
        <f t="shared" si="287"/>
        <v>1.0061410980000001</v>
      </c>
      <c r="X432" s="112">
        <f t="shared" si="288"/>
        <v>5.1479659399999997</v>
      </c>
      <c r="Y432" s="112">
        <f t="shared" si="289"/>
        <v>0</v>
      </c>
      <c r="Z432" s="125" t="str">
        <f t="shared" si="299"/>
        <v>A+J=</v>
      </c>
      <c r="AA432" s="117">
        <f t="shared" si="300"/>
        <v>44277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44273</v>
      </c>
      <c r="B433" s="112">
        <f t="shared" si="283"/>
        <v>843.83814069999994</v>
      </c>
      <c r="C433" s="112">
        <f t="shared" si="296"/>
        <v>793.25678043000005</v>
      </c>
      <c r="D433" s="113">
        <f t="shared" si="291"/>
        <v>5560.59</v>
      </c>
      <c r="E433" s="114">
        <f t="shared" si="305"/>
        <v>5574.49</v>
      </c>
      <c r="F433" s="115">
        <f t="shared" si="306"/>
        <v>44218</v>
      </c>
      <c r="G433" s="116">
        <f t="shared" si="284"/>
        <v>2.4997347403781234E-3</v>
      </c>
      <c r="H433" s="117">
        <f t="shared" si="292"/>
        <v>44277</v>
      </c>
      <c r="I433" s="117">
        <f t="shared" si="285"/>
        <v>44277</v>
      </c>
      <c r="J433" s="118">
        <f t="shared" si="293"/>
        <v>20</v>
      </c>
      <c r="K433" s="118">
        <f t="shared" si="308"/>
        <v>18</v>
      </c>
      <c r="L433" s="8">
        <f t="shared" si="294"/>
        <v>1.0022494799999999</v>
      </c>
      <c r="M433" s="119">
        <f t="shared" si="307"/>
        <v>1.0135003600000001</v>
      </c>
      <c r="N433" s="119">
        <f t="shared" si="301"/>
        <v>1.0545185521070199</v>
      </c>
      <c r="O433" s="112">
        <f t="shared" si="304"/>
        <v>1.05689067</v>
      </c>
      <c r="P433" s="112">
        <f t="shared" si="286"/>
        <v>838.38569014999996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9.5000000000000001E-2</v>
      </c>
      <c r="U433" s="120">
        <f t="shared" si="302"/>
        <v>18</v>
      </c>
      <c r="V433" s="120">
        <v>252</v>
      </c>
      <c r="W433" s="119">
        <f t="shared" si="287"/>
        <v>1.006503511</v>
      </c>
      <c r="X433" s="112">
        <f t="shared" si="288"/>
        <v>5.45245055</v>
      </c>
      <c r="Y433" s="112">
        <f t="shared" si="289"/>
        <v>0</v>
      </c>
      <c r="Z433" s="125" t="str">
        <f t="shared" si="299"/>
        <v>A+J=</v>
      </c>
      <c r="AA433" s="117">
        <f t="shared" si="300"/>
        <v>44277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44274</v>
      </c>
      <c r="B434" s="112">
        <f t="shared" si="283"/>
        <v>844.24746532999995</v>
      </c>
      <c r="C434" s="112">
        <f t="shared" si="296"/>
        <v>793.25678043000005</v>
      </c>
      <c r="D434" s="113">
        <f t="shared" si="291"/>
        <v>5560.59</v>
      </c>
      <c r="E434" s="114">
        <f t="shared" si="305"/>
        <v>5574.49</v>
      </c>
      <c r="F434" s="115">
        <f t="shared" si="306"/>
        <v>44218</v>
      </c>
      <c r="G434" s="116">
        <f t="shared" si="284"/>
        <v>2.4997347403781234E-3</v>
      </c>
      <c r="H434" s="117">
        <f t="shared" si="292"/>
        <v>44277</v>
      </c>
      <c r="I434" s="117">
        <f t="shared" si="285"/>
        <v>44277</v>
      </c>
      <c r="J434" s="118">
        <f t="shared" si="293"/>
        <v>20</v>
      </c>
      <c r="K434" s="118">
        <f t="shared" si="308"/>
        <v>19</v>
      </c>
      <c r="L434" s="8">
        <f t="shared" si="294"/>
        <v>1.0023745900000001</v>
      </c>
      <c r="M434" s="119">
        <f t="shared" si="307"/>
        <v>1.0135003600000001</v>
      </c>
      <c r="N434" s="119">
        <f t="shared" si="301"/>
        <v>1.0545185521070199</v>
      </c>
      <c r="O434" s="112">
        <f t="shared" si="304"/>
        <v>1.0570226</v>
      </c>
      <c r="P434" s="112">
        <f t="shared" si="286"/>
        <v>838.49034451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9.5000000000000001E-2</v>
      </c>
      <c r="U434" s="120">
        <f t="shared" si="302"/>
        <v>19</v>
      </c>
      <c r="V434" s="120">
        <v>252</v>
      </c>
      <c r="W434" s="119">
        <f t="shared" si="287"/>
        <v>1.0068660549999999</v>
      </c>
      <c r="X434" s="112">
        <f t="shared" si="288"/>
        <v>5.7571208199999999</v>
      </c>
      <c r="Y434" s="112">
        <f t="shared" si="289"/>
        <v>0</v>
      </c>
      <c r="Z434" s="125" t="str">
        <f t="shared" si="299"/>
        <v>A+J=</v>
      </c>
      <c r="AA434" s="117">
        <f t="shared" si="300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44275</v>
      </c>
      <c r="B435" s="112">
        <f t="shared" si="283"/>
        <v>844.65699883000002</v>
      </c>
      <c r="C435" s="112">
        <f t="shared" si="296"/>
        <v>793.25678043000005</v>
      </c>
      <c r="D435" s="113">
        <f t="shared" si="291"/>
        <v>5560.59</v>
      </c>
      <c r="E435" s="114">
        <f t="shared" si="305"/>
        <v>5574.49</v>
      </c>
      <c r="F435" s="115">
        <f t="shared" si="306"/>
        <v>44218</v>
      </c>
      <c r="G435" s="116">
        <f t="shared" si="284"/>
        <v>2.4997347403781234E-3</v>
      </c>
      <c r="H435" s="117">
        <f t="shared" si="292"/>
        <v>44306</v>
      </c>
      <c r="I435" s="117">
        <f t="shared" si="285"/>
        <v>44277</v>
      </c>
      <c r="J435" s="118">
        <f t="shared" si="293"/>
        <v>20</v>
      </c>
      <c r="K435" s="118">
        <f t="shared" si="308"/>
        <v>20</v>
      </c>
      <c r="L435" s="8">
        <f t="shared" si="294"/>
        <v>1.00249973</v>
      </c>
      <c r="M435" s="119">
        <f t="shared" si="307"/>
        <v>1.0135003600000001</v>
      </c>
      <c r="N435" s="119">
        <f t="shared" si="301"/>
        <v>1.0545185521070199</v>
      </c>
      <c r="O435" s="112">
        <f t="shared" si="304"/>
        <v>1.0571545600000001</v>
      </c>
      <c r="P435" s="112">
        <f t="shared" si="286"/>
        <v>838.59502268000006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9.5000000000000001E-2</v>
      </c>
      <c r="U435" s="120">
        <f t="shared" si="302"/>
        <v>20</v>
      </c>
      <c r="V435" s="120">
        <v>252</v>
      </c>
      <c r="W435" s="119">
        <f t="shared" si="287"/>
        <v>1.0072287289999999</v>
      </c>
      <c r="X435" s="112">
        <f t="shared" si="288"/>
        <v>6.0619761499999996</v>
      </c>
      <c r="Y435" s="112">
        <f t="shared" si="289"/>
        <v>0</v>
      </c>
      <c r="Z435" s="125" t="str">
        <f t="shared" si="299"/>
        <v>A+J=</v>
      </c>
      <c r="AA435" s="117">
        <f t="shared" si="300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44276</v>
      </c>
      <c r="B436" s="112">
        <f t="shared" si="283"/>
        <v>844.65699883000002</v>
      </c>
      <c r="C436" s="112">
        <f t="shared" si="296"/>
        <v>793.25678043000005</v>
      </c>
      <c r="D436" s="113">
        <f t="shared" si="291"/>
        <v>5560.59</v>
      </c>
      <c r="E436" s="114">
        <f t="shared" si="305"/>
        <v>5574.49</v>
      </c>
      <c r="F436" s="115">
        <f t="shared" si="306"/>
        <v>44218</v>
      </c>
      <c r="G436" s="116">
        <f t="shared" si="284"/>
        <v>2.4997347403781234E-3</v>
      </c>
      <c r="H436" s="117">
        <f t="shared" si="292"/>
        <v>44306</v>
      </c>
      <c r="I436" s="117">
        <f t="shared" si="285"/>
        <v>44277</v>
      </c>
      <c r="J436" s="118">
        <f t="shared" si="293"/>
        <v>20</v>
      </c>
      <c r="K436" s="118">
        <f t="shared" si="308"/>
        <v>20</v>
      </c>
      <c r="L436" s="8">
        <f t="shared" si="294"/>
        <v>1.00249973</v>
      </c>
      <c r="M436" s="119">
        <f t="shared" si="307"/>
        <v>1.0135003600000001</v>
      </c>
      <c r="N436" s="119">
        <f t="shared" si="301"/>
        <v>1.0545185521070199</v>
      </c>
      <c r="O436" s="112">
        <f t="shared" si="304"/>
        <v>1.0571545600000001</v>
      </c>
      <c r="P436" s="112">
        <f t="shared" si="286"/>
        <v>838.59502268000006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9.5000000000000001E-2</v>
      </c>
      <c r="U436" s="120">
        <f t="shared" si="302"/>
        <v>20</v>
      </c>
      <c r="V436" s="120">
        <v>252</v>
      </c>
      <c r="W436" s="119">
        <f t="shared" si="287"/>
        <v>1.0072287289999999</v>
      </c>
      <c r="X436" s="112">
        <f t="shared" si="288"/>
        <v>6.0619761499999996</v>
      </c>
      <c r="Y436" s="112">
        <f t="shared" si="289"/>
        <v>0</v>
      </c>
      <c r="Z436" s="125" t="str">
        <f t="shared" si="299"/>
        <v>A+J=</v>
      </c>
      <c r="AA436" s="117">
        <f t="shared" si="300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44277</v>
      </c>
      <c r="B437" s="112">
        <f t="shared" si="283"/>
        <v>844.65699883000002</v>
      </c>
      <c r="C437" s="112">
        <f t="shared" si="296"/>
        <v>793.25678043000005</v>
      </c>
      <c r="D437" s="113">
        <f t="shared" si="291"/>
        <v>5560.59</v>
      </c>
      <c r="E437" s="114">
        <f t="shared" si="305"/>
        <v>5574.49</v>
      </c>
      <c r="F437" s="115">
        <f t="shared" si="306"/>
        <v>44218</v>
      </c>
      <c r="G437" s="116">
        <f t="shared" si="284"/>
        <v>2.4997347403781234E-3</v>
      </c>
      <c r="H437" s="117">
        <f t="shared" si="292"/>
        <v>44306</v>
      </c>
      <c r="I437" s="117">
        <f t="shared" si="285"/>
        <v>44277</v>
      </c>
      <c r="J437" s="118">
        <f t="shared" si="293"/>
        <v>20</v>
      </c>
      <c r="K437" s="118">
        <f t="shared" si="308"/>
        <v>20</v>
      </c>
      <c r="L437" s="8">
        <f t="shared" si="294"/>
        <v>1.00249973</v>
      </c>
      <c r="M437" s="119">
        <f t="shared" si="307"/>
        <v>1.0135003600000001</v>
      </c>
      <c r="N437" s="119">
        <f t="shared" si="301"/>
        <v>1.0545185521070199</v>
      </c>
      <c r="O437" s="112">
        <f t="shared" si="304"/>
        <v>1.0571545600000001</v>
      </c>
      <c r="P437" s="112">
        <f t="shared" si="286"/>
        <v>838.59502268000006</v>
      </c>
      <c r="Q437" s="162">
        <f t="shared" si="297"/>
        <v>14</v>
      </c>
      <c r="R437" s="30">
        <f t="shared" si="298"/>
        <v>3.6315128800401719E-2</v>
      </c>
      <c r="S437" s="112">
        <f t="shared" si="303"/>
        <v>30.453686260000001</v>
      </c>
      <c r="T437" s="122">
        <f t="shared" si="295"/>
        <v>9.5000000000000001E-2</v>
      </c>
      <c r="U437" s="120">
        <f t="shared" si="302"/>
        <v>20</v>
      </c>
      <c r="V437" s="120">
        <v>252</v>
      </c>
      <c r="W437" s="119">
        <f t="shared" si="287"/>
        <v>1.0072287289999999</v>
      </c>
      <c r="X437" s="112">
        <f t="shared" si="288"/>
        <v>6.0619761499999996</v>
      </c>
      <c r="Y437" s="112">
        <f t="shared" si="289"/>
        <v>36.515662410000004</v>
      </c>
      <c r="Z437" s="125" t="str">
        <f t="shared" si="299"/>
        <v>A+J=</v>
      </c>
      <c r="AA437" s="117">
        <f t="shared" si="300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44278</v>
      </c>
      <c r="B438" s="112">
        <f t="shared" si="283"/>
        <v>808.77862835000008</v>
      </c>
      <c r="C438" s="112">
        <f t="shared" si="296"/>
        <v>764.44955828000002</v>
      </c>
      <c r="D438" s="113">
        <f t="shared" si="291"/>
        <v>5574.49</v>
      </c>
      <c r="E438" s="114">
        <f t="shared" si="305"/>
        <v>5622.43</v>
      </c>
      <c r="F438" s="115">
        <f t="shared" si="306"/>
        <v>44249</v>
      </c>
      <c r="G438" s="116">
        <f t="shared" si="284"/>
        <v>8.5998898553949488E-3</v>
      </c>
      <c r="H438" s="117">
        <f t="shared" si="292"/>
        <v>44306</v>
      </c>
      <c r="I438" s="117">
        <f t="shared" si="285"/>
        <v>44306</v>
      </c>
      <c r="J438" s="118">
        <f t="shared" si="293"/>
        <v>20</v>
      </c>
      <c r="K438" s="118">
        <f t="shared" si="308"/>
        <v>1</v>
      </c>
      <c r="L438" s="8">
        <f t="shared" si="294"/>
        <v>1.00042824</v>
      </c>
      <c r="M438" s="119">
        <f t="shared" si="307"/>
        <v>1.00249973</v>
      </c>
      <c r="N438" s="119">
        <f t="shared" si="301"/>
        <v>1.0571545637672786</v>
      </c>
      <c r="O438" s="112">
        <f t="shared" si="304"/>
        <v>1.0576072700000001</v>
      </c>
      <c r="P438" s="112">
        <f t="shared" si="286"/>
        <v>808.48741038000003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9.5000000000000001E-2</v>
      </c>
      <c r="U438" s="120">
        <f t="shared" si="302"/>
        <v>1</v>
      </c>
      <c r="V438" s="120">
        <v>252</v>
      </c>
      <c r="W438" s="119">
        <f t="shared" si="287"/>
        <v>1.0003602009999999</v>
      </c>
      <c r="X438" s="112">
        <f t="shared" si="288"/>
        <v>0.29121796999999999</v>
      </c>
      <c r="Y438" s="112">
        <f t="shared" si="289"/>
        <v>0</v>
      </c>
      <c r="Z438" s="125" t="str">
        <f t="shared" si="299"/>
        <v>A+J=</v>
      </c>
      <c r="AA438" s="117">
        <f t="shared" si="300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44279</v>
      </c>
      <c r="B439" s="112">
        <f t="shared" si="283"/>
        <v>809.41643538999995</v>
      </c>
      <c r="C439" s="112">
        <f t="shared" si="296"/>
        <v>764.44955828000002</v>
      </c>
      <c r="D439" s="113">
        <f t="shared" si="291"/>
        <v>5574.49</v>
      </c>
      <c r="E439" s="114">
        <f t="shared" si="305"/>
        <v>5622.43</v>
      </c>
      <c r="F439" s="115">
        <f t="shared" si="306"/>
        <v>44249</v>
      </c>
      <c r="G439" s="116">
        <f t="shared" si="284"/>
        <v>8.5998898553949488E-3</v>
      </c>
      <c r="H439" s="117">
        <f t="shared" si="292"/>
        <v>44306</v>
      </c>
      <c r="I439" s="117">
        <f t="shared" si="285"/>
        <v>44306</v>
      </c>
      <c r="J439" s="118">
        <f t="shared" si="293"/>
        <v>20</v>
      </c>
      <c r="K439" s="118">
        <f t="shared" si="308"/>
        <v>2</v>
      </c>
      <c r="L439" s="8">
        <f t="shared" si="294"/>
        <v>1.0008566699999999</v>
      </c>
      <c r="M439" s="119">
        <f t="shared" si="307"/>
        <v>1.00249973</v>
      </c>
      <c r="N439" s="119">
        <f t="shared" si="301"/>
        <v>1.0571545637672786</v>
      </c>
      <c r="O439" s="112">
        <f t="shared" si="304"/>
        <v>1.05806019</v>
      </c>
      <c r="P439" s="112">
        <f t="shared" si="286"/>
        <v>808.83364486999994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9.5000000000000001E-2</v>
      </c>
      <c r="U439" s="120">
        <f t="shared" si="302"/>
        <v>2</v>
      </c>
      <c r="V439" s="120">
        <v>252</v>
      </c>
      <c r="W439" s="119">
        <f t="shared" si="287"/>
        <v>1.0007205320000001</v>
      </c>
      <c r="X439" s="112">
        <f t="shared" si="288"/>
        <v>0.58279051999999998</v>
      </c>
      <c r="Y439" s="112">
        <f t="shared" si="289"/>
        <v>0</v>
      </c>
      <c r="Z439" s="125" t="str">
        <f t="shared" si="299"/>
        <v>A+J=</v>
      </c>
      <c r="AA439" s="117">
        <f t="shared" si="300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44280</v>
      </c>
      <c r="B440" s="112">
        <f t="shared" si="283"/>
        <v>810.05475020999995</v>
      </c>
      <c r="C440" s="112">
        <f t="shared" si="296"/>
        <v>764.44955828000002</v>
      </c>
      <c r="D440" s="113">
        <f t="shared" si="291"/>
        <v>5574.49</v>
      </c>
      <c r="E440" s="114">
        <f t="shared" si="305"/>
        <v>5622.43</v>
      </c>
      <c r="F440" s="115">
        <f t="shared" si="306"/>
        <v>44249</v>
      </c>
      <c r="G440" s="116">
        <f t="shared" si="284"/>
        <v>8.5998898553949488E-3</v>
      </c>
      <c r="H440" s="117">
        <f t="shared" si="292"/>
        <v>44306</v>
      </c>
      <c r="I440" s="117">
        <f t="shared" si="285"/>
        <v>44306</v>
      </c>
      <c r="J440" s="118">
        <f t="shared" si="293"/>
        <v>20</v>
      </c>
      <c r="K440" s="118">
        <f t="shared" si="308"/>
        <v>3</v>
      </c>
      <c r="L440" s="8">
        <f t="shared" si="294"/>
        <v>1.00128529</v>
      </c>
      <c r="M440" s="119">
        <f t="shared" si="307"/>
        <v>1.00249973</v>
      </c>
      <c r="N440" s="119">
        <f t="shared" si="301"/>
        <v>1.0571545637672786</v>
      </c>
      <c r="O440" s="112">
        <f t="shared" si="304"/>
        <v>1.0585133099999999</v>
      </c>
      <c r="P440" s="112">
        <f t="shared" si="286"/>
        <v>809.18003225999996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9.5000000000000001E-2</v>
      </c>
      <c r="U440" s="120">
        <f t="shared" si="302"/>
        <v>3</v>
      </c>
      <c r="V440" s="120">
        <v>252</v>
      </c>
      <c r="W440" s="119">
        <f t="shared" si="287"/>
        <v>1.001080993</v>
      </c>
      <c r="X440" s="112">
        <f t="shared" si="288"/>
        <v>0.87471794999999997</v>
      </c>
      <c r="Y440" s="112">
        <f t="shared" si="289"/>
        <v>0</v>
      </c>
      <c r="Z440" s="125" t="str">
        <f t="shared" si="299"/>
        <v>A+J=</v>
      </c>
      <c r="AA440" s="117">
        <f t="shared" si="300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44281</v>
      </c>
      <c r="B441" s="112">
        <f t="shared" si="283"/>
        <v>810.69356462000007</v>
      </c>
      <c r="C441" s="112">
        <f t="shared" si="296"/>
        <v>764.44955828000002</v>
      </c>
      <c r="D441" s="113">
        <f t="shared" si="291"/>
        <v>5574.49</v>
      </c>
      <c r="E441" s="114">
        <f t="shared" si="305"/>
        <v>5622.43</v>
      </c>
      <c r="F441" s="115">
        <f t="shared" si="306"/>
        <v>44249</v>
      </c>
      <c r="G441" s="116">
        <f t="shared" si="284"/>
        <v>8.5998898553949488E-3</v>
      </c>
      <c r="H441" s="117">
        <f t="shared" si="292"/>
        <v>44306</v>
      </c>
      <c r="I441" s="117">
        <f t="shared" si="285"/>
        <v>44306</v>
      </c>
      <c r="J441" s="118">
        <f t="shared" si="293"/>
        <v>20</v>
      </c>
      <c r="K441" s="118">
        <f t="shared" si="308"/>
        <v>4</v>
      </c>
      <c r="L441" s="8">
        <f t="shared" si="294"/>
        <v>1.0017140899999999</v>
      </c>
      <c r="M441" s="119">
        <f t="shared" si="307"/>
        <v>1.00249973</v>
      </c>
      <c r="N441" s="119">
        <f t="shared" si="301"/>
        <v>1.0571545637672786</v>
      </c>
      <c r="O441" s="112">
        <f t="shared" si="304"/>
        <v>1.0589666200000001</v>
      </c>
      <c r="P441" s="112">
        <f t="shared" si="286"/>
        <v>809.52656489000003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9.5000000000000001E-2</v>
      </c>
      <c r="U441" s="120">
        <f t="shared" si="302"/>
        <v>4</v>
      </c>
      <c r="V441" s="120">
        <v>252</v>
      </c>
      <c r="W441" s="119">
        <f t="shared" si="287"/>
        <v>1.0014415830000001</v>
      </c>
      <c r="X441" s="112">
        <f t="shared" si="288"/>
        <v>1.1669997299999999</v>
      </c>
      <c r="Y441" s="112">
        <f t="shared" si="289"/>
        <v>0</v>
      </c>
      <c r="Z441" s="125" t="str">
        <f t="shared" si="299"/>
        <v>A+J=</v>
      </c>
      <c r="AA441" s="117">
        <f t="shared" si="300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44282</v>
      </c>
      <c r="B442" s="112">
        <f t="shared" si="283"/>
        <v>811.33287288999998</v>
      </c>
      <c r="C442" s="112">
        <f t="shared" si="296"/>
        <v>764.44955828000002</v>
      </c>
      <c r="D442" s="113">
        <f t="shared" si="291"/>
        <v>5574.49</v>
      </c>
      <c r="E442" s="114">
        <f t="shared" si="305"/>
        <v>5622.43</v>
      </c>
      <c r="F442" s="115">
        <f t="shared" si="306"/>
        <v>44249</v>
      </c>
      <c r="G442" s="116">
        <f t="shared" si="284"/>
        <v>8.5998898553949488E-3</v>
      </c>
      <c r="H442" s="117">
        <f t="shared" si="292"/>
        <v>44306</v>
      </c>
      <c r="I442" s="117">
        <f t="shared" si="285"/>
        <v>44306</v>
      </c>
      <c r="J442" s="118">
        <f t="shared" si="293"/>
        <v>20</v>
      </c>
      <c r="K442" s="118">
        <f t="shared" si="308"/>
        <v>5</v>
      </c>
      <c r="L442" s="8">
        <f t="shared" si="294"/>
        <v>1.00214307</v>
      </c>
      <c r="M442" s="119">
        <f t="shared" si="307"/>
        <v>1.00249973</v>
      </c>
      <c r="N442" s="119">
        <f t="shared" si="301"/>
        <v>1.0571545637672786</v>
      </c>
      <c r="O442" s="112">
        <f t="shared" si="304"/>
        <v>1.05942011</v>
      </c>
      <c r="P442" s="112">
        <f t="shared" si="286"/>
        <v>809.87323512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9.5000000000000001E-2</v>
      </c>
      <c r="U442" s="120">
        <f t="shared" si="302"/>
        <v>5</v>
      </c>
      <c r="V442" s="120">
        <v>252</v>
      </c>
      <c r="W442" s="119">
        <f t="shared" si="287"/>
        <v>1.0018023039999999</v>
      </c>
      <c r="X442" s="112">
        <f t="shared" si="288"/>
        <v>1.4596377700000001</v>
      </c>
      <c r="Y442" s="112">
        <f t="shared" si="289"/>
        <v>0</v>
      </c>
      <c r="Z442" s="125" t="str">
        <f t="shared" si="299"/>
        <v>A+J=</v>
      </c>
      <c r="AA442" s="117">
        <f t="shared" si="300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44283</v>
      </c>
      <c r="B443" s="112">
        <f t="shared" si="283"/>
        <v>811.33287288999998</v>
      </c>
      <c r="C443" s="112">
        <f t="shared" si="296"/>
        <v>764.44955828000002</v>
      </c>
      <c r="D443" s="113">
        <f t="shared" si="291"/>
        <v>5574.49</v>
      </c>
      <c r="E443" s="114">
        <f t="shared" si="305"/>
        <v>5622.43</v>
      </c>
      <c r="F443" s="115">
        <f t="shared" si="306"/>
        <v>44249</v>
      </c>
      <c r="G443" s="116">
        <f t="shared" si="284"/>
        <v>8.5998898553949488E-3</v>
      </c>
      <c r="H443" s="117">
        <f t="shared" si="292"/>
        <v>44306</v>
      </c>
      <c r="I443" s="117">
        <f t="shared" si="285"/>
        <v>44306</v>
      </c>
      <c r="J443" s="118">
        <f t="shared" si="293"/>
        <v>20</v>
      </c>
      <c r="K443" s="118">
        <f t="shared" si="308"/>
        <v>5</v>
      </c>
      <c r="L443" s="8">
        <f t="shared" si="294"/>
        <v>1.00214307</v>
      </c>
      <c r="M443" s="119">
        <f t="shared" si="307"/>
        <v>1.00249973</v>
      </c>
      <c r="N443" s="119">
        <f t="shared" si="301"/>
        <v>1.0571545637672786</v>
      </c>
      <c r="O443" s="112">
        <f t="shared" si="304"/>
        <v>1.05942011</v>
      </c>
      <c r="P443" s="112">
        <f t="shared" si="286"/>
        <v>809.87323512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9.5000000000000001E-2</v>
      </c>
      <c r="U443" s="120">
        <f t="shared" si="302"/>
        <v>5</v>
      </c>
      <c r="V443" s="120">
        <v>252</v>
      </c>
      <c r="W443" s="119">
        <f t="shared" si="287"/>
        <v>1.0018023039999999</v>
      </c>
      <c r="X443" s="112">
        <f t="shared" si="288"/>
        <v>1.4596377700000001</v>
      </c>
      <c r="Y443" s="112">
        <f t="shared" si="289"/>
        <v>0</v>
      </c>
      <c r="Z443" s="125" t="str">
        <f t="shared" si="299"/>
        <v>A+J=</v>
      </c>
      <c r="AA443" s="117">
        <f t="shared" si="300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44284</v>
      </c>
      <c r="B444" s="112">
        <f t="shared" si="283"/>
        <v>811.33287288999998</v>
      </c>
      <c r="C444" s="112">
        <f t="shared" si="296"/>
        <v>764.44955828000002</v>
      </c>
      <c r="D444" s="113">
        <f t="shared" si="291"/>
        <v>5574.49</v>
      </c>
      <c r="E444" s="114">
        <f t="shared" si="305"/>
        <v>5622.43</v>
      </c>
      <c r="F444" s="115">
        <f t="shared" si="306"/>
        <v>44249</v>
      </c>
      <c r="G444" s="116">
        <f t="shared" si="284"/>
        <v>8.5998898553949488E-3</v>
      </c>
      <c r="H444" s="117">
        <f t="shared" si="292"/>
        <v>44306</v>
      </c>
      <c r="I444" s="117">
        <f t="shared" si="285"/>
        <v>44306</v>
      </c>
      <c r="J444" s="118">
        <f t="shared" si="293"/>
        <v>20</v>
      </c>
      <c r="K444" s="118">
        <f t="shared" si="308"/>
        <v>5</v>
      </c>
      <c r="L444" s="8">
        <f t="shared" si="294"/>
        <v>1.00214307</v>
      </c>
      <c r="M444" s="119">
        <f t="shared" si="307"/>
        <v>1.00249973</v>
      </c>
      <c r="N444" s="119">
        <f t="shared" si="301"/>
        <v>1.0571545637672786</v>
      </c>
      <c r="O444" s="112">
        <f t="shared" si="304"/>
        <v>1.05942011</v>
      </c>
      <c r="P444" s="112">
        <f t="shared" si="286"/>
        <v>809.87323512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9.5000000000000001E-2</v>
      </c>
      <c r="U444" s="120">
        <f t="shared" si="302"/>
        <v>5</v>
      </c>
      <c r="V444" s="120">
        <v>252</v>
      </c>
      <c r="W444" s="119">
        <f t="shared" si="287"/>
        <v>1.0018023039999999</v>
      </c>
      <c r="X444" s="112">
        <f t="shared" si="288"/>
        <v>1.4596377700000001</v>
      </c>
      <c r="Y444" s="112">
        <f t="shared" si="289"/>
        <v>0</v>
      </c>
      <c r="Z444" s="125" t="str">
        <f t="shared" si="299"/>
        <v>A+J=</v>
      </c>
      <c r="AA444" s="117">
        <f t="shared" si="300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44285</v>
      </c>
      <c r="B445" s="112">
        <f t="shared" si="283"/>
        <v>811.97268898999994</v>
      </c>
      <c r="C445" s="112">
        <f t="shared" si="296"/>
        <v>764.44955828000002</v>
      </c>
      <c r="D445" s="113">
        <f t="shared" si="291"/>
        <v>5574.49</v>
      </c>
      <c r="E445" s="114">
        <f t="shared" si="305"/>
        <v>5622.43</v>
      </c>
      <c r="F445" s="115">
        <f t="shared" si="306"/>
        <v>44249</v>
      </c>
      <c r="G445" s="116">
        <f t="shared" si="284"/>
        <v>8.5998898553949488E-3</v>
      </c>
      <c r="H445" s="117">
        <f t="shared" si="292"/>
        <v>44306</v>
      </c>
      <c r="I445" s="117">
        <f t="shared" si="285"/>
        <v>44306</v>
      </c>
      <c r="J445" s="118">
        <f t="shared" si="293"/>
        <v>20</v>
      </c>
      <c r="K445" s="118">
        <f t="shared" si="308"/>
        <v>6</v>
      </c>
      <c r="L445" s="8">
        <f t="shared" si="294"/>
        <v>1.00257223</v>
      </c>
      <c r="M445" s="119">
        <f t="shared" si="307"/>
        <v>1.00249973</v>
      </c>
      <c r="N445" s="119">
        <f t="shared" si="301"/>
        <v>1.0571545637672786</v>
      </c>
      <c r="O445" s="112">
        <f t="shared" si="304"/>
        <v>1.0598738000000001</v>
      </c>
      <c r="P445" s="112">
        <f t="shared" si="286"/>
        <v>810.22005823999996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9.5000000000000001E-2</v>
      </c>
      <c r="U445" s="120">
        <f t="shared" si="302"/>
        <v>6</v>
      </c>
      <c r="V445" s="120">
        <v>252</v>
      </c>
      <c r="W445" s="119">
        <f t="shared" si="287"/>
        <v>1.002163154</v>
      </c>
      <c r="X445" s="112">
        <f t="shared" si="288"/>
        <v>1.75263075</v>
      </c>
      <c r="Y445" s="112">
        <f t="shared" si="289"/>
        <v>0</v>
      </c>
      <c r="Z445" s="125" t="str">
        <f t="shared" si="299"/>
        <v>A+J=</v>
      </c>
      <c r="AA445" s="117">
        <f t="shared" si="300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44286</v>
      </c>
      <c r="B446" s="112">
        <f t="shared" si="283"/>
        <v>812.61301487000003</v>
      </c>
      <c r="C446" s="112">
        <f t="shared" si="296"/>
        <v>764.44955828000002</v>
      </c>
      <c r="D446" s="113">
        <f t="shared" si="291"/>
        <v>5574.49</v>
      </c>
      <c r="E446" s="114">
        <f t="shared" si="305"/>
        <v>5622.43</v>
      </c>
      <c r="F446" s="115">
        <f t="shared" si="306"/>
        <v>44249</v>
      </c>
      <c r="G446" s="116">
        <f t="shared" si="284"/>
        <v>8.5998898553949488E-3</v>
      </c>
      <c r="H446" s="117">
        <f t="shared" si="292"/>
        <v>44306</v>
      </c>
      <c r="I446" s="117">
        <f t="shared" si="285"/>
        <v>44306</v>
      </c>
      <c r="J446" s="118">
        <f t="shared" si="293"/>
        <v>20</v>
      </c>
      <c r="K446" s="118">
        <f t="shared" si="308"/>
        <v>7</v>
      </c>
      <c r="L446" s="8">
        <f t="shared" si="294"/>
        <v>1.0030015800000001</v>
      </c>
      <c r="M446" s="119">
        <f t="shared" si="307"/>
        <v>1.00249973</v>
      </c>
      <c r="N446" s="119">
        <f t="shared" si="301"/>
        <v>1.0571545637672786</v>
      </c>
      <c r="O446" s="112">
        <f t="shared" si="304"/>
        <v>1.06032769</v>
      </c>
      <c r="P446" s="112">
        <f t="shared" si="286"/>
        <v>810.56703425000001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9.5000000000000001E-2</v>
      </c>
      <c r="U446" s="120">
        <f t="shared" si="302"/>
        <v>7</v>
      </c>
      <c r="V446" s="120">
        <v>252</v>
      </c>
      <c r="W446" s="119">
        <f t="shared" si="287"/>
        <v>1.002524135</v>
      </c>
      <c r="X446" s="112">
        <f t="shared" si="288"/>
        <v>2.0459806199999999</v>
      </c>
      <c r="Y446" s="112">
        <f t="shared" si="289"/>
        <v>0</v>
      </c>
      <c r="Z446" s="125" t="str">
        <f t="shared" si="299"/>
        <v>A+J=</v>
      </c>
      <c r="AA446" s="117">
        <f t="shared" si="300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44287</v>
      </c>
      <c r="B447" s="112">
        <f t="shared" si="283"/>
        <v>813.25384918000009</v>
      </c>
      <c r="C447" s="112">
        <f t="shared" si="296"/>
        <v>764.44955828000002</v>
      </c>
      <c r="D447" s="113">
        <f t="shared" si="291"/>
        <v>5574.49</v>
      </c>
      <c r="E447" s="114">
        <f t="shared" si="305"/>
        <v>5622.43</v>
      </c>
      <c r="F447" s="115">
        <f t="shared" si="306"/>
        <v>44249</v>
      </c>
      <c r="G447" s="116">
        <f t="shared" si="284"/>
        <v>8.5998898553949488E-3</v>
      </c>
      <c r="H447" s="117">
        <f t="shared" si="292"/>
        <v>44306</v>
      </c>
      <c r="I447" s="117">
        <f t="shared" si="285"/>
        <v>44306</v>
      </c>
      <c r="J447" s="118">
        <f t="shared" si="293"/>
        <v>20</v>
      </c>
      <c r="K447" s="118">
        <f t="shared" si="308"/>
        <v>8</v>
      </c>
      <c r="L447" s="8">
        <f t="shared" si="294"/>
        <v>1.0034311199999999</v>
      </c>
      <c r="M447" s="119">
        <f t="shared" si="307"/>
        <v>1.00249973</v>
      </c>
      <c r="N447" s="119">
        <f t="shared" si="301"/>
        <v>1.0571545637672786</v>
      </c>
      <c r="O447" s="112">
        <f t="shared" si="304"/>
        <v>1.0607817799999999</v>
      </c>
      <c r="P447" s="112">
        <f t="shared" si="286"/>
        <v>810.91416315000004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9.5000000000000001E-2</v>
      </c>
      <c r="U447" s="120">
        <f t="shared" si="302"/>
        <v>8</v>
      </c>
      <c r="V447" s="120">
        <v>252</v>
      </c>
      <c r="W447" s="119">
        <f t="shared" si="287"/>
        <v>1.0028852450000001</v>
      </c>
      <c r="X447" s="112">
        <f t="shared" si="288"/>
        <v>2.3396860300000002</v>
      </c>
      <c r="Y447" s="112">
        <f t="shared" si="289"/>
        <v>0</v>
      </c>
      <c r="Z447" s="125" t="str">
        <f t="shared" si="299"/>
        <v>A+J=</v>
      </c>
      <c r="AA447" s="117">
        <f t="shared" si="300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44288</v>
      </c>
      <c r="B448" s="112">
        <f t="shared" si="283"/>
        <v>813.89517851999994</v>
      </c>
      <c r="C448" s="112">
        <f t="shared" si="296"/>
        <v>764.44955828000002</v>
      </c>
      <c r="D448" s="113">
        <f t="shared" si="291"/>
        <v>5574.49</v>
      </c>
      <c r="E448" s="114">
        <f t="shared" si="305"/>
        <v>5622.43</v>
      </c>
      <c r="F448" s="115">
        <f t="shared" si="306"/>
        <v>44249</v>
      </c>
      <c r="G448" s="116">
        <f t="shared" si="284"/>
        <v>8.5998898553949488E-3</v>
      </c>
      <c r="H448" s="117">
        <f t="shared" si="292"/>
        <v>44306</v>
      </c>
      <c r="I448" s="117">
        <f t="shared" si="285"/>
        <v>44306</v>
      </c>
      <c r="J448" s="118">
        <f t="shared" si="293"/>
        <v>20</v>
      </c>
      <c r="K448" s="118">
        <f t="shared" si="308"/>
        <v>9</v>
      </c>
      <c r="L448" s="8">
        <f t="shared" si="294"/>
        <v>1.00386083</v>
      </c>
      <c r="M448" s="119">
        <f t="shared" si="307"/>
        <v>1.00249973</v>
      </c>
      <c r="N448" s="119">
        <f t="shared" si="301"/>
        <v>1.0571545637672786</v>
      </c>
      <c r="O448" s="112">
        <f t="shared" si="304"/>
        <v>1.06123605</v>
      </c>
      <c r="P448" s="112">
        <f t="shared" si="286"/>
        <v>811.26142964999997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9.5000000000000001E-2</v>
      </c>
      <c r="U448" s="120">
        <f t="shared" si="302"/>
        <v>9</v>
      </c>
      <c r="V448" s="120">
        <v>252</v>
      </c>
      <c r="W448" s="119">
        <f t="shared" si="287"/>
        <v>1.0032464860000001</v>
      </c>
      <c r="X448" s="112">
        <f t="shared" si="288"/>
        <v>2.6337488699999998</v>
      </c>
      <c r="Y448" s="112">
        <f t="shared" si="289"/>
        <v>0</v>
      </c>
      <c r="Z448" s="125" t="str">
        <f t="shared" si="299"/>
        <v>A+J=</v>
      </c>
      <c r="AA448" s="117">
        <f t="shared" si="300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44289</v>
      </c>
      <c r="B449" s="112">
        <f t="shared" si="283"/>
        <v>813.89517851999994</v>
      </c>
      <c r="C449" s="112">
        <f t="shared" si="296"/>
        <v>764.44955828000002</v>
      </c>
      <c r="D449" s="113">
        <f t="shared" si="291"/>
        <v>5574.49</v>
      </c>
      <c r="E449" s="114">
        <f t="shared" si="305"/>
        <v>5622.43</v>
      </c>
      <c r="F449" s="115">
        <f t="shared" si="306"/>
        <v>44249</v>
      </c>
      <c r="G449" s="116">
        <f t="shared" si="284"/>
        <v>8.5998898553949488E-3</v>
      </c>
      <c r="H449" s="117">
        <f t="shared" si="292"/>
        <v>44306</v>
      </c>
      <c r="I449" s="117">
        <f t="shared" si="285"/>
        <v>44306</v>
      </c>
      <c r="J449" s="118">
        <f t="shared" si="293"/>
        <v>20</v>
      </c>
      <c r="K449" s="118">
        <f t="shared" si="308"/>
        <v>9</v>
      </c>
      <c r="L449" s="8">
        <f t="shared" si="294"/>
        <v>1.00386083</v>
      </c>
      <c r="M449" s="119">
        <f t="shared" si="307"/>
        <v>1.00249973</v>
      </c>
      <c r="N449" s="119">
        <f t="shared" si="301"/>
        <v>1.0571545637672786</v>
      </c>
      <c r="O449" s="112">
        <f t="shared" si="304"/>
        <v>1.06123605</v>
      </c>
      <c r="P449" s="112">
        <f t="shared" si="286"/>
        <v>811.26142964999997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9.5000000000000001E-2</v>
      </c>
      <c r="U449" s="120">
        <f t="shared" si="302"/>
        <v>9</v>
      </c>
      <c r="V449" s="120">
        <v>252</v>
      </c>
      <c r="W449" s="119">
        <f t="shared" si="287"/>
        <v>1.0032464860000001</v>
      </c>
      <c r="X449" s="112">
        <f t="shared" si="288"/>
        <v>2.6337488699999998</v>
      </c>
      <c r="Y449" s="112">
        <f t="shared" si="289"/>
        <v>0</v>
      </c>
      <c r="Z449" s="125" t="str">
        <f t="shared" si="299"/>
        <v>A+J=</v>
      </c>
      <c r="AA449" s="117">
        <f t="shared" si="300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44290</v>
      </c>
      <c r="B450" s="112">
        <f t="shared" si="283"/>
        <v>813.89517851999994</v>
      </c>
      <c r="C450" s="112">
        <f t="shared" si="296"/>
        <v>764.44955828000002</v>
      </c>
      <c r="D450" s="113">
        <f t="shared" si="291"/>
        <v>5574.49</v>
      </c>
      <c r="E450" s="114">
        <f t="shared" si="305"/>
        <v>5622.43</v>
      </c>
      <c r="F450" s="115">
        <f t="shared" si="306"/>
        <v>44249</v>
      </c>
      <c r="G450" s="116">
        <f t="shared" si="284"/>
        <v>8.5998898553949488E-3</v>
      </c>
      <c r="H450" s="117">
        <f t="shared" si="292"/>
        <v>44306</v>
      </c>
      <c r="I450" s="117">
        <f t="shared" si="285"/>
        <v>44306</v>
      </c>
      <c r="J450" s="118">
        <f t="shared" si="293"/>
        <v>20</v>
      </c>
      <c r="K450" s="118">
        <f t="shared" si="308"/>
        <v>9</v>
      </c>
      <c r="L450" s="8">
        <f t="shared" si="294"/>
        <v>1.00386083</v>
      </c>
      <c r="M450" s="119">
        <f t="shared" si="307"/>
        <v>1.00249973</v>
      </c>
      <c r="N450" s="119">
        <f t="shared" si="301"/>
        <v>1.0571545637672786</v>
      </c>
      <c r="O450" s="112">
        <f t="shared" si="304"/>
        <v>1.06123605</v>
      </c>
      <c r="P450" s="112">
        <f t="shared" si="286"/>
        <v>811.26142964999997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9.5000000000000001E-2</v>
      </c>
      <c r="U450" s="120">
        <f t="shared" si="302"/>
        <v>9</v>
      </c>
      <c r="V450" s="120">
        <v>252</v>
      </c>
      <c r="W450" s="119">
        <f t="shared" si="287"/>
        <v>1.0032464860000001</v>
      </c>
      <c r="X450" s="112">
        <f t="shared" si="288"/>
        <v>2.6337488699999998</v>
      </c>
      <c r="Y450" s="112">
        <f t="shared" si="289"/>
        <v>0</v>
      </c>
      <c r="Z450" s="125" t="str">
        <f t="shared" si="299"/>
        <v>A+J=</v>
      </c>
      <c r="AA450" s="117">
        <f t="shared" si="300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44291</v>
      </c>
      <c r="B451" s="112">
        <f t="shared" si="283"/>
        <v>813.89517851999994</v>
      </c>
      <c r="C451" s="112">
        <f t="shared" si="296"/>
        <v>764.44955828000002</v>
      </c>
      <c r="D451" s="113">
        <f t="shared" si="291"/>
        <v>5574.49</v>
      </c>
      <c r="E451" s="114">
        <f t="shared" si="305"/>
        <v>5622.43</v>
      </c>
      <c r="F451" s="115">
        <f t="shared" si="306"/>
        <v>44249</v>
      </c>
      <c r="G451" s="116">
        <f t="shared" si="284"/>
        <v>8.5998898553949488E-3</v>
      </c>
      <c r="H451" s="117">
        <f t="shared" si="292"/>
        <v>44306</v>
      </c>
      <c r="I451" s="117">
        <f t="shared" si="285"/>
        <v>44306</v>
      </c>
      <c r="J451" s="118">
        <f t="shared" si="293"/>
        <v>20</v>
      </c>
      <c r="K451" s="118">
        <f t="shared" si="308"/>
        <v>9</v>
      </c>
      <c r="L451" s="8">
        <f t="shared" si="294"/>
        <v>1.00386083</v>
      </c>
      <c r="M451" s="119">
        <f t="shared" si="307"/>
        <v>1.00249973</v>
      </c>
      <c r="N451" s="119">
        <f t="shared" si="301"/>
        <v>1.0571545637672786</v>
      </c>
      <c r="O451" s="112">
        <f t="shared" si="304"/>
        <v>1.06123605</v>
      </c>
      <c r="P451" s="112">
        <f t="shared" si="286"/>
        <v>811.26142964999997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9.5000000000000001E-2</v>
      </c>
      <c r="U451" s="120">
        <f t="shared" si="302"/>
        <v>9</v>
      </c>
      <c r="V451" s="120">
        <v>252</v>
      </c>
      <c r="W451" s="119">
        <f t="shared" si="287"/>
        <v>1.0032464860000001</v>
      </c>
      <c r="X451" s="112">
        <f t="shared" si="288"/>
        <v>2.6337488699999998</v>
      </c>
      <c r="Y451" s="112">
        <f t="shared" si="289"/>
        <v>0</v>
      </c>
      <c r="Z451" s="125" t="str">
        <f t="shared" si="299"/>
        <v>A+J=</v>
      </c>
      <c r="AA451" s="117">
        <f t="shared" si="300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44292</v>
      </c>
      <c r="B452" s="112">
        <f t="shared" si="283"/>
        <v>814.53701689000002</v>
      </c>
      <c r="C452" s="112">
        <f t="shared" si="296"/>
        <v>764.44955828000002</v>
      </c>
      <c r="D452" s="113">
        <f t="shared" si="291"/>
        <v>5574.49</v>
      </c>
      <c r="E452" s="114">
        <f t="shared" si="305"/>
        <v>5622.43</v>
      </c>
      <c r="F452" s="115">
        <f t="shared" si="306"/>
        <v>44249</v>
      </c>
      <c r="G452" s="116">
        <f t="shared" si="284"/>
        <v>8.5998898553949488E-3</v>
      </c>
      <c r="H452" s="117">
        <f t="shared" si="292"/>
        <v>44306</v>
      </c>
      <c r="I452" s="117">
        <f t="shared" si="285"/>
        <v>44306</v>
      </c>
      <c r="J452" s="118">
        <f t="shared" si="293"/>
        <v>20</v>
      </c>
      <c r="K452" s="118">
        <f t="shared" si="308"/>
        <v>10</v>
      </c>
      <c r="L452" s="8">
        <f t="shared" si="294"/>
        <v>1.0042907299999999</v>
      </c>
      <c r="M452" s="119">
        <f t="shared" si="307"/>
        <v>1.00249973</v>
      </c>
      <c r="N452" s="119">
        <f t="shared" si="301"/>
        <v>1.0571545637672786</v>
      </c>
      <c r="O452" s="112">
        <f t="shared" si="304"/>
        <v>1.06169052</v>
      </c>
      <c r="P452" s="112">
        <f t="shared" si="286"/>
        <v>811.60884904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9.5000000000000001E-2</v>
      </c>
      <c r="U452" s="120">
        <f t="shared" si="302"/>
        <v>10</v>
      </c>
      <c r="V452" s="120">
        <v>252</v>
      </c>
      <c r="W452" s="119">
        <f t="shared" si="287"/>
        <v>1.0036078559999999</v>
      </c>
      <c r="X452" s="112">
        <f t="shared" si="288"/>
        <v>2.9281678499999999</v>
      </c>
      <c r="Y452" s="112">
        <f t="shared" si="289"/>
        <v>0</v>
      </c>
      <c r="Z452" s="125" t="str">
        <f t="shared" si="299"/>
        <v>A+J=</v>
      </c>
      <c r="AA452" s="117">
        <f t="shared" si="300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44293</v>
      </c>
      <c r="B453" s="112">
        <f t="shared" si="283"/>
        <v>815.17937389000008</v>
      </c>
      <c r="C453" s="112">
        <f t="shared" si="296"/>
        <v>764.44955828000002</v>
      </c>
      <c r="D453" s="113">
        <f t="shared" si="291"/>
        <v>5574.49</v>
      </c>
      <c r="E453" s="114">
        <f t="shared" si="305"/>
        <v>5622.43</v>
      </c>
      <c r="F453" s="115">
        <f t="shared" si="306"/>
        <v>44249</v>
      </c>
      <c r="G453" s="116">
        <f t="shared" si="284"/>
        <v>8.5998898553949488E-3</v>
      </c>
      <c r="H453" s="117">
        <f t="shared" si="292"/>
        <v>44306</v>
      </c>
      <c r="I453" s="117">
        <f t="shared" si="285"/>
        <v>44306</v>
      </c>
      <c r="J453" s="118">
        <f t="shared" si="293"/>
        <v>20</v>
      </c>
      <c r="K453" s="118">
        <f t="shared" si="308"/>
        <v>11</v>
      </c>
      <c r="L453" s="8">
        <f t="shared" si="294"/>
        <v>1.00472082</v>
      </c>
      <c r="M453" s="119">
        <f t="shared" si="307"/>
        <v>1.00249973</v>
      </c>
      <c r="N453" s="119">
        <f t="shared" si="301"/>
        <v>1.0571545637672786</v>
      </c>
      <c r="O453" s="112">
        <f t="shared" si="304"/>
        <v>1.0621452</v>
      </c>
      <c r="P453" s="112">
        <f t="shared" si="286"/>
        <v>811.95642896000004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9.5000000000000001E-2</v>
      </c>
      <c r="U453" s="120">
        <f t="shared" si="302"/>
        <v>11</v>
      </c>
      <c r="V453" s="120">
        <v>252</v>
      </c>
      <c r="W453" s="119">
        <f t="shared" si="287"/>
        <v>1.0039693569999999</v>
      </c>
      <c r="X453" s="112">
        <f t="shared" si="288"/>
        <v>3.2229449300000002</v>
      </c>
      <c r="Y453" s="112">
        <f t="shared" si="289"/>
        <v>0</v>
      </c>
      <c r="Z453" s="125" t="str">
        <f t="shared" si="299"/>
        <v>A+J=</v>
      </c>
      <c r="AA453" s="117">
        <f t="shared" si="300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44294</v>
      </c>
      <c r="B454" s="112">
        <f t="shared" si="283"/>
        <v>815.822226</v>
      </c>
      <c r="C454" s="112">
        <f t="shared" si="296"/>
        <v>764.44955828000002</v>
      </c>
      <c r="D454" s="113">
        <f t="shared" si="291"/>
        <v>5574.49</v>
      </c>
      <c r="E454" s="114">
        <f t="shared" si="305"/>
        <v>5622.43</v>
      </c>
      <c r="F454" s="115">
        <f t="shared" si="306"/>
        <v>44249</v>
      </c>
      <c r="G454" s="116">
        <f t="shared" si="284"/>
        <v>8.5998898553949488E-3</v>
      </c>
      <c r="H454" s="117">
        <f t="shared" si="292"/>
        <v>44306</v>
      </c>
      <c r="I454" s="117">
        <f t="shared" si="285"/>
        <v>44306</v>
      </c>
      <c r="J454" s="118">
        <f t="shared" si="293"/>
        <v>20</v>
      </c>
      <c r="K454" s="118">
        <f t="shared" si="308"/>
        <v>12</v>
      </c>
      <c r="L454" s="8">
        <f t="shared" si="294"/>
        <v>1.00515109</v>
      </c>
      <c r="M454" s="119">
        <f t="shared" si="307"/>
        <v>1.00249973</v>
      </c>
      <c r="N454" s="119">
        <f t="shared" si="301"/>
        <v>1.0571545637672786</v>
      </c>
      <c r="O454" s="112">
        <f t="shared" si="304"/>
        <v>1.0626000600000001</v>
      </c>
      <c r="P454" s="112">
        <f t="shared" si="286"/>
        <v>812.30414648999999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9.5000000000000001E-2</v>
      </c>
      <c r="U454" s="120">
        <f t="shared" si="302"/>
        <v>12</v>
      </c>
      <c r="V454" s="120">
        <v>252</v>
      </c>
      <c r="W454" s="119">
        <f t="shared" si="287"/>
        <v>1.004330988</v>
      </c>
      <c r="X454" s="112">
        <f t="shared" si="288"/>
        <v>3.5180795100000002</v>
      </c>
      <c r="Y454" s="112">
        <f t="shared" si="289"/>
        <v>0</v>
      </c>
      <c r="Z454" s="125" t="str">
        <f t="shared" si="299"/>
        <v>A+J=</v>
      </c>
      <c r="AA454" s="117">
        <f t="shared" si="300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44295</v>
      </c>
      <c r="B455" s="112">
        <f t="shared" si="283"/>
        <v>816.46558116000006</v>
      </c>
      <c r="C455" s="112">
        <f t="shared" si="296"/>
        <v>764.44955828000002</v>
      </c>
      <c r="D455" s="113">
        <f t="shared" si="291"/>
        <v>5574.49</v>
      </c>
      <c r="E455" s="114">
        <f t="shared" si="305"/>
        <v>5622.43</v>
      </c>
      <c r="F455" s="115">
        <f t="shared" si="306"/>
        <v>44249</v>
      </c>
      <c r="G455" s="116">
        <f t="shared" si="284"/>
        <v>8.5998898553949488E-3</v>
      </c>
      <c r="H455" s="117">
        <f t="shared" si="292"/>
        <v>44306</v>
      </c>
      <c r="I455" s="117">
        <f t="shared" si="285"/>
        <v>44306</v>
      </c>
      <c r="J455" s="118">
        <f t="shared" si="293"/>
        <v>20</v>
      </c>
      <c r="K455" s="118">
        <f t="shared" si="308"/>
        <v>13</v>
      </c>
      <c r="L455" s="8">
        <f t="shared" si="294"/>
        <v>1.0055815400000001</v>
      </c>
      <c r="M455" s="119">
        <f t="shared" si="307"/>
        <v>1.00249973</v>
      </c>
      <c r="N455" s="119">
        <f t="shared" si="301"/>
        <v>1.0571545637672786</v>
      </c>
      <c r="O455" s="112">
        <f t="shared" si="304"/>
        <v>1.0630551100000001</v>
      </c>
      <c r="P455" s="112">
        <f t="shared" si="286"/>
        <v>812.65200926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9.5000000000000001E-2</v>
      </c>
      <c r="U455" s="120">
        <f t="shared" si="302"/>
        <v>13</v>
      </c>
      <c r="V455" s="120">
        <v>252</v>
      </c>
      <c r="W455" s="119">
        <f t="shared" si="287"/>
        <v>1.0046927489999999</v>
      </c>
      <c r="X455" s="112">
        <f t="shared" si="288"/>
        <v>3.8135718999999999</v>
      </c>
      <c r="Y455" s="112">
        <f t="shared" si="289"/>
        <v>0</v>
      </c>
      <c r="Z455" s="125" t="str">
        <f t="shared" si="299"/>
        <v>A+J=</v>
      </c>
      <c r="AA455" s="117">
        <f t="shared" si="300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44296</v>
      </c>
      <c r="B456" s="112">
        <f t="shared" si="283"/>
        <v>817.10944816999995</v>
      </c>
      <c r="C456" s="112">
        <f t="shared" si="296"/>
        <v>764.44955828000002</v>
      </c>
      <c r="D456" s="113">
        <f t="shared" si="291"/>
        <v>5574.49</v>
      </c>
      <c r="E456" s="114">
        <f t="shared" si="305"/>
        <v>5622.43</v>
      </c>
      <c r="F456" s="115">
        <f t="shared" si="306"/>
        <v>44249</v>
      </c>
      <c r="G456" s="116">
        <f t="shared" si="284"/>
        <v>8.5998898553949488E-3</v>
      </c>
      <c r="H456" s="117">
        <f t="shared" si="292"/>
        <v>44306</v>
      </c>
      <c r="I456" s="117">
        <f t="shared" si="285"/>
        <v>44306</v>
      </c>
      <c r="J456" s="118">
        <f t="shared" si="293"/>
        <v>20</v>
      </c>
      <c r="K456" s="118">
        <f t="shared" si="308"/>
        <v>14</v>
      </c>
      <c r="L456" s="8">
        <f t="shared" si="294"/>
        <v>1.0060121799999999</v>
      </c>
      <c r="M456" s="119">
        <f t="shared" si="307"/>
        <v>1.00249973</v>
      </c>
      <c r="N456" s="119">
        <f t="shared" si="301"/>
        <v>1.0571545637672786</v>
      </c>
      <c r="O456" s="112">
        <f t="shared" si="304"/>
        <v>1.06351036</v>
      </c>
      <c r="P456" s="112">
        <f t="shared" si="286"/>
        <v>813.00002491999999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9.5000000000000001E-2</v>
      </c>
      <c r="U456" s="120">
        <f t="shared" si="302"/>
        <v>14</v>
      </c>
      <c r="V456" s="120">
        <v>252</v>
      </c>
      <c r="W456" s="119">
        <f t="shared" si="287"/>
        <v>1.0050546410000001</v>
      </c>
      <c r="X456" s="112">
        <f t="shared" si="288"/>
        <v>4.1094232499999999</v>
      </c>
      <c r="Y456" s="112">
        <f t="shared" si="289"/>
        <v>0</v>
      </c>
      <c r="Z456" s="125" t="str">
        <f t="shared" si="299"/>
        <v>A+J=</v>
      </c>
      <c r="AA456" s="117">
        <f t="shared" si="300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44297</v>
      </c>
      <c r="B457" s="112">
        <f t="shared" si="283"/>
        <v>817.10944816999995</v>
      </c>
      <c r="C457" s="112">
        <f t="shared" si="296"/>
        <v>764.44955828000002</v>
      </c>
      <c r="D457" s="113">
        <f t="shared" si="291"/>
        <v>5574.49</v>
      </c>
      <c r="E457" s="114">
        <f t="shared" si="305"/>
        <v>5622.43</v>
      </c>
      <c r="F457" s="115">
        <f t="shared" si="306"/>
        <v>44249</v>
      </c>
      <c r="G457" s="116">
        <f t="shared" si="284"/>
        <v>8.5998898553949488E-3</v>
      </c>
      <c r="H457" s="117">
        <f t="shared" si="292"/>
        <v>44306</v>
      </c>
      <c r="I457" s="117">
        <f t="shared" si="285"/>
        <v>44306</v>
      </c>
      <c r="J457" s="118">
        <f t="shared" si="293"/>
        <v>20</v>
      </c>
      <c r="K457" s="118">
        <f t="shared" si="308"/>
        <v>14</v>
      </c>
      <c r="L457" s="8">
        <f t="shared" si="294"/>
        <v>1.0060121799999999</v>
      </c>
      <c r="M457" s="119">
        <f t="shared" si="307"/>
        <v>1.00249973</v>
      </c>
      <c r="N457" s="119">
        <f t="shared" si="301"/>
        <v>1.0571545637672786</v>
      </c>
      <c r="O457" s="112">
        <f t="shared" si="304"/>
        <v>1.06351036</v>
      </c>
      <c r="P457" s="112">
        <f t="shared" si="286"/>
        <v>813.00002491999999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9.5000000000000001E-2</v>
      </c>
      <c r="U457" s="120">
        <f t="shared" si="302"/>
        <v>14</v>
      </c>
      <c r="V457" s="120">
        <v>252</v>
      </c>
      <c r="W457" s="119">
        <f t="shared" si="287"/>
        <v>1.0050546410000001</v>
      </c>
      <c r="X457" s="112">
        <f t="shared" si="288"/>
        <v>4.1094232499999999</v>
      </c>
      <c r="Y457" s="112">
        <f t="shared" si="289"/>
        <v>0</v>
      </c>
      <c r="Z457" s="125" t="str">
        <f t="shared" si="299"/>
        <v>A+J=</v>
      </c>
      <c r="AA457" s="117">
        <f t="shared" si="300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44298</v>
      </c>
      <c r="B458" s="112">
        <f t="shared" ref="B458:B521" si="309">(P458+X458)</f>
        <v>817.10944816999995</v>
      </c>
      <c r="C458" s="112">
        <f t="shared" si="296"/>
        <v>764.44955828000002</v>
      </c>
      <c r="D458" s="113">
        <f t="shared" si="291"/>
        <v>5574.49</v>
      </c>
      <c r="E458" s="114">
        <f t="shared" si="305"/>
        <v>5622.43</v>
      </c>
      <c r="F458" s="115">
        <f t="shared" si="306"/>
        <v>44249</v>
      </c>
      <c r="G458" s="116">
        <f t="shared" ref="G458:G521" si="310">(E458/D458)-1</f>
        <v>8.5998898553949488E-3</v>
      </c>
      <c r="H458" s="117">
        <f t="shared" si="292"/>
        <v>44306</v>
      </c>
      <c r="I458" s="117">
        <f t="shared" ref="I458:I521" si="311">IF(A458&gt;I457,H458,I457)</f>
        <v>44306</v>
      </c>
      <c r="J458" s="118">
        <f t="shared" si="293"/>
        <v>20</v>
      </c>
      <c r="K458" s="118">
        <f t="shared" si="308"/>
        <v>14</v>
      </c>
      <c r="L458" s="8">
        <f t="shared" si="294"/>
        <v>1.0060121799999999</v>
      </c>
      <c r="M458" s="119">
        <f t="shared" si="307"/>
        <v>1.00249973</v>
      </c>
      <c r="N458" s="119">
        <f t="shared" si="301"/>
        <v>1.0571545637672786</v>
      </c>
      <c r="O458" s="112">
        <f t="shared" si="304"/>
        <v>1.06351036</v>
      </c>
      <c r="P458" s="112">
        <f t="shared" ref="P458:P521" si="312">TRUNC(C458*O458,8)</f>
        <v>813.00002491999999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9.5000000000000001E-2</v>
      </c>
      <c r="U458" s="120">
        <f t="shared" si="302"/>
        <v>14</v>
      </c>
      <c r="V458" s="120">
        <v>252</v>
      </c>
      <c r="W458" s="119">
        <f t="shared" ref="W458:W521" si="313">ROUND((1+T458)^TRUNC((U458/V458),9),9)</f>
        <v>1.0050546410000001</v>
      </c>
      <c r="X458" s="112">
        <f t="shared" ref="X458:X521" si="314">TRUNC((P458*(W458-1)),8)</f>
        <v>4.1094232499999999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44299</v>
      </c>
      <c r="B459" s="112">
        <f t="shared" si="309"/>
        <v>817.75382652999997</v>
      </c>
      <c r="C459" s="112">
        <f t="shared" si="296"/>
        <v>764.44955828000002</v>
      </c>
      <c r="D459" s="113">
        <f t="shared" ref="D459:D522" si="317">IF(E459=E458,D458,E458)</f>
        <v>5574.49</v>
      </c>
      <c r="E459" s="114">
        <f t="shared" si="305"/>
        <v>5622.43</v>
      </c>
      <c r="F459" s="115">
        <f t="shared" si="306"/>
        <v>44249</v>
      </c>
      <c r="G459" s="116">
        <f t="shared" si="310"/>
        <v>8.5998898553949488E-3</v>
      </c>
      <c r="H459" s="117">
        <f t="shared" ref="H459:H522" si="318">IF(DAY(A459)=H$9,VLOOKUP(A459,AH$118:AN$450,4),H458)</f>
        <v>44306</v>
      </c>
      <c r="I459" s="117">
        <f t="shared" si="311"/>
        <v>44306</v>
      </c>
      <c r="J459" s="118">
        <f t="shared" ref="J459:J522" si="319">IF(I459=I458,J458,NETWORKDAYS(I458,I459,$AD$148:$AD$502)-1)</f>
        <v>20</v>
      </c>
      <c r="K459" s="118">
        <f t="shared" si="308"/>
        <v>15</v>
      </c>
      <c r="L459" s="8">
        <f t="shared" ref="L459:L522" si="320">IF(E459&lt;D459,1,TRUNC((E459/D459)^TRUNC((K459/J459),9),8))</f>
        <v>1.006443</v>
      </c>
      <c r="M459" s="119">
        <f t="shared" si="307"/>
        <v>1.00249973</v>
      </c>
      <c r="N459" s="119">
        <f t="shared" si="301"/>
        <v>1.0571545637672786</v>
      </c>
      <c r="O459" s="112">
        <f t="shared" si="304"/>
        <v>1.06396581</v>
      </c>
      <c r="P459" s="112">
        <f t="shared" si="312"/>
        <v>813.34819346999996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9.5000000000000001E-2</v>
      </c>
      <c r="U459" s="120">
        <f t="shared" si="302"/>
        <v>15</v>
      </c>
      <c r="V459" s="120">
        <v>252</v>
      </c>
      <c r="W459" s="119">
        <f t="shared" si="313"/>
        <v>1.0054166630000001</v>
      </c>
      <c r="X459" s="112">
        <f t="shared" si="314"/>
        <v>4.4056330600000004</v>
      </c>
      <c r="Y459" s="112">
        <f t="shared" si="315"/>
        <v>0</v>
      </c>
      <c r="Z459" s="125" t="str">
        <f t="shared" si="299"/>
        <v>A+J=</v>
      </c>
      <c r="AA459" s="117">
        <f t="shared" si="300"/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44300</v>
      </c>
      <c r="B460" s="112">
        <f t="shared" si="309"/>
        <v>818.39870884999993</v>
      </c>
      <c r="C460" s="112">
        <f t="shared" ref="C460:C523" si="322">TRUNC(IF(Q459&gt;0,VLOOKUP(A459,$AD$12:$AE$140,2),C459),8)</f>
        <v>764.44955828000002</v>
      </c>
      <c r="D460" s="113">
        <f t="shared" si="317"/>
        <v>5574.49</v>
      </c>
      <c r="E460" s="114">
        <f t="shared" si="305"/>
        <v>5622.43</v>
      </c>
      <c r="F460" s="115">
        <f t="shared" si="306"/>
        <v>44249</v>
      </c>
      <c r="G460" s="116">
        <f t="shared" si="310"/>
        <v>8.5998898553949488E-3</v>
      </c>
      <c r="H460" s="117">
        <f t="shared" si="318"/>
        <v>44306</v>
      </c>
      <c r="I460" s="117">
        <f t="shared" si="311"/>
        <v>44306</v>
      </c>
      <c r="J460" s="118">
        <f t="shared" si="319"/>
        <v>20</v>
      </c>
      <c r="K460" s="118">
        <f t="shared" si="308"/>
        <v>16</v>
      </c>
      <c r="L460" s="8">
        <f t="shared" si="320"/>
        <v>1.00687401</v>
      </c>
      <c r="M460" s="119">
        <f t="shared" si="307"/>
        <v>1.00249973</v>
      </c>
      <c r="N460" s="119">
        <f t="shared" si="301"/>
        <v>1.0571545637672786</v>
      </c>
      <c r="O460" s="112">
        <f t="shared" si="304"/>
        <v>1.06442145</v>
      </c>
      <c r="P460" s="112">
        <f t="shared" si="312"/>
        <v>813.69650726999998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9.5000000000000001E-2</v>
      </c>
      <c r="U460" s="120">
        <f t="shared" si="302"/>
        <v>16</v>
      </c>
      <c r="V460" s="120">
        <v>252</v>
      </c>
      <c r="W460" s="119">
        <f t="shared" si="313"/>
        <v>1.005778815</v>
      </c>
      <c r="X460" s="112">
        <f t="shared" si="314"/>
        <v>4.7022015799999997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44301</v>
      </c>
      <c r="B461" s="112">
        <f t="shared" si="309"/>
        <v>819.04409621999991</v>
      </c>
      <c r="C461" s="112">
        <f t="shared" si="322"/>
        <v>764.44955828000002</v>
      </c>
      <c r="D461" s="113">
        <f t="shared" si="317"/>
        <v>5574.49</v>
      </c>
      <c r="E461" s="114">
        <f t="shared" si="305"/>
        <v>5622.43</v>
      </c>
      <c r="F461" s="115">
        <f t="shared" si="306"/>
        <v>44249</v>
      </c>
      <c r="G461" s="116">
        <f t="shared" si="310"/>
        <v>8.5998898553949488E-3</v>
      </c>
      <c r="H461" s="117">
        <f t="shared" si="318"/>
        <v>44306</v>
      </c>
      <c r="I461" s="117">
        <f t="shared" si="311"/>
        <v>44306</v>
      </c>
      <c r="J461" s="118">
        <f t="shared" si="319"/>
        <v>20</v>
      </c>
      <c r="K461" s="118">
        <f t="shared" si="308"/>
        <v>17</v>
      </c>
      <c r="L461" s="8">
        <f t="shared" si="320"/>
        <v>1.0073052</v>
      </c>
      <c r="M461" s="119">
        <f t="shared" si="307"/>
        <v>1.00249973</v>
      </c>
      <c r="N461" s="119">
        <f t="shared" si="301"/>
        <v>1.0571545637672786</v>
      </c>
      <c r="O461" s="112">
        <f t="shared" si="304"/>
        <v>1.0648772799999999</v>
      </c>
      <c r="P461" s="112">
        <f t="shared" si="312"/>
        <v>814.04496630999995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9.5000000000000001E-2</v>
      </c>
      <c r="U461" s="120">
        <f t="shared" si="302"/>
        <v>17</v>
      </c>
      <c r="V461" s="120">
        <v>252</v>
      </c>
      <c r="W461" s="119">
        <f t="shared" si="313"/>
        <v>1.0061410980000001</v>
      </c>
      <c r="X461" s="112">
        <f t="shared" si="314"/>
        <v>4.9991299099999997</v>
      </c>
      <c r="Y461" s="112">
        <f t="shared" si="315"/>
        <v>0</v>
      </c>
      <c r="Z461" s="125" t="str">
        <f t="shared" si="325"/>
        <v>A+J=</v>
      </c>
      <c r="AA461" s="117">
        <f t="shared" si="326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44302</v>
      </c>
      <c r="B462" s="112">
        <f t="shared" si="309"/>
        <v>819.69000353000001</v>
      </c>
      <c r="C462" s="112">
        <f t="shared" si="322"/>
        <v>764.44955828000002</v>
      </c>
      <c r="D462" s="113">
        <f t="shared" si="317"/>
        <v>5574.49</v>
      </c>
      <c r="E462" s="114">
        <f t="shared" si="305"/>
        <v>5622.43</v>
      </c>
      <c r="F462" s="115">
        <f t="shared" si="306"/>
        <v>44249</v>
      </c>
      <c r="G462" s="116">
        <f t="shared" si="310"/>
        <v>8.5998898553949488E-3</v>
      </c>
      <c r="H462" s="117">
        <f t="shared" si="318"/>
        <v>44306</v>
      </c>
      <c r="I462" s="117">
        <f t="shared" si="311"/>
        <v>44306</v>
      </c>
      <c r="J462" s="118">
        <f t="shared" si="319"/>
        <v>20</v>
      </c>
      <c r="K462" s="118">
        <f t="shared" si="308"/>
        <v>18</v>
      </c>
      <c r="L462" s="8">
        <f t="shared" si="320"/>
        <v>1.00773658</v>
      </c>
      <c r="M462" s="119">
        <f t="shared" si="307"/>
        <v>1.00249973</v>
      </c>
      <c r="N462" s="119">
        <f t="shared" si="301"/>
        <v>1.0571545637672786</v>
      </c>
      <c r="O462" s="112">
        <f t="shared" si="304"/>
        <v>1.0653333199999999</v>
      </c>
      <c r="P462" s="112">
        <f t="shared" si="312"/>
        <v>814.39358589000005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9.5000000000000001E-2</v>
      </c>
      <c r="U462" s="120">
        <f t="shared" si="302"/>
        <v>18</v>
      </c>
      <c r="V462" s="120">
        <v>252</v>
      </c>
      <c r="W462" s="119">
        <f t="shared" si="313"/>
        <v>1.006503511</v>
      </c>
      <c r="X462" s="112">
        <f t="shared" si="314"/>
        <v>5.2964176399999996</v>
      </c>
      <c r="Y462" s="112">
        <f t="shared" si="315"/>
        <v>0</v>
      </c>
      <c r="Z462" s="125" t="str">
        <f t="shared" si="325"/>
        <v>A+J=</v>
      </c>
      <c r="AA462" s="117">
        <f t="shared" si="326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44303</v>
      </c>
      <c r="B463" s="112">
        <f t="shared" si="309"/>
        <v>820.33641649999993</v>
      </c>
      <c r="C463" s="112">
        <f t="shared" si="322"/>
        <v>764.44955828000002</v>
      </c>
      <c r="D463" s="113">
        <f t="shared" si="317"/>
        <v>5574.49</v>
      </c>
      <c r="E463" s="114">
        <f t="shared" si="305"/>
        <v>5622.43</v>
      </c>
      <c r="F463" s="115">
        <f t="shared" si="306"/>
        <v>44249</v>
      </c>
      <c r="G463" s="116">
        <f t="shared" si="310"/>
        <v>8.5998898553949488E-3</v>
      </c>
      <c r="H463" s="117">
        <f t="shared" si="318"/>
        <v>44306</v>
      </c>
      <c r="I463" s="117">
        <f t="shared" si="311"/>
        <v>44306</v>
      </c>
      <c r="J463" s="118">
        <f t="shared" si="319"/>
        <v>20</v>
      </c>
      <c r="K463" s="118">
        <f t="shared" si="308"/>
        <v>19</v>
      </c>
      <c r="L463" s="8">
        <f t="shared" si="320"/>
        <v>1.00816814</v>
      </c>
      <c r="M463" s="119">
        <f t="shared" si="307"/>
        <v>1.00249973</v>
      </c>
      <c r="N463" s="119">
        <f t="shared" si="301"/>
        <v>1.0571545637672786</v>
      </c>
      <c r="O463" s="112">
        <f t="shared" si="304"/>
        <v>1.0657895500000001</v>
      </c>
      <c r="P463" s="112">
        <f t="shared" si="312"/>
        <v>814.74235070999998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9.5000000000000001E-2</v>
      </c>
      <c r="U463" s="120">
        <f t="shared" si="302"/>
        <v>19</v>
      </c>
      <c r="V463" s="120">
        <v>252</v>
      </c>
      <c r="W463" s="119">
        <f t="shared" si="313"/>
        <v>1.0068660549999999</v>
      </c>
      <c r="X463" s="112">
        <f t="shared" si="314"/>
        <v>5.5940657900000001</v>
      </c>
      <c r="Y463" s="112">
        <f t="shared" si="315"/>
        <v>0</v>
      </c>
      <c r="Z463" s="125" t="str">
        <f t="shared" si="325"/>
        <v>A+J=</v>
      </c>
      <c r="AA463" s="117">
        <f t="shared" si="326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44304</v>
      </c>
      <c r="B464" s="112">
        <f t="shared" si="309"/>
        <v>820.33641649999993</v>
      </c>
      <c r="C464" s="112">
        <f t="shared" si="322"/>
        <v>764.44955828000002</v>
      </c>
      <c r="D464" s="113">
        <f t="shared" si="317"/>
        <v>5574.49</v>
      </c>
      <c r="E464" s="114">
        <f t="shared" si="305"/>
        <v>5622.43</v>
      </c>
      <c r="F464" s="115">
        <f t="shared" si="306"/>
        <v>44249</v>
      </c>
      <c r="G464" s="116">
        <f t="shared" si="310"/>
        <v>8.5998898553949488E-3</v>
      </c>
      <c r="H464" s="117">
        <f t="shared" si="318"/>
        <v>44306</v>
      </c>
      <c r="I464" s="117">
        <f t="shared" si="311"/>
        <v>44306</v>
      </c>
      <c r="J464" s="118">
        <f t="shared" si="319"/>
        <v>20</v>
      </c>
      <c r="K464" s="118">
        <f t="shared" si="308"/>
        <v>19</v>
      </c>
      <c r="L464" s="8">
        <f t="shared" si="320"/>
        <v>1.00816814</v>
      </c>
      <c r="M464" s="119">
        <f t="shared" si="307"/>
        <v>1.00249973</v>
      </c>
      <c r="N464" s="119">
        <f t="shared" si="301"/>
        <v>1.0571545637672786</v>
      </c>
      <c r="O464" s="112">
        <f t="shared" si="304"/>
        <v>1.0657895500000001</v>
      </c>
      <c r="P464" s="112">
        <f t="shared" si="312"/>
        <v>814.74235070999998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9.5000000000000001E-2</v>
      </c>
      <c r="U464" s="120">
        <f t="shared" si="302"/>
        <v>19</v>
      </c>
      <c r="V464" s="120">
        <v>252</v>
      </c>
      <c r="W464" s="119">
        <f t="shared" si="313"/>
        <v>1.0068660549999999</v>
      </c>
      <c r="X464" s="112">
        <f t="shared" si="314"/>
        <v>5.5940657900000001</v>
      </c>
      <c r="Y464" s="112">
        <f t="shared" si="315"/>
        <v>0</v>
      </c>
      <c r="Z464" s="125" t="str">
        <f t="shared" si="325"/>
        <v>A+J=</v>
      </c>
      <c r="AA464" s="117">
        <f t="shared" si="326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44305</v>
      </c>
      <c r="B465" s="112">
        <f t="shared" si="309"/>
        <v>820.33641649999993</v>
      </c>
      <c r="C465" s="112">
        <f t="shared" si="322"/>
        <v>764.44955828000002</v>
      </c>
      <c r="D465" s="113">
        <f t="shared" si="317"/>
        <v>5574.49</v>
      </c>
      <c r="E465" s="114">
        <f t="shared" si="305"/>
        <v>5622.43</v>
      </c>
      <c r="F465" s="115">
        <f t="shared" si="306"/>
        <v>44249</v>
      </c>
      <c r="G465" s="116">
        <f t="shared" si="310"/>
        <v>8.5998898553949488E-3</v>
      </c>
      <c r="H465" s="117">
        <f t="shared" si="318"/>
        <v>44306</v>
      </c>
      <c r="I465" s="117">
        <f t="shared" si="311"/>
        <v>44306</v>
      </c>
      <c r="J465" s="118">
        <f t="shared" si="319"/>
        <v>20</v>
      </c>
      <c r="K465" s="118">
        <f t="shared" si="308"/>
        <v>19</v>
      </c>
      <c r="L465" s="8">
        <f t="shared" si="320"/>
        <v>1.00816814</v>
      </c>
      <c r="M465" s="119">
        <f t="shared" si="307"/>
        <v>1.00249973</v>
      </c>
      <c r="N465" s="119">
        <f t="shared" si="301"/>
        <v>1.0571545637672786</v>
      </c>
      <c r="O465" s="112">
        <f t="shared" si="304"/>
        <v>1.0657895500000001</v>
      </c>
      <c r="P465" s="112">
        <f t="shared" si="312"/>
        <v>814.74235070999998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9.5000000000000001E-2</v>
      </c>
      <c r="U465" s="120">
        <f t="shared" si="302"/>
        <v>19</v>
      </c>
      <c r="V465" s="120">
        <v>252</v>
      </c>
      <c r="W465" s="119">
        <f t="shared" si="313"/>
        <v>1.0068660549999999</v>
      </c>
      <c r="X465" s="112">
        <f t="shared" si="314"/>
        <v>5.5940657900000001</v>
      </c>
      <c r="Y465" s="112">
        <f t="shared" si="315"/>
        <v>0</v>
      </c>
      <c r="Z465" s="125" t="str">
        <f t="shared" si="325"/>
        <v>A+J=</v>
      </c>
      <c r="AA465" s="117">
        <f t="shared" si="326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44306</v>
      </c>
      <c r="B466" s="112">
        <f t="shared" si="309"/>
        <v>820.98332690000007</v>
      </c>
      <c r="C466" s="112">
        <f t="shared" si="322"/>
        <v>764.44955828000002</v>
      </c>
      <c r="D466" s="113">
        <f t="shared" si="317"/>
        <v>5574.49</v>
      </c>
      <c r="E466" s="114">
        <f t="shared" si="305"/>
        <v>5622.43</v>
      </c>
      <c r="F466" s="115">
        <f t="shared" si="306"/>
        <v>44249</v>
      </c>
      <c r="G466" s="116">
        <f t="shared" si="310"/>
        <v>8.5998898553949488E-3</v>
      </c>
      <c r="H466" s="117">
        <f t="shared" si="318"/>
        <v>44336</v>
      </c>
      <c r="I466" s="117">
        <f t="shared" si="311"/>
        <v>44306</v>
      </c>
      <c r="J466" s="118">
        <f t="shared" si="319"/>
        <v>20</v>
      </c>
      <c r="K466" s="118">
        <f t="shared" si="308"/>
        <v>20</v>
      </c>
      <c r="L466" s="8">
        <f t="shared" si="320"/>
        <v>1.00859988</v>
      </c>
      <c r="M466" s="119">
        <f t="shared" si="307"/>
        <v>1.00249973</v>
      </c>
      <c r="N466" s="119">
        <f t="shared" si="301"/>
        <v>1.0571545637672786</v>
      </c>
      <c r="O466" s="112">
        <f t="shared" si="304"/>
        <v>1.06624596</v>
      </c>
      <c r="P466" s="112">
        <f t="shared" si="312"/>
        <v>815.09125313000004</v>
      </c>
      <c r="Q466" s="162">
        <f t="shared" si="323"/>
        <v>15</v>
      </c>
      <c r="R466" s="30">
        <f t="shared" si="324"/>
        <v>3.4254524733007913E-2</v>
      </c>
      <c r="S466" s="112">
        <f t="shared" si="303"/>
        <v>27.920563489999999</v>
      </c>
      <c r="T466" s="122">
        <f t="shared" si="321"/>
        <v>9.5000000000000001E-2</v>
      </c>
      <c r="U466" s="120">
        <f t="shared" si="302"/>
        <v>20</v>
      </c>
      <c r="V466" s="120">
        <v>252</v>
      </c>
      <c r="W466" s="119">
        <f t="shared" si="313"/>
        <v>1.0072287289999999</v>
      </c>
      <c r="X466" s="112">
        <f t="shared" si="314"/>
        <v>5.8920737699999997</v>
      </c>
      <c r="Y466" s="112">
        <f t="shared" si="315"/>
        <v>33.812637260000002</v>
      </c>
      <c r="Z466" s="125" t="str">
        <f t="shared" si="325"/>
        <v>A+J=</v>
      </c>
      <c r="AA466" s="117">
        <f t="shared" si="326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44307</v>
      </c>
      <c r="B467" s="112">
        <f t="shared" si="309"/>
        <v>787.80142685999999</v>
      </c>
      <c r="C467" s="112">
        <f t="shared" si="322"/>
        <v>738.26370197999995</v>
      </c>
      <c r="D467" s="113">
        <f t="shared" si="317"/>
        <v>5622.43</v>
      </c>
      <c r="E467" s="114">
        <f t="shared" si="305"/>
        <v>5674.72</v>
      </c>
      <c r="F467" s="115">
        <f t="shared" si="306"/>
        <v>44275</v>
      </c>
      <c r="G467" s="116">
        <f t="shared" si="310"/>
        <v>9.3002491805145304E-3</v>
      </c>
      <c r="H467" s="117">
        <f t="shared" si="318"/>
        <v>44336</v>
      </c>
      <c r="I467" s="117">
        <f t="shared" si="311"/>
        <v>44336</v>
      </c>
      <c r="J467" s="118">
        <f t="shared" si="319"/>
        <v>21</v>
      </c>
      <c r="K467" s="118">
        <f t="shared" si="308"/>
        <v>1</v>
      </c>
      <c r="L467" s="8">
        <f t="shared" si="320"/>
        <v>1.00044091</v>
      </c>
      <c r="M467" s="119">
        <f t="shared" si="307"/>
        <v>1.00859988</v>
      </c>
      <c r="N467" s="119">
        <f t="shared" si="301"/>
        <v>1.0662459661571295</v>
      </c>
      <c r="O467" s="112">
        <f t="shared" si="304"/>
        <v>1.06671608</v>
      </c>
      <c r="P467" s="112">
        <f t="shared" si="312"/>
        <v>787.51776217999998</v>
      </c>
      <c r="Q467" s="162">
        <f t="shared" si="323"/>
        <v>0</v>
      </c>
      <c r="R467" s="30">
        <f t="shared" si="324"/>
        <v>0</v>
      </c>
      <c r="S467" s="112">
        <f t="shared" si="303"/>
        <v>0</v>
      </c>
      <c r="T467" s="122">
        <f t="shared" si="321"/>
        <v>9.5000000000000001E-2</v>
      </c>
      <c r="U467" s="120">
        <f t="shared" si="302"/>
        <v>1</v>
      </c>
      <c r="V467" s="120">
        <v>252</v>
      </c>
      <c r="W467" s="119">
        <f t="shared" si="313"/>
        <v>1.0003602009999999</v>
      </c>
      <c r="X467" s="112">
        <f t="shared" si="314"/>
        <v>0.28366468</v>
      </c>
      <c r="Y467" s="112">
        <f t="shared" si="315"/>
        <v>0</v>
      </c>
      <c r="Z467" s="125" t="str">
        <f t="shared" si="325"/>
        <v>A+J=</v>
      </c>
      <c r="AA467" s="117">
        <f t="shared" si="326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44308</v>
      </c>
      <c r="B468" s="112">
        <f t="shared" si="309"/>
        <v>787.80142685999999</v>
      </c>
      <c r="C468" s="112">
        <f t="shared" si="322"/>
        <v>738.26370197999995</v>
      </c>
      <c r="D468" s="113">
        <f t="shared" si="317"/>
        <v>5622.43</v>
      </c>
      <c r="E468" s="114">
        <f t="shared" si="305"/>
        <v>5674.72</v>
      </c>
      <c r="F468" s="115">
        <f t="shared" si="306"/>
        <v>44275</v>
      </c>
      <c r="G468" s="116">
        <f t="shared" si="310"/>
        <v>9.3002491805145304E-3</v>
      </c>
      <c r="H468" s="117">
        <f t="shared" si="318"/>
        <v>44336</v>
      </c>
      <c r="I468" s="117">
        <f t="shared" si="311"/>
        <v>44336</v>
      </c>
      <c r="J468" s="118">
        <f t="shared" si="319"/>
        <v>21</v>
      </c>
      <c r="K468" s="118">
        <f t="shared" si="308"/>
        <v>1</v>
      </c>
      <c r="L468" s="8">
        <f t="shared" si="320"/>
        <v>1.00044091</v>
      </c>
      <c r="M468" s="119">
        <f t="shared" si="307"/>
        <v>1.00859988</v>
      </c>
      <c r="N468" s="119">
        <f t="shared" si="301"/>
        <v>1.0662459661571295</v>
      </c>
      <c r="O468" s="112">
        <f t="shared" si="304"/>
        <v>1.06671608</v>
      </c>
      <c r="P468" s="112">
        <f t="shared" si="312"/>
        <v>787.51776217999998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9.5000000000000001E-2</v>
      </c>
      <c r="U468" s="120">
        <f t="shared" si="302"/>
        <v>1</v>
      </c>
      <c r="V468" s="120">
        <v>252</v>
      </c>
      <c r="W468" s="119">
        <f t="shared" si="313"/>
        <v>1.0003602009999999</v>
      </c>
      <c r="X468" s="112">
        <f t="shared" si="314"/>
        <v>0.28366468</v>
      </c>
      <c r="Y468" s="112">
        <f t="shared" si="315"/>
        <v>0</v>
      </c>
      <c r="Z468" s="125" t="str">
        <f t="shared" si="325"/>
        <v>A+J=</v>
      </c>
      <c r="AA468" s="117">
        <f t="shared" si="326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44309</v>
      </c>
      <c r="B469" s="112">
        <f t="shared" si="309"/>
        <v>788.43267907000006</v>
      </c>
      <c r="C469" s="112">
        <f t="shared" si="322"/>
        <v>738.26370197999995</v>
      </c>
      <c r="D469" s="113">
        <f t="shared" si="317"/>
        <v>5622.43</v>
      </c>
      <c r="E469" s="114">
        <f t="shared" si="305"/>
        <v>5674.72</v>
      </c>
      <c r="F469" s="115">
        <f t="shared" si="306"/>
        <v>44275</v>
      </c>
      <c r="G469" s="116">
        <f t="shared" si="310"/>
        <v>9.3002491805145304E-3</v>
      </c>
      <c r="H469" s="117">
        <f t="shared" si="318"/>
        <v>44336</v>
      </c>
      <c r="I469" s="117">
        <f t="shared" si="311"/>
        <v>44336</v>
      </c>
      <c r="J469" s="118">
        <f t="shared" si="319"/>
        <v>21</v>
      </c>
      <c r="K469" s="118">
        <f t="shared" si="308"/>
        <v>2</v>
      </c>
      <c r="L469" s="8">
        <f t="shared" si="320"/>
        <v>1.0008820300000001</v>
      </c>
      <c r="M469" s="119">
        <f t="shared" si="307"/>
        <v>1.00859988</v>
      </c>
      <c r="N469" s="119">
        <f t="shared" si="301"/>
        <v>1.0662459661571295</v>
      </c>
      <c r="O469" s="112">
        <f t="shared" si="304"/>
        <v>1.0671864200000001</v>
      </c>
      <c r="P469" s="112">
        <f t="shared" si="312"/>
        <v>787.86499713000001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9.5000000000000001E-2</v>
      </c>
      <c r="U469" s="120">
        <f t="shared" si="302"/>
        <v>2</v>
      </c>
      <c r="V469" s="120">
        <v>252</v>
      </c>
      <c r="W469" s="119">
        <f t="shared" si="313"/>
        <v>1.0007205320000001</v>
      </c>
      <c r="X469" s="112">
        <f t="shared" si="314"/>
        <v>0.56768194000000005</v>
      </c>
      <c r="Y469" s="112">
        <f t="shared" si="315"/>
        <v>0</v>
      </c>
      <c r="Z469" s="125" t="str">
        <f t="shared" si="325"/>
        <v>A+J=</v>
      </c>
      <c r="AA469" s="117">
        <f t="shared" si="326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44310</v>
      </c>
      <c r="B470" s="112">
        <f t="shared" si="309"/>
        <v>789.06443918000002</v>
      </c>
      <c r="C470" s="112">
        <f t="shared" si="322"/>
        <v>738.26370197999995</v>
      </c>
      <c r="D470" s="113">
        <f t="shared" si="317"/>
        <v>5622.43</v>
      </c>
      <c r="E470" s="114">
        <f t="shared" si="305"/>
        <v>5674.72</v>
      </c>
      <c r="F470" s="115">
        <f t="shared" si="306"/>
        <v>44275</v>
      </c>
      <c r="G470" s="116">
        <f t="shared" si="310"/>
        <v>9.3002491805145304E-3</v>
      </c>
      <c r="H470" s="117">
        <f t="shared" si="318"/>
        <v>44336</v>
      </c>
      <c r="I470" s="117">
        <f t="shared" si="311"/>
        <v>44336</v>
      </c>
      <c r="J470" s="118">
        <f t="shared" si="319"/>
        <v>21</v>
      </c>
      <c r="K470" s="118">
        <f t="shared" si="308"/>
        <v>3</v>
      </c>
      <c r="L470" s="8">
        <f t="shared" si="320"/>
        <v>1.0013233399999999</v>
      </c>
      <c r="M470" s="119">
        <f t="shared" si="307"/>
        <v>1.00859988</v>
      </c>
      <c r="N470" s="119">
        <f t="shared" si="301"/>
        <v>1.0662459661571295</v>
      </c>
      <c r="O470" s="112">
        <f t="shared" si="304"/>
        <v>1.06765697</v>
      </c>
      <c r="P470" s="112">
        <f t="shared" si="312"/>
        <v>788.21238711000001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9.5000000000000001E-2</v>
      </c>
      <c r="U470" s="120">
        <f t="shared" si="302"/>
        <v>3</v>
      </c>
      <c r="V470" s="120">
        <v>252</v>
      </c>
      <c r="W470" s="119">
        <f t="shared" si="313"/>
        <v>1.001080993</v>
      </c>
      <c r="X470" s="112">
        <f t="shared" si="314"/>
        <v>0.85205207000000005</v>
      </c>
      <c r="Y470" s="112">
        <f t="shared" si="315"/>
        <v>0</v>
      </c>
      <c r="Z470" s="125" t="str">
        <f t="shared" si="325"/>
        <v>A+J=</v>
      </c>
      <c r="AA470" s="117">
        <f t="shared" si="326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44311</v>
      </c>
      <c r="B471" s="112">
        <f t="shared" si="309"/>
        <v>789.06443918000002</v>
      </c>
      <c r="C471" s="112">
        <f t="shared" si="322"/>
        <v>738.26370197999995</v>
      </c>
      <c r="D471" s="113">
        <f t="shared" si="317"/>
        <v>5622.43</v>
      </c>
      <c r="E471" s="114">
        <f t="shared" si="305"/>
        <v>5674.72</v>
      </c>
      <c r="F471" s="115">
        <f t="shared" si="306"/>
        <v>44275</v>
      </c>
      <c r="G471" s="116">
        <f t="shared" si="310"/>
        <v>9.3002491805145304E-3</v>
      </c>
      <c r="H471" s="117">
        <f t="shared" si="318"/>
        <v>44336</v>
      </c>
      <c r="I471" s="117">
        <f t="shared" si="311"/>
        <v>44336</v>
      </c>
      <c r="J471" s="118">
        <f t="shared" si="319"/>
        <v>21</v>
      </c>
      <c r="K471" s="118">
        <f t="shared" si="308"/>
        <v>3</v>
      </c>
      <c r="L471" s="8">
        <f t="shared" si="320"/>
        <v>1.0013233399999999</v>
      </c>
      <c r="M471" s="119">
        <f t="shared" si="307"/>
        <v>1.00859988</v>
      </c>
      <c r="N471" s="119">
        <f t="shared" si="301"/>
        <v>1.0662459661571295</v>
      </c>
      <c r="O471" s="112">
        <f t="shared" si="304"/>
        <v>1.06765697</v>
      </c>
      <c r="P471" s="112">
        <f t="shared" si="312"/>
        <v>788.21238711000001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9.5000000000000001E-2</v>
      </c>
      <c r="U471" s="120">
        <f t="shared" si="302"/>
        <v>3</v>
      </c>
      <c r="V471" s="120">
        <v>252</v>
      </c>
      <c r="W471" s="119">
        <f t="shared" si="313"/>
        <v>1.001080993</v>
      </c>
      <c r="X471" s="112">
        <f t="shared" si="314"/>
        <v>0.85205207000000005</v>
      </c>
      <c r="Y471" s="112">
        <f t="shared" si="315"/>
        <v>0</v>
      </c>
      <c r="Z471" s="125" t="str">
        <f t="shared" si="325"/>
        <v>A+J=</v>
      </c>
      <c r="AA471" s="117">
        <f t="shared" si="326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44312</v>
      </c>
      <c r="B472" s="112">
        <f t="shared" si="309"/>
        <v>789.06443918000002</v>
      </c>
      <c r="C472" s="112">
        <f t="shared" si="322"/>
        <v>738.26370197999995</v>
      </c>
      <c r="D472" s="113">
        <f t="shared" si="317"/>
        <v>5622.43</v>
      </c>
      <c r="E472" s="114">
        <f t="shared" si="305"/>
        <v>5674.72</v>
      </c>
      <c r="F472" s="115">
        <f t="shared" si="306"/>
        <v>44275</v>
      </c>
      <c r="G472" s="116">
        <f t="shared" si="310"/>
        <v>9.3002491805145304E-3</v>
      </c>
      <c r="H472" s="117">
        <f t="shared" si="318"/>
        <v>44336</v>
      </c>
      <c r="I472" s="117">
        <f t="shared" si="311"/>
        <v>44336</v>
      </c>
      <c r="J472" s="118">
        <f t="shared" si="319"/>
        <v>21</v>
      </c>
      <c r="K472" s="118">
        <f t="shared" si="308"/>
        <v>3</v>
      </c>
      <c r="L472" s="8">
        <f t="shared" si="320"/>
        <v>1.0013233399999999</v>
      </c>
      <c r="M472" s="119">
        <f t="shared" si="307"/>
        <v>1.00859988</v>
      </c>
      <c r="N472" s="119">
        <f t="shared" si="301"/>
        <v>1.0662459661571295</v>
      </c>
      <c r="O472" s="112">
        <f t="shared" si="304"/>
        <v>1.06765697</v>
      </c>
      <c r="P472" s="112">
        <f t="shared" si="312"/>
        <v>788.21238711000001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9.5000000000000001E-2</v>
      </c>
      <c r="U472" s="120">
        <f t="shared" si="302"/>
        <v>3</v>
      </c>
      <c r="V472" s="120">
        <v>252</v>
      </c>
      <c r="W472" s="119">
        <f t="shared" si="313"/>
        <v>1.001080993</v>
      </c>
      <c r="X472" s="112">
        <f t="shared" si="314"/>
        <v>0.85205207000000005</v>
      </c>
      <c r="Y472" s="112">
        <f t="shared" si="315"/>
        <v>0</v>
      </c>
      <c r="Z472" s="125" t="str">
        <f t="shared" si="325"/>
        <v>A+J=</v>
      </c>
      <c r="AA472" s="117">
        <f t="shared" si="326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44313</v>
      </c>
      <c r="B473" s="112">
        <f t="shared" si="309"/>
        <v>789.69669193999994</v>
      </c>
      <c r="C473" s="112">
        <f t="shared" si="322"/>
        <v>738.26370197999995</v>
      </c>
      <c r="D473" s="113">
        <f t="shared" si="317"/>
        <v>5622.43</v>
      </c>
      <c r="E473" s="114">
        <f t="shared" si="305"/>
        <v>5674.72</v>
      </c>
      <c r="F473" s="115">
        <f t="shared" si="306"/>
        <v>44275</v>
      </c>
      <c r="G473" s="116">
        <f t="shared" si="310"/>
        <v>9.3002491805145304E-3</v>
      </c>
      <c r="H473" s="117">
        <f t="shared" si="318"/>
        <v>44336</v>
      </c>
      <c r="I473" s="117">
        <f t="shared" si="311"/>
        <v>44336</v>
      </c>
      <c r="J473" s="118">
        <f t="shared" si="319"/>
        <v>21</v>
      </c>
      <c r="K473" s="118">
        <f t="shared" si="308"/>
        <v>4</v>
      </c>
      <c r="L473" s="8">
        <f t="shared" si="320"/>
        <v>1.0017648400000001</v>
      </c>
      <c r="M473" s="119">
        <f t="shared" si="307"/>
        <v>1.00859988</v>
      </c>
      <c r="N473" s="119">
        <f t="shared" si="301"/>
        <v>1.0662459661571295</v>
      </c>
      <c r="O473" s="112">
        <f t="shared" si="304"/>
        <v>1.06812771</v>
      </c>
      <c r="P473" s="112">
        <f t="shared" si="312"/>
        <v>788.55991736999999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9.5000000000000001E-2</v>
      </c>
      <c r="U473" s="120">
        <f t="shared" si="302"/>
        <v>4</v>
      </c>
      <c r="V473" s="120">
        <v>252</v>
      </c>
      <c r="W473" s="119">
        <f t="shared" si="313"/>
        <v>1.0014415830000001</v>
      </c>
      <c r="X473" s="112">
        <f t="shared" si="314"/>
        <v>1.13677457</v>
      </c>
      <c r="Y473" s="112">
        <f t="shared" si="315"/>
        <v>0</v>
      </c>
      <c r="Z473" s="125" t="str">
        <f t="shared" si="325"/>
        <v>A+J=</v>
      </c>
      <c r="AA473" s="117">
        <f t="shared" si="326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44314</v>
      </c>
      <c r="B474" s="112">
        <f t="shared" si="309"/>
        <v>790.32946876999995</v>
      </c>
      <c r="C474" s="112">
        <f t="shared" si="322"/>
        <v>738.26370197999995</v>
      </c>
      <c r="D474" s="113">
        <f t="shared" si="317"/>
        <v>5622.43</v>
      </c>
      <c r="E474" s="114">
        <f t="shared" si="305"/>
        <v>5674.72</v>
      </c>
      <c r="F474" s="115">
        <f t="shared" si="306"/>
        <v>44275</v>
      </c>
      <c r="G474" s="116">
        <f t="shared" si="310"/>
        <v>9.3002491805145304E-3</v>
      </c>
      <c r="H474" s="117">
        <f t="shared" si="318"/>
        <v>44336</v>
      </c>
      <c r="I474" s="117">
        <f t="shared" si="311"/>
        <v>44336</v>
      </c>
      <c r="J474" s="118">
        <f t="shared" si="319"/>
        <v>21</v>
      </c>
      <c r="K474" s="118">
        <f t="shared" si="308"/>
        <v>5</v>
      </c>
      <c r="L474" s="8">
        <f t="shared" si="320"/>
        <v>1.00220654</v>
      </c>
      <c r="M474" s="119">
        <f t="shared" si="307"/>
        <v>1.00859988</v>
      </c>
      <c r="N474" s="119">
        <f t="shared" si="301"/>
        <v>1.0662459661571295</v>
      </c>
      <c r="O474" s="112">
        <f t="shared" si="304"/>
        <v>1.06859868</v>
      </c>
      <c r="P474" s="112">
        <f t="shared" si="312"/>
        <v>788.90761741999995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9.5000000000000001E-2</v>
      </c>
      <c r="U474" s="120">
        <f t="shared" si="302"/>
        <v>5</v>
      </c>
      <c r="V474" s="120">
        <v>252</v>
      </c>
      <c r="W474" s="119">
        <f t="shared" si="313"/>
        <v>1.0018023039999999</v>
      </c>
      <c r="X474" s="112">
        <f t="shared" si="314"/>
        <v>1.4218513500000001</v>
      </c>
      <c r="Y474" s="112">
        <f t="shared" si="315"/>
        <v>0</v>
      </c>
      <c r="Z474" s="125" t="str">
        <f t="shared" si="325"/>
        <v>A+J=</v>
      </c>
      <c r="AA474" s="117">
        <f t="shared" si="326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44315</v>
      </c>
      <c r="B475" s="112">
        <f t="shared" si="309"/>
        <v>790.96273885000005</v>
      </c>
      <c r="C475" s="112">
        <f t="shared" si="322"/>
        <v>738.26370197999995</v>
      </c>
      <c r="D475" s="113">
        <f t="shared" si="317"/>
        <v>5622.43</v>
      </c>
      <c r="E475" s="114">
        <f t="shared" si="305"/>
        <v>5674.72</v>
      </c>
      <c r="F475" s="115">
        <f t="shared" si="306"/>
        <v>44275</v>
      </c>
      <c r="G475" s="116">
        <f t="shared" si="310"/>
        <v>9.3002491805145304E-3</v>
      </c>
      <c r="H475" s="117">
        <f t="shared" si="318"/>
        <v>44336</v>
      </c>
      <c r="I475" s="117">
        <f t="shared" si="311"/>
        <v>44336</v>
      </c>
      <c r="J475" s="118">
        <f t="shared" si="319"/>
        <v>21</v>
      </c>
      <c r="K475" s="118">
        <f t="shared" si="308"/>
        <v>6</v>
      </c>
      <c r="L475" s="8">
        <f t="shared" si="320"/>
        <v>1.00264843</v>
      </c>
      <c r="M475" s="119">
        <f t="shared" si="307"/>
        <v>1.00859988</v>
      </c>
      <c r="N475" s="119">
        <f t="shared" si="301"/>
        <v>1.0662459661571295</v>
      </c>
      <c r="O475" s="112">
        <f t="shared" si="304"/>
        <v>1.06906984</v>
      </c>
      <c r="P475" s="112">
        <f t="shared" si="312"/>
        <v>789.25545775000001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9.5000000000000001E-2</v>
      </c>
      <c r="U475" s="120">
        <f t="shared" si="302"/>
        <v>6</v>
      </c>
      <c r="V475" s="120">
        <v>252</v>
      </c>
      <c r="W475" s="119">
        <f t="shared" si="313"/>
        <v>1.002163154</v>
      </c>
      <c r="X475" s="112">
        <f t="shared" si="314"/>
        <v>1.7072811000000001</v>
      </c>
      <c r="Y475" s="112">
        <f t="shared" si="315"/>
        <v>0</v>
      </c>
      <c r="Z475" s="125" t="str">
        <f t="shared" si="325"/>
        <v>A+J=</v>
      </c>
      <c r="AA475" s="117">
        <f t="shared" si="326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44316</v>
      </c>
      <c r="B476" s="112">
        <f t="shared" si="309"/>
        <v>791.59652621999999</v>
      </c>
      <c r="C476" s="112">
        <f t="shared" si="322"/>
        <v>738.26370197999995</v>
      </c>
      <c r="D476" s="113">
        <f t="shared" si="317"/>
        <v>5622.43</v>
      </c>
      <c r="E476" s="114">
        <f t="shared" si="305"/>
        <v>5674.72</v>
      </c>
      <c r="F476" s="115">
        <f t="shared" si="306"/>
        <v>44275</v>
      </c>
      <c r="G476" s="116">
        <f t="shared" si="310"/>
        <v>9.3002491805145304E-3</v>
      </c>
      <c r="H476" s="117">
        <f t="shared" si="318"/>
        <v>44336</v>
      </c>
      <c r="I476" s="117">
        <f t="shared" si="311"/>
        <v>44336</v>
      </c>
      <c r="J476" s="118">
        <f t="shared" si="319"/>
        <v>21</v>
      </c>
      <c r="K476" s="118">
        <f t="shared" si="308"/>
        <v>7</v>
      </c>
      <c r="L476" s="8">
        <f t="shared" si="320"/>
        <v>1.00309052</v>
      </c>
      <c r="M476" s="119">
        <f t="shared" si="307"/>
        <v>1.00859988</v>
      </c>
      <c r="N476" s="119">
        <f t="shared" si="301"/>
        <v>1.0662459661571295</v>
      </c>
      <c r="O476" s="112">
        <f t="shared" si="304"/>
        <v>1.0695412200000001</v>
      </c>
      <c r="P476" s="112">
        <f t="shared" si="312"/>
        <v>789.60346048999997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9.5000000000000001E-2</v>
      </c>
      <c r="U476" s="120">
        <f t="shared" si="302"/>
        <v>7</v>
      </c>
      <c r="V476" s="120">
        <v>252</v>
      </c>
      <c r="W476" s="119">
        <f t="shared" si="313"/>
        <v>1.002524135</v>
      </c>
      <c r="X476" s="112">
        <f t="shared" si="314"/>
        <v>1.9930657300000001</v>
      </c>
      <c r="Y476" s="112">
        <f t="shared" si="315"/>
        <v>0</v>
      </c>
      <c r="Z476" s="125" t="str">
        <f t="shared" si="325"/>
        <v>A+J=</v>
      </c>
      <c r="AA476" s="117">
        <f t="shared" si="326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44317</v>
      </c>
      <c r="B477" s="112">
        <f t="shared" si="309"/>
        <v>792.23080742000002</v>
      </c>
      <c r="C477" s="112">
        <f t="shared" si="322"/>
        <v>738.26370197999995</v>
      </c>
      <c r="D477" s="113">
        <f t="shared" si="317"/>
        <v>5622.43</v>
      </c>
      <c r="E477" s="114">
        <f t="shared" si="305"/>
        <v>5674.72</v>
      </c>
      <c r="F477" s="115">
        <f t="shared" si="306"/>
        <v>44275</v>
      </c>
      <c r="G477" s="116">
        <f t="shared" si="310"/>
        <v>9.3002491805145304E-3</v>
      </c>
      <c r="H477" s="117">
        <f t="shared" si="318"/>
        <v>44336</v>
      </c>
      <c r="I477" s="117">
        <f t="shared" si="311"/>
        <v>44336</v>
      </c>
      <c r="J477" s="118">
        <f t="shared" si="319"/>
        <v>21</v>
      </c>
      <c r="K477" s="118">
        <f t="shared" si="308"/>
        <v>8</v>
      </c>
      <c r="L477" s="8">
        <f t="shared" si="320"/>
        <v>1.0035327999999999</v>
      </c>
      <c r="M477" s="119">
        <f t="shared" si="307"/>
        <v>1.00859988</v>
      </c>
      <c r="N477" s="119">
        <f t="shared" si="301"/>
        <v>1.0662459661571295</v>
      </c>
      <c r="O477" s="112">
        <f t="shared" si="304"/>
        <v>1.07001279</v>
      </c>
      <c r="P477" s="112">
        <f t="shared" si="312"/>
        <v>789.95160351000004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9.5000000000000001E-2</v>
      </c>
      <c r="U477" s="120">
        <f t="shared" si="302"/>
        <v>8</v>
      </c>
      <c r="V477" s="120">
        <v>252</v>
      </c>
      <c r="W477" s="119">
        <f t="shared" si="313"/>
        <v>1.0028852450000001</v>
      </c>
      <c r="X477" s="112">
        <f t="shared" si="314"/>
        <v>2.2792039100000001</v>
      </c>
      <c r="Y477" s="112">
        <f t="shared" si="315"/>
        <v>0</v>
      </c>
      <c r="Z477" s="125" t="str">
        <f t="shared" si="325"/>
        <v>A+J=</v>
      </c>
      <c r="AA477" s="117">
        <f t="shared" si="326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44318</v>
      </c>
      <c r="B478" s="112">
        <f t="shared" si="309"/>
        <v>792.23080742000002</v>
      </c>
      <c r="C478" s="112">
        <f t="shared" si="322"/>
        <v>738.26370197999995</v>
      </c>
      <c r="D478" s="113">
        <f t="shared" si="317"/>
        <v>5622.43</v>
      </c>
      <c r="E478" s="114">
        <f t="shared" si="305"/>
        <v>5674.72</v>
      </c>
      <c r="F478" s="115">
        <f t="shared" si="306"/>
        <v>44275</v>
      </c>
      <c r="G478" s="116">
        <f t="shared" si="310"/>
        <v>9.3002491805145304E-3</v>
      </c>
      <c r="H478" s="117">
        <f t="shared" si="318"/>
        <v>44336</v>
      </c>
      <c r="I478" s="117">
        <f t="shared" si="311"/>
        <v>44336</v>
      </c>
      <c r="J478" s="118">
        <f t="shared" si="319"/>
        <v>21</v>
      </c>
      <c r="K478" s="118">
        <f t="shared" si="308"/>
        <v>8</v>
      </c>
      <c r="L478" s="8">
        <f t="shared" si="320"/>
        <v>1.0035327999999999</v>
      </c>
      <c r="M478" s="119">
        <f t="shared" si="307"/>
        <v>1.00859988</v>
      </c>
      <c r="N478" s="119">
        <f t="shared" si="301"/>
        <v>1.0662459661571295</v>
      </c>
      <c r="O478" s="112">
        <f t="shared" si="304"/>
        <v>1.07001279</v>
      </c>
      <c r="P478" s="112">
        <f t="shared" si="312"/>
        <v>789.95160351000004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9.5000000000000001E-2</v>
      </c>
      <c r="U478" s="120">
        <f t="shared" si="302"/>
        <v>8</v>
      </c>
      <c r="V478" s="120">
        <v>252</v>
      </c>
      <c r="W478" s="119">
        <f t="shared" si="313"/>
        <v>1.0028852450000001</v>
      </c>
      <c r="X478" s="112">
        <f t="shared" si="314"/>
        <v>2.2792039100000001</v>
      </c>
      <c r="Y478" s="112">
        <f t="shared" si="315"/>
        <v>0</v>
      </c>
      <c r="Z478" s="125" t="str">
        <f t="shared" si="325"/>
        <v>A+J=</v>
      </c>
      <c r="AA478" s="117">
        <f t="shared" si="326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44319</v>
      </c>
      <c r="B479" s="112">
        <f t="shared" si="309"/>
        <v>792.23080742000002</v>
      </c>
      <c r="C479" s="112">
        <f t="shared" si="322"/>
        <v>738.26370197999995</v>
      </c>
      <c r="D479" s="113">
        <f t="shared" si="317"/>
        <v>5622.43</v>
      </c>
      <c r="E479" s="114">
        <f t="shared" si="305"/>
        <v>5674.72</v>
      </c>
      <c r="F479" s="115">
        <f t="shared" si="306"/>
        <v>44275</v>
      </c>
      <c r="G479" s="116">
        <f t="shared" si="310"/>
        <v>9.3002491805145304E-3</v>
      </c>
      <c r="H479" s="117">
        <f t="shared" si="318"/>
        <v>44336</v>
      </c>
      <c r="I479" s="117">
        <f t="shared" si="311"/>
        <v>44336</v>
      </c>
      <c r="J479" s="118">
        <f t="shared" si="319"/>
        <v>21</v>
      </c>
      <c r="K479" s="118">
        <f t="shared" si="308"/>
        <v>8</v>
      </c>
      <c r="L479" s="8">
        <f t="shared" si="320"/>
        <v>1.0035327999999999</v>
      </c>
      <c r="M479" s="119">
        <f t="shared" si="307"/>
        <v>1.00859988</v>
      </c>
      <c r="N479" s="119">
        <f t="shared" ref="N479:N542" si="327">IF(I479&gt;I478,N478*M479,N478)</f>
        <v>1.0662459661571295</v>
      </c>
      <c r="O479" s="112">
        <f t="shared" si="304"/>
        <v>1.07001279</v>
      </c>
      <c r="P479" s="112">
        <f t="shared" si="312"/>
        <v>789.95160351000004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9.5000000000000001E-2</v>
      </c>
      <c r="U479" s="120">
        <f t="shared" si="302"/>
        <v>8</v>
      </c>
      <c r="V479" s="120">
        <v>252</v>
      </c>
      <c r="W479" s="119">
        <f t="shared" si="313"/>
        <v>1.0028852450000001</v>
      </c>
      <c r="X479" s="112">
        <f t="shared" si="314"/>
        <v>2.2792039100000001</v>
      </c>
      <c r="Y479" s="112">
        <f t="shared" si="315"/>
        <v>0</v>
      </c>
      <c r="Z479" s="125" t="str">
        <f t="shared" si="325"/>
        <v>A+J=</v>
      </c>
      <c r="AA479" s="117">
        <f t="shared" si="326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44320</v>
      </c>
      <c r="B480" s="112">
        <f t="shared" si="309"/>
        <v>792.86561392999999</v>
      </c>
      <c r="C480" s="112">
        <f t="shared" si="322"/>
        <v>738.26370197999995</v>
      </c>
      <c r="D480" s="113">
        <f t="shared" si="317"/>
        <v>5622.43</v>
      </c>
      <c r="E480" s="114">
        <f t="shared" si="305"/>
        <v>5674.72</v>
      </c>
      <c r="F480" s="115">
        <f t="shared" si="306"/>
        <v>44275</v>
      </c>
      <c r="G480" s="116">
        <f t="shared" si="310"/>
        <v>9.3002491805145304E-3</v>
      </c>
      <c r="H480" s="117">
        <f t="shared" si="318"/>
        <v>44336</v>
      </c>
      <c r="I480" s="117">
        <f t="shared" si="311"/>
        <v>44336</v>
      </c>
      <c r="J480" s="118">
        <f t="shared" si="319"/>
        <v>21</v>
      </c>
      <c r="K480" s="118">
        <f t="shared" si="308"/>
        <v>9</v>
      </c>
      <c r="L480" s="8">
        <f t="shared" si="320"/>
        <v>1.0039752799999999</v>
      </c>
      <c r="M480" s="119">
        <f t="shared" si="307"/>
        <v>1.00859988</v>
      </c>
      <c r="N480" s="119">
        <f t="shared" si="327"/>
        <v>1.0662459661571295</v>
      </c>
      <c r="O480" s="112">
        <f t="shared" si="304"/>
        <v>1.07048459</v>
      </c>
      <c r="P480" s="112">
        <f t="shared" si="312"/>
        <v>790.29991631999997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9.5000000000000001E-2</v>
      </c>
      <c r="U480" s="120">
        <f t="shared" si="302"/>
        <v>9</v>
      </c>
      <c r="V480" s="120">
        <v>252</v>
      </c>
      <c r="W480" s="119">
        <f t="shared" si="313"/>
        <v>1.0032464860000001</v>
      </c>
      <c r="X480" s="112">
        <f t="shared" si="314"/>
        <v>2.56569761</v>
      </c>
      <c r="Y480" s="112">
        <f t="shared" si="315"/>
        <v>0</v>
      </c>
      <c r="Z480" s="125" t="str">
        <f t="shared" si="325"/>
        <v>A+J=</v>
      </c>
      <c r="AA480" s="117">
        <f t="shared" si="326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44321</v>
      </c>
      <c r="B481" s="112">
        <f t="shared" si="309"/>
        <v>793.50091486999997</v>
      </c>
      <c r="C481" s="112">
        <f t="shared" si="322"/>
        <v>738.26370197999995</v>
      </c>
      <c r="D481" s="113">
        <f t="shared" si="317"/>
        <v>5622.43</v>
      </c>
      <c r="E481" s="114">
        <f t="shared" si="305"/>
        <v>5674.72</v>
      </c>
      <c r="F481" s="115">
        <f t="shared" si="306"/>
        <v>44275</v>
      </c>
      <c r="G481" s="116">
        <f t="shared" si="310"/>
        <v>9.3002491805145304E-3</v>
      </c>
      <c r="H481" s="117">
        <f t="shared" si="318"/>
        <v>44336</v>
      </c>
      <c r="I481" s="117">
        <f t="shared" si="311"/>
        <v>44336</v>
      </c>
      <c r="J481" s="118">
        <f t="shared" si="319"/>
        <v>21</v>
      </c>
      <c r="K481" s="118">
        <f t="shared" si="308"/>
        <v>10</v>
      </c>
      <c r="L481" s="8">
        <f t="shared" si="320"/>
        <v>1.0044179499999999</v>
      </c>
      <c r="M481" s="119">
        <f t="shared" si="307"/>
        <v>1.00859988</v>
      </c>
      <c r="N481" s="119">
        <f t="shared" si="327"/>
        <v>1.0662459661571295</v>
      </c>
      <c r="O481" s="112">
        <f t="shared" si="304"/>
        <v>1.07095658</v>
      </c>
      <c r="P481" s="112">
        <f t="shared" si="312"/>
        <v>790.64836940999999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9.5000000000000001E-2</v>
      </c>
      <c r="U481" s="120">
        <f t="shared" si="302"/>
        <v>10</v>
      </c>
      <c r="V481" s="120">
        <v>252</v>
      </c>
      <c r="W481" s="119">
        <f t="shared" si="313"/>
        <v>1.0036078559999999</v>
      </c>
      <c r="X481" s="112">
        <f t="shared" si="314"/>
        <v>2.85254546</v>
      </c>
      <c r="Y481" s="112">
        <f t="shared" si="315"/>
        <v>0</v>
      </c>
      <c r="Z481" s="125" t="str">
        <f t="shared" si="325"/>
        <v>A+J=</v>
      </c>
      <c r="AA481" s="117">
        <f t="shared" si="326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44322</v>
      </c>
      <c r="B482" s="112">
        <f t="shared" si="309"/>
        <v>794.13673432000007</v>
      </c>
      <c r="C482" s="112">
        <f t="shared" si="322"/>
        <v>738.26370197999995</v>
      </c>
      <c r="D482" s="113">
        <f t="shared" si="317"/>
        <v>5622.43</v>
      </c>
      <c r="E482" s="114">
        <f t="shared" si="305"/>
        <v>5674.72</v>
      </c>
      <c r="F482" s="115">
        <f t="shared" si="306"/>
        <v>44275</v>
      </c>
      <c r="G482" s="116">
        <f t="shared" si="310"/>
        <v>9.3002491805145304E-3</v>
      </c>
      <c r="H482" s="117">
        <f t="shared" si="318"/>
        <v>44336</v>
      </c>
      <c r="I482" s="117">
        <f t="shared" si="311"/>
        <v>44336</v>
      </c>
      <c r="J482" s="118">
        <f t="shared" si="319"/>
        <v>21</v>
      </c>
      <c r="K482" s="118">
        <f t="shared" si="308"/>
        <v>11</v>
      </c>
      <c r="L482" s="8">
        <f t="shared" si="320"/>
        <v>1.00486082</v>
      </c>
      <c r="M482" s="119">
        <f t="shared" si="307"/>
        <v>1.00859988</v>
      </c>
      <c r="N482" s="119">
        <f t="shared" si="327"/>
        <v>1.0662459661571295</v>
      </c>
      <c r="O482" s="112">
        <f t="shared" si="304"/>
        <v>1.0714287899999999</v>
      </c>
      <c r="P482" s="112">
        <f t="shared" si="312"/>
        <v>790.99698491000004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9.5000000000000001E-2</v>
      </c>
      <c r="U482" s="120">
        <f t="shared" si="302"/>
        <v>11</v>
      </c>
      <c r="V482" s="120">
        <v>252</v>
      </c>
      <c r="W482" s="119">
        <f t="shared" si="313"/>
        <v>1.0039693569999999</v>
      </c>
      <c r="X482" s="112">
        <f t="shared" si="314"/>
        <v>3.1397494099999999</v>
      </c>
      <c r="Y482" s="112">
        <f t="shared" si="315"/>
        <v>0</v>
      </c>
      <c r="Z482" s="125" t="str">
        <f t="shared" si="325"/>
        <v>A+J=</v>
      </c>
      <c r="AA482" s="117">
        <f t="shared" si="326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44323</v>
      </c>
      <c r="B483" s="112">
        <f t="shared" si="309"/>
        <v>794.77305698999999</v>
      </c>
      <c r="C483" s="112">
        <f t="shared" si="322"/>
        <v>738.26370197999995</v>
      </c>
      <c r="D483" s="113">
        <f t="shared" si="317"/>
        <v>5622.43</v>
      </c>
      <c r="E483" s="114">
        <f t="shared" si="305"/>
        <v>5674.72</v>
      </c>
      <c r="F483" s="115">
        <f t="shared" si="306"/>
        <v>44275</v>
      </c>
      <c r="G483" s="116">
        <f t="shared" si="310"/>
        <v>9.3002491805145304E-3</v>
      </c>
      <c r="H483" s="117">
        <f t="shared" si="318"/>
        <v>44336</v>
      </c>
      <c r="I483" s="117">
        <f t="shared" si="311"/>
        <v>44336</v>
      </c>
      <c r="J483" s="118">
        <f t="shared" si="319"/>
        <v>21</v>
      </c>
      <c r="K483" s="118">
        <f t="shared" si="308"/>
        <v>12</v>
      </c>
      <c r="L483" s="8">
        <f t="shared" si="320"/>
        <v>1.00530388</v>
      </c>
      <c r="M483" s="119">
        <f t="shared" si="307"/>
        <v>1.00859988</v>
      </c>
      <c r="N483" s="119">
        <f t="shared" si="327"/>
        <v>1.0662459661571295</v>
      </c>
      <c r="O483" s="112">
        <f t="shared" si="304"/>
        <v>1.0719012000000001</v>
      </c>
      <c r="P483" s="112">
        <f t="shared" si="312"/>
        <v>791.34574806000001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9.5000000000000001E-2</v>
      </c>
      <c r="U483" s="120">
        <f t="shared" si="302"/>
        <v>12</v>
      </c>
      <c r="V483" s="120">
        <v>252</v>
      </c>
      <c r="W483" s="119">
        <f t="shared" si="313"/>
        <v>1.004330988</v>
      </c>
      <c r="X483" s="112">
        <f t="shared" si="314"/>
        <v>3.4273089300000001</v>
      </c>
      <c r="Y483" s="112">
        <f t="shared" si="315"/>
        <v>0</v>
      </c>
      <c r="Z483" s="125" t="str">
        <f t="shared" si="325"/>
        <v>A+J=</v>
      </c>
      <c r="AA483" s="117">
        <f t="shared" si="326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44324</v>
      </c>
      <c r="B484" s="112">
        <f t="shared" si="309"/>
        <v>795.40989802000001</v>
      </c>
      <c r="C484" s="112">
        <f t="shared" si="322"/>
        <v>738.26370197999995</v>
      </c>
      <c r="D484" s="113">
        <f t="shared" si="317"/>
        <v>5622.43</v>
      </c>
      <c r="E484" s="114">
        <f t="shared" si="305"/>
        <v>5674.72</v>
      </c>
      <c r="F484" s="115">
        <f t="shared" si="306"/>
        <v>44275</v>
      </c>
      <c r="G484" s="116">
        <f t="shared" si="310"/>
        <v>9.3002491805145304E-3</v>
      </c>
      <c r="H484" s="117">
        <f t="shared" si="318"/>
        <v>44336</v>
      </c>
      <c r="I484" s="117">
        <f t="shared" si="311"/>
        <v>44336</v>
      </c>
      <c r="J484" s="118">
        <f t="shared" si="319"/>
        <v>21</v>
      </c>
      <c r="K484" s="118">
        <f t="shared" si="308"/>
        <v>13</v>
      </c>
      <c r="L484" s="8">
        <f t="shared" si="320"/>
        <v>1.00574714</v>
      </c>
      <c r="M484" s="119">
        <f t="shared" si="307"/>
        <v>1.00859988</v>
      </c>
      <c r="N484" s="119">
        <f t="shared" si="327"/>
        <v>1.0662459661571295</v>
      </c>
      <c r="O484" s="112">
        <f t="shared" si="304"/>
        <v>1.0723738300000001</v>
      </c>
      <c r="P484" s="112">
        <f t="shared" si="312"/>
        <v>791.69467364000002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9.5000000000000001E-2</v>
      </c>
      <c r="U484" s="120">
        <f t="shared" si="302"/>
        <v>13</v>
      </c>
      <c r="V484" s="120">
        <v>252</v>
      </c>
      <c r="W484" s="119">
        <f t="shared" si="313"/>
        <v>1.0046927489999999</v>
      </c>
      <c r="X484" s="112">
        <f t="shared" si="314"/>
        <v>3.71522438</v>
      </c>
      <c r="Y484" s="112">
        <f t="shared" si="315"/>
        <v>0</v>
      </c>
      <c r="Z484" s="125" t="str">
        <f t="shared" si="325"/>
        <v>A+J=</v>
      </c>
      <c r="AA484" s="117">
        <f t="shared" si="326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44325</v>
      </c>
      <c r="B485" s="112">
        <f t="shared" si="309"/>
        <v>795.40989802000001</v>
      </c>
      <c r="C485" s="112">
        <f t="shared" si="322"/>
        <v>738.26370197999995</v>
      </c>
      <c r="D485" s="113">
        <f t="shared" si="317"/>
        <v>5622.43</v>
      </c>
      <c r="E485" s="114">
        <f t="shared" si="305"/>
        <v>5674.72</v>
      </c>
      <c r="F485" s="115">
        <f t="shared" si="306"/>
        <v>44275</v>
      </c>
      <c r="G485" s="116">
        <f t="shared" si="310"/>
        <v>9.3002491805145304E-3</v>
      </c>
      <c r="H485" s="117">
        <f t="shared" si="318"/>
        <v>44336</v>
      </c>
      <c r="I485" s="117">
        <f t="shared" si="311"/>
        <v>44336</v>
      </c>
      <c r="J485" s="118">
        <f t="shared" si="319"/>
        <v>21</v>
      </c>
      <c r="K485" s="118">
        <f t="shared" si="308"/>
        <v>13</v>
      </c>
      <c r="L485" s="8">
        <f t="shared" si="320"/>
        <v>1.00574714</v>
      </c>
      <c r="M485" s="119">
        <f t="shared" si="307"/>
        <v>1.00859988</v>
      </c>
      <c r="N485" s="119">
        <f t="shared" si="327"/>
        <v>1.0662459661571295</v>
      </c>
      <c r="O485" s="112">
        <f t="shared" si="304"/>
        <v>1.0723738300000001</v>
      </c>
      <c r="P485" s="112">
        <f t="shared" si="312"/>
        <v>791.69467364000002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9.5000000000000001E-2</v>
      </c>
      <c r="U485" s="120">
        <f t="shared" ref="U485:U548" si="328">IF(Q484&gt;0,1,IF(K485=K484,U484,U484+1))</f>
        <v>13</v>
      </c>
      <c r="V485" s="120">
        <v>252</v>
      </c>
      <c r="W485" s="119">
        <f t="shared" si="313"/>
        <v>1.0046927489999999</v>
      </c>
      <c r="X485" s="112">
        <f t="shared" si="314"/>
        <v>3.71522438</v>
      </c>
      <c r="Y485" s="112">
        <f t="shared" si="315"/>
        <v>0</v>
      </c>
      <c r="Z485" s="125" t="str">
        <f t="shared" si="325"/>
        <v>A+J=</v>
      </c>
      <c r="AA485" s="117">
        <f t="shared" si="326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44326</v>
      </c>
      <c r="B486" s="112">
        <f t="shared" si="309"/>
        <v>795.40989802000001</v>
      </c>
      <c r="C486" s="112">
        <f t="shared" si="322"/>
        <v>738.26370197999995</v>
      </c>
      <c r="D486" s="113">
        <f t="shared" si="317"/>
        <v>5622.43</v>
      </c>
      <c r="E486" s="114">
        <f t="shared" si="305"/>
        <v>5674.72</v>
      </c>
      <c r="F486" s="115">
        <f t="shared" si="306"/>
        <v>44275</v>
      </c>
      <c r="G486" s="116">
        <f t="shared" si="310"/>
        <v>9.3002491805145304E-3</v>
      </c>
      <c r="H486" s="117">
        <f t="shared" si="318"/>
        <v>44336</v>
      </c>
      <c r="I486" s="117">
        <f t="shared" si="311"/>
        <v>44336</v>
      </c>
      <c r="J486" s="118">
        <f t="shared" si="319"/>
        <v>21</v>
      </c>
      <c r="K486" s="118">
        <f t="shared" si="308"/>
        <v>13</v>
      </c>
      <c r="L486" s="8">
        <f t="shared" si="320"/>
        <v>1.00574714</v>
      </c>
      <c r="M486" s="119">
        <f t="shared" si="307"/>
        <v>1.00859988</v>
      </c>
      <c r="N486" s="119">
        <f t="shared" si="327"/>
        <v>1.0662459661571295</v>
      </c>
      <c r="O486" s="112">
        <f t="shared" si="304"/>
        <v>1.0723738300000001</v>
      </c>
      <c r="P486" s="112">
        <f t="shared" si="312"/>
        <v>791.69467364000002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9.5000000000000001E-2</v>
      </c>
      <c r="U486" s="120">
        <f t="shared" si="328"/>
        <v>13</v>
      </c>
      <c r="V486" s="120">
        <v>252</v>
      </c>
      <c r="W486" s="119">
        <f t="shared" si="313"/>
        <v>1.0046927489999999</v>
      </c>
      <c r="X486" s="112">
        <f t="shared" si="314"/>
        <v>3.71522438</v>
      </c>
      <c r="Y486" s="112">
        <f t="shared" si="315"/>
        <v>0</v>
      </c>
      <c r="Z486" s="125" t="str">
        <f t="shared" si="325"/>
        <v>A+J=</v>
      </c>
      <c r="AA486" s="117">
        <f t="shared" si="326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44327</v>
      </c>
      <c r="B487" s="112">
        <f t="shared" si="309"/>
        <v>796.04723622999995</v>
      </c>
      <c r="C487" s="112">
        <f t="shared" si="322"/>
        <v>738.26370197999995</v>
      </c>
      <c r="D487" s="113">
        <f t="shared" si="317"/>
        <v>5622.43</v>
      </c>
      <c r="E487" s="114">
        <f t="shared" si="305"/>
        <v>5674.72</v>
      </c>
      <c r="F487" s="115">
        <f t="shared" si="306"/>
        <v>44275</v>
      </c>
      <c r="G487" s="116">
        <f t="shared" si="310"/>
        <v>9.3002491805145304E-3</v>
      </c>
      <c r="H487" s="117">
        <f t="shared" si="318"/>
        <v>44336</v>
      </c>
      <c r="I487" s="117">
        <f t="shared" si="311"/>
        <v>44336</v>
      </c>
      <c r="J487" s="118">
        <f t="shared" si="319"/>
        <v>21</v>
      </c>
      <c r="K487" s="118">
        <f t="shared" si="308"/>
        <v>14</v>
      </c>
      <c r="L487" s="8">
        <f t="shared" si="320"/>
        <v>1.0061905900000001</v>
      </c>
      <c r="M487" s="119">
        <f t="shared" si="307"/>
        <v>1.00859988</v>
      </c>
      <c r="N487" s="119">
        <f t="shared" si="327"/>
        <v>1.0662459661571295</v>
      </c>
      <c r="O487" s="112">
        <f t="shared" si="304"/>
        <v>1.07284665</v>
      </c>
      <c r="P487" s="112">
        <f t="shared" si="312"/>
        <v>792.04373948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9.5000000000000001E-2</v>
      </c>
      <c r="U487" s="120">
        <f t="shared" si="328"/>
        <v>14</v>
      </c>
      <c r="V487" s="120">
        <v>252</v>
      </c>
      <c r="W487" s="119">
        <f t="shared" si="313"/>
        <v>1.0050546410000001</v>
      </c>
      <c r="X487" s="112">
        <f t="shared" si="314"/>
        <v>4.00349675</v>
      </c>
      <c r="Y487" s="112">
        <f t="shared" si="315"/>
        <v>0</v>
      </c>
      <c r="Z487" s="125" t="str">
        <f t="shared" si="325"/>
        <v>A+J=</v>
      </c>
      <c r="AA487" s="117">
        <f t="shared" si="326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44328</v>
      </c>
      <c r="B488" s="112">
        <f t="shared" si="309"/>
        <v>796.68509340000003</v>
      </c>
      <c r="C488" s="112">
        <f t="shared" si="322"/>
        <v>738.26370197999995</v>
      </c>
      <c r="D488" s="113">
        <f t="shared" si="317"/>
        <v>5622.43</v>
      </c>
      <c r="E488" s="114">
        <f t="shared" si="305"/>
        <v>5674.72</v>
      </c>
      <c r="F488" s="115">
        <f t="shared" si="306"/>
        <v>44275</v>
      </c>
      <c r="G488" s="116">
        <f t="shared" si="310"/>
        <v>9.3002491805145304E-3</v>
      </c>
      <c r="H488" s="117">
        <f t="shared" si="318"/>
        <v>44336</v>
      </c>
      <c r="I488" s="117">
        <f t="shared" si="311"/>
        <v>44336</v>
      </c>
      <c r="J488" s="118">
        <f t="shared" si="319"/>
        <v>21</v>
      </c>
      <c r="K488" s="118">
        <f t="shared" si="308"/>
        <v>15</v>
      </c>
      <c r="L488" s="8">
        <f t="shared" si="320"/>
        <v>1.0066342399999999</v>
      </c>
      <c r="M488" s="119">
        <f t="shared" si="307"/>
        <v>1.00859988</v>
      </c>
      <c r="N488" s="119">
        <f t="shared" si="327"/>
        <v>1.0662459661571295</v>
      </c>
      <c r="O488" s="112">
        <f t="shared" si="304"/>
        <v>1.0733196899999999</v>
      </c>
      <c r="P488" s="112">
        <f t="shared" si="312"/>
        <v>792.39296774000002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9.5000000000000001E-2</v>
      </c>
      <c r="U488" s="120">
        <f t="shared" si="328"/>
        <v>15</v>
      </c>
      <c r="V488" s="120">
        <v>252</v>
      </c>
      <c r="W488" s="119">
        <f t="shared" si="313"/>
        <v>1.0054166630000001</v>
      </c>
      <c r="X488" s="112">
        <f t="shared" si="314"/>
        <v>4.29212566</v>
      </c>
      <c r="Y488" s="112">
        <f t="shared" si="315"/>
        <v>0</v>
      </c>
      <c r="Z488" s="125" t="str">
        <f t="shared" si="325"/>
        <v>A+J=</v>
      </c>
      <c r="AA488" s="117">
        <f t="shared" si="326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44329</v>
      </c>
      <c r="B489" s="112">
        <f t="shared" si="309"/>
        <v>797.32346242000006</v>
      </c>
      <c r="C489" s="112">
        <f t="shared" si="322"/>
        <v>738.26370197999995</v>
      </c>
      <c r="D489" s="113">
        <f t="shared" si="317"/>
        <v>5622.43</v>
      </c>
      <c r="E489" s="114">
        <f t="shared" si="305"/>
        <v>5674.72</v>
      </c>
      <c r="F489" s="115">
        <f t="shared" si="306"/>
        <v>44275</v>
      </c>
      <c r="G489" s="116">
        <f t="shared" si="310"/>
        <v>9.3002491805145304E-3</v>
      </c>
      <c r="H489" s="117">
        <f t="shared" si="318"/>
        <v>44336</v>
      </c>
      <c r="I489" s="117">
        <f t="shared" si="311"/>
        <v>44336</v>
      </c>
      <c r="J489" s="118">
        <f t="shared" si="319"/>
        <v>21</v>
      </c>
      <c r="K489" s="118">
        <f t="shared" si="308"/>
        <v>16</v>
      </c>
      <c r="L489" s="8">
        <f t="shared" si="320"/>
        <v>1.0070780800000001</v>
      </c>
      <c r="M489" s="119">
        <f t="shared" si="307"/>
        <v>1.00859988</v>
      </c>
      <c r="N489" s="119">
        <f t="shared" si="327"/>
        <v>1.0662459661571295</v>
      </c>
      <c r="O489" s="112">
        <f t="shared" ref="O489:O552" si="330">TRUNC(TRUNC((L489*N489),15),8)</f>
        <v>1.0737929399999999</v>
      </c>
      <c r="P489" s="112">
        <f t="shared" si="312"/>
        <v>792.74235104000002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9.5000000000000001E-2</v>
      </c>
      <c r="U489" s="120">
        <f t="shared" si="328"/>
        <v>16</v>
      </c>
      <c r="V489" s="120">
        <v>252</v>
      </c>
      <c r="W489" s="119">
        <f t="shared" si="313"/>
        <v>1.005778815</v>
      </c>
      <c r="X489" s="112">
        <f t="shared" si="314"/>
        <v>4.5811113800000003</v>
      </c>
      <c r="Y489" s="112">
        <f t="shared" si="315"/>
        <v>0</v>
      </c>
      <c r="Z489" s="125" t="str">
        <f t="shared" si="325"/>
        <v>A+J=</v>
      </c>
      <c r="AA489" s="117">
        <f t="shared" si="326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44330</v>
      </c>
      <c r="B490" s="112">
        <f t="shared" si="309"/>
        <v>797.96233696000002</v>
      </c>
      <c r="C490" s="112">
        <f t="shared" si="322"/>
        <v>738.26370197999995</v>
      </c>
      <c r="D490" s="113">
        <f t="shared" si="317"/>
        <v>5622.43</v>
      </c>
      <c r="E490" s="114">
        <f t="shared" ref="E490:E553" si="331">IF($K490=1,VLOOKUP($A489,$AO$10:$AS$131,4),E489)</f>
        <v>5674.72</v>
      </c>
      <c r="F490" s="115">
        <f t="shared" ref="F490:F553" si="332">IF($K490=1,VLOOKUP($A489,$AO$10:$AS$131,5),F489)</f>
        <v>44275</v>
      </c>
      <c r="G490" s="116">
        <f t="shared" si="310"/>
        <v>9.3002491805145304E-3</v>
      </c>
      <c r="H490" s="117">
        <f t="shared" si="318"/>
        <v>44336</v>
      </c>
      <c r="I490" s="117">
        <f t="shared" si="311"/>
        <v>44336</v>
      </c>
      <c r="J490" s="118">
        <f t="shared" si="319"/>
        <v>21</v>
      </c>
      <c r="K490" s="118">
        <f t="shared" si="308"/>
        <v>17</v>
      </c>
      <c r="L490" s="8">
        <f t="shared" si="320"/>
        <v>1.00752212</v>
      </c>
      <c r="M490" s="119">
        <f t="shared" ref="M490:M553" si="333">IF(I490&gt;I489,L489,M489)</f>
        <v>1.00859988</v>
      </c>
      <c r="N490" s="119">
        <f t="shared" si="327"/>
        <v>1.0662459661571295</v>
      </c>
      <c r="O490" s="112">
        <f t="shared" si="330"/>
        <v>1.07426639</v>
      </c>
      <c r="P490" s="112">
        <f t="shared" si="312"/>
        <v>793.09188199000005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9.5000000000000001E-2</v>
      </c>
      <c r="U490" s="120">
        <f t="shared" si="328"/>
        <v>17</v>
      </c>
      <c r="V490" s="120">
        <v>252</v>
      </c>
      <c r="W490" s="119">
        <f t="shared" si="313"/>
        <v>1.0061410980000001</v>
      </c>
      <c r="X490" s="112">
        <f t="shared" si="314"/>
        <v>4.8704549699999999</v>
      </c>
      <c r="Y490" s="112">
        <f t="shared" si="315"/>
        <v>0</v>
      </c>
      <c r="Z490" s="125" t="str">
        <f t="shared" si="325"/>
        <v>A+J=</v>
      </c>
      <c r="AA490" s="117">
        <f t="shared" si="326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44331</v>
      </c>
      <c r="B491" s="112">
        <f t="shared" si="309"/>
        <v>798.60173137000004</v>
      </c>
      <c r="C491" s="112">
        <f t="shared" si="322"/>
        <v>738.26370197999995</v>
      </c>
      <c r="D491" s="113">
        <f t="shared" si="317"/>
        <v>5622.43</v>
      </c>
      <c r="E491" s="114">
        <f t="shared" si="331"/>
        <v>5674.72</v>
      </c>
      <c r="F491" s="115">
        <f t="shared" si="332"/>
        <v>44275</v>
      </c>
      <c r="G491" s="116">
        <f t="shared" si="310"/>
        <v>9.3002491805145304E-3</v>
      </c>
      <c r="H491" s="117">
        <f t="shared" si="318"/>
        <v>44336</v>
      </c>
      <c r="I491" s="117">
        <f t="shared" si="311"/>
        <v>44336</v>
      </c>
      <c r="J491" s="118">
        <f t="shared" si="319"/>
        <v>21</v>
      </c>
      <c r="K491" s="118">
        <f t="shared" si="308"/>
        <v>18</v>
      </c>
      <c r="L491" s="8">
        <f t="shared" si="320"/>
        <v>1.00796636</v>
      </c>
      <c r="M491" s="119">
        <f t="shared" si="333"/>
        <v>1.00859988</v>
      </c>
      <c r="N491" s="119">
        <f t="shared" si="327"/>
        <v>1.0662459661571295</v>
      </c>
      <c r="O491" s="112">
        <f t="shared" si="330"/>
        <v>1.0747400600000001</v>
      </c>
      <c r="P491" s="112">
        <f t="shared" si="312"/>
        <v>793.44157536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9.5000000000000001E-2</v>
      </c>
      <c r="U491" s="120">
        <f t="shared" si="328"/>
        <v>18</v>
      </c>
      <c r="V491" s="120">
        <v>252</v>
      </c>
      <c r="W491" s="119">
        <f t="shared" si="313"/>
        <v>1.006503511</v>
      </c>
      <c r="X491" s="112">
        <f t="shared" si="314"/>
        <v>5.1601560099999997</v>
      </c>
      <c r="Y491" s="112">
        <f t="shared" si="315"/>
        <v>0</v>
      </c>
      <c r="Z491" s="125" t="str">
        <f t="shared" si="325"/>
        <v>A+J=</v>
      </c>
      <c r="AA491" s="117">
        <f t="shared" si="326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44332</v>
      </c>
      <c r="B492" s="112">
        <f t="shared" si="309"/>
        <v>798.60173137000004</v>
      </c>
      <c r="C492" s="112">
        <f t="shared" si="322"/>
        <v>738.26370197999995</v>
      </c>
      <c r="D492" s="113">
        <f t="shared" si="317"/>
        <v>5622.43</v>
      </c>
      <c r="E492" s="114">
        <f t="shared" si="331"/>
        <v>5674.72</v>
      </c>
      <c r="F492" s="115">
        <f t="shared" si="332"/>
        <v>44275</v>
      </c>
      <c r="G492" s="116">
        <f t="shared" si="310"/>
        <v>9.3002491805145304E-3</v>
      </c>
      <c r="H492" s="117">
        <f t="shared" si="318"/>
        <v>44336</v>
      </c>
      <c r="I492" s="117">
        <f t="shared" si="311"/>
        <v>44336</v>
      </c>
      <c r="J492" s="118">
        <f t="shared" si="319"/>
        <v>21</v>
      </c>
      <c r="K492" s="118">
        <f t="shared" si="308"/>
        <v>18</v>
      </c>
      <c r="L492" s="8">
        <f t="shared" si="320"/>
        <v>1.00796636</v>
      </c>
      <c r="M492" s="119">
        <f t="shared" si="333"/>
        <v>1.00859988</v>
      </c>
      <c r="N492" s="119">
        <f t="shared" si="327"/>
        <v>1.0662459661571295</v>
      </c>
      <c r="O492" s="112">
        <f t="shared" si="330"/>
        <v>1.0747400600000001</v>
      </c>
      <c r="P492" s="112">
        <f t="shared" si="312"/>
        <v>793.44157536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9.5000000000000001E-2</v>
      </c>
      <c r="U492" s="120">
        <f t="shared" si="328"/>
        <v>18</v>
      </c>
      <c r="V492" s="120">
        <v>252</v>
      </c>
      <c r="W492" s="119">
        <f t="shared" si="313"/>
        <v>1.006503511</v>
      </c>
      <c r="X492" s="112">
        <f t="shared" si="314"/>
        <v>5.1601560099999997</v>
      </c>
      <c r="Y492" s="112">
        <f t="shared" si="315"/>
        <v>0</v>
      </c>
      <c r="Z492" s="125" t="str">
        <f t="shared" si="325"/>
        <v>A+J=</v>
      </c>
      <c r="AA492" s="117">
        <f t="shared" si="326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44333</v>
      </c>
      <c r="B493" s="112">
        <f t="shared" si="309"/>
        <v>798.60173137000004</v>
      </c>
      <c r="C493" s="112">
        <f t="shared" si="322"/>
        <v>738.26370197999995</v>
      </c>
      <c r="D493" s="113">
        <f t="shared" si="317"/>
        <v>5622.43</v>
      </c>
      <c r="E493" s="114">
        <f t="shared" si="331"/>
        <v>5674.72</v>
      </c>
      <c r="F493" s="115">
        <f t="shared" si="332"/>
        <v>44275</v>
      </c>
      <c r="G493" s="116">
        <f t="shared" si="310"/>
        <v>9.3002491805145304E-3</v>
      </c>
      <c r="H493" s="117">
        <f t="shared" si="318"/>
        <v>44336</v>
      </c>
      <c r="I493" s="117">
        <f t="shared" si="311"/>
        <v>44336</v>
      </c>
      <c r="J493" s="118">
        <f t="shared" si="319"/>
        <v>21</v>
      </c>
      <c r="K493" s="118">
        <f t="shared" si="308"/>
        <v>18</v>
      </c>
      <c r="L493" s="8">
        <f t="shared" si="320"/>
        <v>1.00796636</v>
      </c>
      <c r="M493" s="119">
        <f t="shared" si="333"/>
        <v>1.00859988</v>
      </c>
      <c r="N493" s="119">
        <f t="shared" si="327"/>
        <v>1.0662459661571295</v>
      </c>
      <c r="O493" s="112">
        <f t="shared" si="330"/>
        <v>1.0747400600000001</v>
      </c>
      <c r="P493" s="112">
        <f t="shared" si="312"/>
        <v>793.44157536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9.5000000000000001E-2</v>
      </c>
      <c r="U493" s="120">
        <f t="shared" si="328"/>
        <v>18</v>
      </c>
      <c r="V493" s="120">
        <v>252</v>
      </c>
      <c r="W493" s="119">
        <f t="shared" si="313"/>
        <v>1.006503511</v>
      </c>
      <c r="X493" s="112">
        <f t="shared" si="314"/>
        <v>5.1601560099999997</v>
      </c>
      <c r="Y493" s="112">
        <f t="shared" si="315"/>
        <v>0</v>
      </c>
      <c r="Z493" s="125" t="str">
        <f t="shared" si="325"/>
        <v>A+J=</v>
      </c>
      <c r="AA493" s="117">
        <f t="shared" si="326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44334</v>
      </c>
      <c r="B494" s="112">
        <f t="shared" si="309"/>
        <v>799.24163190000002</v>
      </c>
      <c r="C494" s="112">
        <f t="shared" si="322"/>
        <v>738.26370197999995</v>
      </c>
      <c r="D494" s="113">
        <f t="shared" si="317"/>
        <v>5622.43</v>
      </c>
      <c r="E494" s="114">
        <f t="shared" si="331"/>
        <v>5674.72</v>
      </c>
      <c r="F494" s="115">
        <f t="shared" si="332"/>
        <v>44275</v>
      </c>
      <c r="G494" s="116">
        <f t="shared" si="310"/>
        <v>9.3002491805145304E-3</v>
      </c>
      <c r="H494" s="117">
        <f t="shared" si="318"/>
        <v>44336</v>
      </c>
      <c r="I494" s="117">
        <f t="shared" si="311"/>
        <v>44336</v>
      </c>
      <c r="J494" s="118">
        <f t="shared" si="319"/>
        <v>21</v>
      </c>
      <c r="K494" s="118">
        <f t="shared" ref="K494:K557" si="334">(J494-(NETWORKDAYS(A494,I494,AD$148:AD$502)-1))</f>
        <v>19</v>
      </c>
      <c r="L494" s="8">
        <f t="shared" si="320"/>
        <v>1.0084107899999999</v>
      </c>
      <c r="M494" s="119">
        <f t="shared" si="333"/>
        <v>1.00859988</v>
      </c>
      <c r="N494" s="119">
        <f t="shared" si="327"/>
        <v>1.0662459661571295</v>
      </c>
      <c r="O494" s="112">
        <f t="shared" si="330"/>
        <v>1.0752139300000001</v>
      </c>
      <c r="P494" s="112">
        <f t="shared" si="312"/>
        <v>793.79141637999999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9.5000000000000001E-2</v>
      </c>
      <c r="U494" s="120">
        <f t="shared" si="328"/>
        <v>19</v>
      </c>
      <c r="V494" s="120">
        <v>252</v>
      </c>
      <c r="W494" s="119">
        <f t="shared" si="313"/>
        <v>1.0068660549999999</v>
      </c>
      <c r="X494" s="112">
        <f t="shared" si="314"/>
        <v>5.4502155200000004</v>
      </c>
      <c r="Y494" s="112">
        <f t="shared" si="315"/>
        <v>0</v>
      </c>
      <c r="Z494" s="125" t="str">
        <f t="shared" si="325"/>
        <v>A+J=</v>
      </c>
      <c r="AA494" s="117">
        <f t="shared" si="326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44335</v>
      </c>
      <c r="B495" s="112">
        <f t="shared" si="309"/>
        <v>799.88205292999999</v>
      </c>
      <c r="C495" s="112">
        <f t="shared" si="322"/>
        <v>738.26370197999995</v>
      </c>
      <c r="D495" s="113">
        <f t="shared" si="317"/>
        <v>5622.43</v>
      </c>
      <c r="E495" s="114">
        <f t="shared" si="331"/>
        <v>5674.72</v>
      </c>
      <c r="F495" s="115">
        <f t="shared" si="332"/>
        <v>44275</v>
      </c>
      <c r="G495" s="116">
        <f t="shared" si="310"/>
        <v>9.3002491805145304E-3</v>
      </c>
      <c r="H495" s="117">
        <f t="shared" si="318"/>
        <v>44336</v>
      </c>
      <c r="I495" s="117">
        <f t="shared" si="311"/>
        <v>44336</v>
      </c>
      <c r="J495" s="118">
        <f t="shared" si="319"/>
        <v>21</v>
      </c>
      <c r="K495" s="118">
        <f t="shared" si="334"/>
        <v>20</v>
      </c>
      <c r="L495" s="8">
        <f t="shared" si="320"/>
        <v>1.0088554199999999</v>
      </c>
      <c r="M495" s="119">
        <f t="shared" si="333"/>
        <v>1.00859988</v>
      </c>
      <c r="N495" s="119">
        <f t="shared" si="327"/>
        <v>1.0662459661571295</v>
      </c>
      <c r="O495" s="112">
        <f t="shared" si="330"/>
        <v>1.0756880200000001</v>
      </c>
      <c r="P495" s="112">
        <f t="shared" si="312"/>
        <v>794.14141982000001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9.5000000000000001E-2</v>
      </c>
      <c r="U495" s="120">
        <f t="shared" si="328"/>
        <v>20</v>
      </c>
      <c r="V495" s="120">
        <v>252</v>
      </c>
      <c r="W495" s="119">
        <f t="shared" si="313"/>
        <v>1.0072287289999999</v>
      </c>
      <c r="X495" s="112">
        <f t="shared" si="314"/>
        <v>5.7406331100000001</v>
      </c>
      <c r="Y495" s="112">
        <f t="shared" si="315"/>
        <v>0</v>
      </c>
      <c r="Z495" s="125" t="str">
        <f t="shared" si="325"/>
        <v>A+J=</v>
      </c>
      <c r="AA495" s="117">
        <f t="shared" si="326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44336</v>
      </c>
      <c r="B496" s="112">
        <f t="shared" si="309"/>
        <v>800.52297323000005</v>
      </c>
      <c r="C496" s="112">
        <f t="shared" si="322"/>
        <v>738.26370197999995</v>
      </c>
      <c r="D496" s="113">
        <f t="shared" si="317"/>
        <v>5622.43</v>
      </c>
      <c r="E496" s="114">
        <f t="shared" si="331"/>
        <v>5674.72</v>
      </c>
      <c r="F496" s="115">
        <f t="shared" si="332"/>
        <v>44275</v>
      </c>
      <c r="G496" s="116">
        <f t="shared" si="310"/>
        <v>9.3002491805145304E-3</v>
      </c>
      <c r="H496" s="117">
        <f t="shared" si="318"/>
        <v>44368</v>
      </c>
      <c r="I496" s="117">
        <f t="shared" si="311"/>
        <v>44336</v>
      </c>
      <c r="J496" s="118">
        <f t="shared" si="319"/>
        <v>21</v>
      </c>
      <c r="K496" s="118">
        <f t="shared" si="334"/>
        <v>21</v>
      </c>
      <c r="L496" s="8">
        <f t="shared" si="320"/>
        <v>1.00930024</v>
      </c>
      <c r="M496" s="119">
        <f t="shared" si="333"/>
        <v>1.00859988</v>
      </c>
      <c r="N496" s="119">
        <f t="shared" si="327"/>
        <v>1.0662459661571295</v>
      </c>
      <c r="O496" s="112">
        <f t="shared" si="330"/>
        <v>1.0761623</v>
      </c>
      <c r="P496" s="112">
        <f t="shared" si="312"/>
        <v>794.49156352</v>
      </c>
      <c r="Q496" s="162">
        <f t="shared" si="323"/>
        <v>16</v>
      </c>
      <c r="R496" s="30">
        <f t="shared" si="324"/>
        <v>2.9864542808833376E-2</v>
      </c>
      <c r="S496" s="112">
        <f t="shared" si="329"/>
        <v>23.72712731</v>
      </c>
      <c r="T496" s="122">
        <f t="shared" si="321"/>
        <v>9.5000000000000001E-2</v>
      </c>
      <c r="U496" s="120">
        <f t="shared" si="328"/>
        <v>21</v>
      </c>
      <c r="V496" s="120">
        <v>252</v>
      </c>
      <c r="W496" s="119">
        <f t="shared" si="313"/>
        <v>1.0075915339999999</v>
      </c>
      <c r="X496" s="112">
        <f t="shared" si="314"/>
        <v>6.0314097100000001</v>
      </c>
      <c r="Y496" s="112">
        <f t="shared" si="315"/>
        <v>29.758537019999999</v>
      </c>
      <c r="Z496" s="125" t="str">
        <f t="shared" si="325"/>
        <v>A+J=</v>
      </c>
      <c r="AA496" s="117">
        <f t="shared" si="326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44337</v>
      </c>
      <c r="B497" s="112">
        <f t="shared" si="309"/>
        <v>771.15570622999996</v>
      </c>
      <c r="C497" s="112">
        <f t="shared" si="322"/>
        <v>716.21579405</v>
      </c>
      <c r="D497" s="113">
        <f t="shared" si="317"/>
        <v>5674.72</v>
      </c>
      <c r="E497" s="114">
        <f t="shared" si="331"/>
        <v>5692.31</v>
      </c>
      <c r="F497" s="115">
        <f t="shared" si="332"/>
        <v>44306</v>
      </c>
      <c r="G497" s="116">
        <f t="shared" si="310"/>
        <v>3.0997124087179806E-3</v>
      </c>
      <c r="H497" s="117">
        <f t="shared" si="318"/>
        <v>44368</v>
      </c>
      <c r="I497" s="117">
        <f t="shared" si="311"/>
        <v>44368</v>
      </c>
      <c r="J497" s="118">
        <f t="shared" si="319"/>
        <v>21</v>
      </c>
      <c r="K497" s="118">
        <f t="shared" si="334"/>
        <v>1</v>
      </c>
      <c r="L497" s="8">
        <f t="shared" si="320"/>
        <v>1.00014738</v>
      </c>
      <c r="M497" s="119">
        <f t="shared" si="333"/>
        <v>1.00930024</v>
      </c>
      <c r="N497" s="119">
        <f t="shared" si="327"/>
        <v>1.0761623095414226</v>
      </c>
      <c r="O497" s="112">
        <f t="shared" si="330"/>
        <v>1.07632091</v>
      </c>
      <c r="P497" s="112">
        <f t="shared" si="312"/>
        <v>770.8780352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9.5000000000000001E-2</v>
      </c>
      <c r="U497" s="120">
        <f t="shared" si="328"/>
        <v>1</v>
      </c>
      <c r="V497" s="120">
        <v>252</v>
      </c>
      <c r="W497" s="119">
        <f t="shared" si="313"/>
        <v>1.0003602009999999</v>
      </c>
      <c r="X497" s="112">
        <f t="shared" si="314"/>
        <v>0.27767102999999999</v>
      </c>
      <c r="Y497" s="112">
        <f t="shared" si="315"/>
        <v>0</v>
      </c>
      <c r="Z497" s="125" t="str">
        <f t="shared" si="325"/>
        <v>A+J=</v>
      </c>
      <c r="AA497" s="117">
        <f t="shared" si="326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44338</v>
      </c>
      <c r="B498" s="112">
        <f t="shared" si="309"/>
        <v>771.54717983</v>
      </c>
      <c r="C498" s="112">
        <f t="shared" si="322"/>
        <v>716.21579405</v>
      </c>
      <c r="D498" s="113">
        <f t="shared" si="317"/>
        <v>5674.72</v>
      </c>
      <c r="E498" s="114">
        <f t="shared" si="331"/>
        <v>5692.31</v>
      </c>
      <c r="F498" s="115">
        <f t="shared" si="332"/>
        <v>44306</v>
      </c>
      <c r="G498" s="116">
        <f t="shared" si="310"/>
        <v>3.0997124087179806E-3</v>
      </c>
      <c r="H498" s="117">
        <f t="shared" si="318"/>
        <v>44368</v>
      </c>
      <c r="I498" s="117">
        <f t="shared" si="311"/>
        <v>44368</v>
      </c>
      <c r="J498" s="118">
        <f t="shared" si="319"/>
        <v>21</v>
      </c>
      <c r="K498" s="118">
        <f t="shared" si="334"/>
        <v>2</v>
      </c>
      <c r="L498" s="8">
        <f t="shared" si="320"/>
        <v>1.0002947900000001</v>
      </c>
      <c r="M498" s="119">
        <f t="shared" si="333"/>
        <v>1.00930024</v>
      </c>
      <c r="N498" s="119">
        <f t="shared" si="327"/>
        <v>1.0761623095414226</v>
      </c>
      <c r="O498" s="112">
        <f t="shared" si="330"/>
        <v>1.07647955</v>
      </c>
      <c r="P498" s="112">
        <f t="shared" si="312"/>
        <v>770.99165568000001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9.5000000000000001E-2</v>
      </c>
      <c r="U498" s="120">
        <f t="shared" si="328"/>
        <v>2</v>
      </c>
      <c r="V498" s="120">
        <v>252</v>
      </c>
      <c r="W498" s="119">
        <f t="shared" si="313"/>
        <v>1.0007205320000001</v>
      </c>
      <c r="X498" s="112">
        <f t="shared" si="314"/>
        <v>0.55552414999999999</v>
      </c>
      <c r="Y498" s="112">
        <f t="shared" si="315"/>
        <v>0</v>
      </c>
      <c r="Z498" s="125" t="str">
        <f t="shared" si="325"/>
        <v>A+J=</v>
      </c>
      <c r="AA498" s="117">
        <f t="shared" si="326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44339</v>
      </c>
      <c r="B499" s="112">
        <f t="shared" si="309"/>
        <v>771.54717983</v>
      </c>
      <c r="C499" s="112">
        <f t="shared" si="322"/>
        <v>716.21579405</v>
      </c>
      <c r="D499" s="113">
        <f t="shared" si="317"/>
        <v>5674.72</v>
      </c>
      <c r="E499" s="114">
        <f t="shared" si="331"/>
        <v>5692.31</v>
      </c>
      <c r="F499" s="115">
        <f t="shared" si="332"/>
        <v>44306</v>
      </c>
      <c r="G499" s="116">
        <f t="shared" si="310"/>
        <v>3.0997124087179806E-3</v>
      </c>
      <c r="H499" s="117">
        <f t="shared" si="318"/>
        <v>44368</v>
      </c>
      <c r="I499" s="117">
        <f t="shared" si="311"/>
        <v>44368</v>
      </c>
      <c r="J499" s="118">
        <f t="shared" si="319"/>
        <v>21</v>
      </c>
      <c r="K499" s="118">
        <f t="shared" si="334"/>
        <v>2</v>
      </c>
      <c r="L499" s="8">
        <f t="shared" si="320"/>
        <v>1.0002947900000001</v>
      </c>
      <c r="M499" s="119">
        <f t="shared" si="333"/>
        <v>1.00930024</v>
      </c>
      <c r="N499" s="119">
        <f t="shared" si="327"/>
        <v>1.0761623095414226</v>
      </c>
      <c r="O499" s="112">
        <f t="shared" si="330"/>
        <v>1.07647955</v>
      </c>
      <c r="P499" s="112">
        <f t="shared" si="312"/>
        <v>770.99165568000001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9.5000000000000001E-2</v>
      </c>
      <c r="U499" s="120">
        <f t="shared" si="328"/>
        <v>2</v>
      </c>
      <c r="V499" s="120">
        <v>252</v>
      </c>
      <c r="W499" s="119">
        <f t="shared" si="313"/>
        <v>1.0007205320000001</v>
      </c>
      <c r="X499" s="112">
        <f t="shared" si="314"/>
        <v>0.55552414999999999</v>
      </c>
      <c r="Y499" s="112">
        <f t="shared" si="315"/>
        <v>0</v>
      </c>
      <c r="Z499" s="125" t="str">
        <f t="shared" si="325"/>
        <v>A+J=</v>
      </c>
      <c r="AA499" s="117">
        <f t="shared" si="326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44340</v>
      </c>
      <c r="B500" s="112">
        <f t="shared" si="309"/>
        <v>771.54717983</v>
      </c>
      <c r="C500" s="112">
        <f t="shared" si="322"/>
        <v>716.21579405</v>
      </c>
      <c r="D500" s="113">
        <f t="shared" si="317"/>
        <v>5674.72</v>
      </c>
      <c r="E500" s="114">
        <f t="shared" si="331"/>
        <v>5692.31</v>
      </c>
      <c r="F500" s="115">
        <f t="shared" si="332"/>
        <v>44306</v>
      </c>
      <c r="G500" s="116">
        <f t="shared" si="310"/>
        <v>3.0997124087179806E-3</v>
      </c>
      <c r="H500" s="117">
        <f t="shared" si="318"/>
        <v>44368</v>
      </c>
      <c r="I500" s="117">
        <f t="shared" si="311"/>
        <v>44368</v>
      </c>
      <c r="J500" s="118">
        <f t="shared" si="319"/>
        <v>21</v>
      </c>
      <c r="K500" s="118">
        <f t="shared" si="334"/>
        <v>2</v>
      </c>
      <c r="L500" s="8">
        <f t="shared" si="320"/>
        <v>1.0002947900000001</v>
      </c>
      <c r="M500" s="119">
        <f t="shared" si="333"/>
        <v>1.00930024</v>
      </c>
      <c r="N500" s="119">
        <f t="shared" si="327"/>
        <v>1.0761623095414226</v>
      </c>
      <c r="O500" s="112">
        <f t="shared" si="330"/>
        <v>1.07647955</v>
      </c>
      <c r="P500" s="112">
        <f t="shared" si="312"/>
        <v>770.99165568000001</v>
      </c>
      <c r="Q500" s="162">
        <f t="shared" si="323"/>
        <v>0</v>
      </c>
      <c r="R500" s="30">
        <f t="shared" si="324"/>
        <v>0</v>
      </c>
      <c r="S500" s="112">
        <f t="shared" si="329"/>
        <v>0</v>
      </c>
      <c r="T500" s="122">
        <f t="shared" si="321"/>
        <v>9.5000000000000001E-2</v>
      </c>
      <c r="U500" s="120">
        <f t="shared" si="328"/>
        <v>2</v>
      </c>
      <c r="V500" s="120">
        <v>252</v>
      </c>
      <c r="W500" s="119">
        <f t="shared" si="313"/>
        <v>1.0007205320000001</v>
      </c>
      <c r="X500" s="112">
        <f t="shared" si="314"/>
        <v>0.55552414999999999</v>
      </c>
      <c r="Y500" s="112">
        <f t="shared" si="315"/>
        <v>0</v>
      </c>
      <c r="Z500" s="125" t="str">
        <f t="shared" si="325"/>
        <v>A+J=</v>
      </c>
      <c r="AA500" s="117">
        <f t="shared" si="326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44341</v>
      </c>
      <c r="B501" s="112">
        <f t="shared" si="309"/>
        <v>771.93884989000003</v>
      </c>
      <c r="C501" s="112">
        <f t="shared" si="322"/>
        <v>716.21579405</v>
      </c>
      <c r="D501" s="113">
        <f t="shared" si="317"/>
        <v>5674.72</v>
      </c>
      <c r="E501" s="114">
        <f t="shared" si="331"/>
        <v>5692.31</v>
      </c>
      <c r="F501" s="115">
        <f t="shared" si="332"/>
        <v>44306</v>
      </c>
      <c r="G501" s="116">
        <f t="shared" si="310"/>
        <v>3.0997124087179806E-3</v>
      </c>
      <c r="H501" s="117">
        <f t="shared" si="318"/>
        <v>44368</v>
      </c>
      <c r="I501" s="117">
        <f t="shared" si="311"/>
        <v>44368</v>
      </c>
      <c r="J501" s="118">
        <f t="shared" si="319"/>
        <v>21</v>
      </c>
      <c r="K501" s="118">
        <f t="shared" si="334"/>
        <v>3</v>
      </c>
      <c r="L501" s="8">
        <f t="shared" si="320"/>
        <v>1.00044222</v>
      </c>
      <c r="M501" s="119">
        <f t="shared" si="333"/>
        <v>1.00930024</v>
      </c>
      <c r="N501" s="119">
        <f t="shared" si="327"/>
        <v>1.0761623095414226</v>
      </c>
      <c r="O501" s="112">
        <f t="shared" si="330"/>
        <v>1.07663821</v>
      </c>
      <c r="P501" s="112">
        <f t="shared" si="312"/>
        <v>771.10529047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9.5000000000000001E-2</v>
      </c>
      <c r="U501" s="120">
        <f t="shared" si="328"/>
        <v>3</v>
      </c>
      <c r="V501" s="120">
        <v>252</v>
      </c>
      <c r="W501" s="119">
        <f t="shared" si="313"/>
        <v>1.001080993</v>
      </c>
      <c r="X501" s="112">
        <f t="shared" si="314"/>
        <v>0.83355942000000005</v>
      </c>
      <c r="Y501" s="112">
        <f t="shared" si="315"/>
        <v>0</v>
      </c>
      <c r="Z501" s="125" t="str">
        <f t="shared" si="325"/>
        <v>A+J=</v>
      </c>
      <c r="AA501" s="117">
        <f t="shared" si="326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44342</v>
      </c>
      <c r="B502" s="112">
        <f t="shared" si="309"/>
        <v>772.33072287999994</v>
      </c>
      <c r="C502" s="112">
        <f t="shared" si="322"/>
        <v>716.21579405</v>
      </c>
      <c r="D502" s="113">
        <f t="shared" si="317"/>
        <v>5674.72</v>
      </c>
      <c r="E502" s="114">
        <f t="shared" si="331"/>
        <v>5692.31</v>
      </c>
      <c r="F502" s="115">
        <f t="shared" si="332"/>
        <v>44306</v>
      </c>
      <c r="G502" s="116">
        <f t="shared" si="310"/>
        <v>3.0997124087179806E-3</v>
      </c>
      <c r="H502" s="117">
        <f t="shared" si="318"/>
        <v>44368</v>
      </c>
      <c r="I502" s="117">
        <f t="shared" si="311"/>
        <v>44368</v>
      </c>
      <c r="J502" s="118">
        <f t="shared" si="319"/>
        <v>21</v>
      </c>
      <c r="K502" s="118">
        <f t="shared" si="334"/>
        <v>4</v>
      </c>
      <c r="L502" s="8">
        <f t="shared" si="320"/>
        <v>1.00058968</v>
      </c>
      <c r="M502" s="119">
        <f t="shared" si="333"/>
        <v>1.00930024</v>
      </c>
      <c r="N502" s="119">
        <f t="shared" si="327"/>
        <v>1.0761623095414226</v>
      </c>
      <c r="O502" s="112">
        <f t="shared" si="330"/>
        <v>1.0767968999999999</v>
      </c>
      <c r="P502" s="112">
        <f t="shared" si="312"/>
        <v>771.21894675999999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9.5000000000000001E-2</v>
      </c>
      <c r="U502" s="120">
        <f t="shared" si="328"/>
        <v>4</v>
      </c>
      <c r="V502" s="120">
        <v>252</v>
      </c>
      <c r="W502" s="119">
        <f t="shared" si="313"/>
        <v>1.0014415830000001</v>
      </c>
      <c r="X502" s="112">
        <f t="shared" si="314"/>
        <v>1.11177612</v>
      </c>
      <c r="Y502" s="112">
        <f t="shared" si="315"/>
        <v>0</v>
      </c>
      <c r="Z502" s="125" t="str">
        <f t="shared" si="325"/>
        <v>A+J=</v>
      </c>
      <c r="AA502" s="117">
        <f t="shared" si="326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44343</v>
      </c>
      <c r="B503" s="112">
        <f t="shared" si="309"/>
        <v>772.72278604999997</v>
      </c>
      <c r="C503" s="112">
        <f t="shared" si="322"/>
        <v>716.21579405</v>
      </c>
      <c r="D503" s="113">
        <f t="shared" si="317"/>
        <v>5674.72</v>
      </c>
      <c r="E503" s="114">
        <f t="shared" si="331"/>
        <v>5692.31</v>
      </c>
      <c r="F503" s="115">
        <f t="shared" si="332"/>
        <v>44306</v>
      </c>
      <c r="G503" s="116">
        <f t="shared" si="310"/>
        <v>3.0997124087179806E-3</v>
      </c>
      <c r="H503" s="117">
        <f t="shared" si="318"/>
        <v>44368</v>
      </c>
      <c r="I503" s="117">
        <f t="shared" si="311"/>
        <v>44368</v>
      </c>
      <c r="J503" s="118">
        <f t="shared" si="319"/>
        <v>21</v>
      </c>
      <c r="K503" s="118">
        <f t="shared" si="334"/>
        <v>5</v>
      </c>
      <c r="L503" s="8">
        <f t="shared" si="320"/>
        <v>1.00073715</v>
      </c>
      <c r="M503" s="119">
        <f t="shared" si="333"/>
        <v>1.00930024</v>
      </c>
      <c r="N503" s="119">
        <f t="shared" si="327"/>
        <v>1.0761623095414226</v>
      </c>
      <c r="O503" s="112">
        <f t="shared" si="330"/>
        <v>1.0769556</v>
      </c>
      <c r="P503" s="112">
        <f t="shared" si="312"/>
        <v>771.33261020999998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9.5000000000000001E-2</v>
      </c>
      <c r="U503" s="120">
        <f t="shared" si="328"/>
        <v>5</v>
      </c>
      <c r="V503" s="120">
        <v>252</v>
      </c>
      <c r="W503" s="119">
        <f t="shared" si="313"/>
        <v>1.0018023039999999</v>
      </c>
      <c r="X503" s="112">
        <f t="shared" si="314"/>
        <v>1.3901758399999999</v>
      </c>
      <c r="Y503" s="112">
        <f t="shared" si="315"/>
        <v>0</v>
      </c>
      <c r="Z503" s="125" t="str">
        <f t="shared" si="325"/>
        <v>A+J=</v>
      </c>
      <c r="AA503" s="117">
        <f t="shared" si="326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44344</v>
      </c>
      <c r="B504" s="112">
        <f t="shared" si="309"/>
        <v>773.11505226999998</v>
      </c>
      <c r="C504" s="112">
        <f t="shared" si="322"/>
        <v>716.21579405</v>
      </c>
      <c r="D504" s="113">
        <f t="shared" si="317"/>
        <v>5674.72</v>
      </c>
      <c r="E504" s="114">
        <f t="shared" si="331"/>
        <v>5692.31</v>
      </c>
      <c r="F504" s="115">
        <f t="shared" si="332"/>
        <v>44306</v>
      </c>
      <c r="G504" s="116">
        <f t="shared" si="310"/>
        <v>3.0997124087179806E-3</v>
      </c>
      <c r="H504" s="117">
        <f t="shared" si="318"/>
        <v>44368</v>
      </c>
      <c r="I504" s="117">
        <f t="shared" si="311"/>
        <v>44368</v>
      </c>
      <c r="J504" s="118">
        <f t="shared" si="319"/>
        <v>21</v>
      </c>
      <c r="K504" s="118">
        <f t="shared" si="334"/>
        <v>6</v>
      </c>
      <c r="L504" s="8">
        <f t="shared" si="320"/>
        <v>1.0008846499999999</v>
      </c>
      <c r="M504" s="119">
        <f t="shared" si="333"/>
        <v>1.00930024</v>
      </c>
      <c r="N504" s="119">
        <f t="shared" si="327"/>
        <v>1.0761623095414226</v>
      </c>
      <c r="O504" s="112">
        <f t="shared" si="330"/>
        <v>1.0771143299999999</v>
      </c>
      <c r="P504" s="112">
        <f t="shared" si="312"/>
        <v>771.44629513999996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9.5000000000000001E-2</v>
      </c>
      <c r="U504" s="120">
        <f t="shared" si="328"/>
        <v>6</v>
      </c>
      <c r="V504" s="120">
        <v>252</v>
      </c>
      <c r="W504" s="119">
        <f t="shared" si="313"/>
        <v>1.002163154</v>
      </c>
      <c r="X504" s="112">
        <f t="shared" si="314"/>
        <v>1.6687571299999999</v>
      </c>
      <c r="Y504" s="112">
        <f t="shared" si="315"/>
        <v>0</v>
      </c>
      <c r="Z504" s="125" t="str">
        <f t="shared" si="325"/>
        <v>A+J=</v>
      </c>
      <c r="AA504" s="117">
        <f t="shared" si="326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44345</v>
      </c>
      <c r="B505" s="112">
        <f t="shared" si="309"/>
        <v>773.50752316000001</v>
      </c>
      <c r="C505" s="112">
        <f t="shared" si="322"/>
        <v>716.21579405</v>
      </c>
      <c r="D505" s="113">
        <f t="shared" si="317"/>
        <v>5674.72</v>
      </c>
      <c r="E505" s="114">
        <f t="shared" si="331"/>
        <v>5692.31</v>
      </c>
      <c r="F505" s="115">
        <f t="shared" si="332"/>
        <v>44306</v>
      </c>
      <c r="G505" s="116">
        <f t="shared" si="310"/>
        <v>3.0997124087179806E-3</v>
      </c>
      <c r="H505" s="117">
        <f t="shared" si="318"/>
        <v>44368</v>
      </c>
      <c r="I505" s="117">
        <f t="shared" si="311"/>
        <v>44368</v>
      </c>
      <c r="J505" s="118">
        <f t="shared" si="319"/>
        <v>21</v>
      </c>
      <c r="K505" s="118">
        <f t="shared" si="334"/>
        <v>7</v>
      </c>
      <c r="L505" s="8">
        <f t="shared" si="320"/>
        <v>1.00103217</v>
      </c>
      <c r="M505" s="119">
        <f t="shared" si="333"/>
        <v>1.00930024</v>
      </c>
      <c r="N505" s="119">
        <f t="shared" si="327"/>
        <v>1.0761623095414226</v>
      </c>
      <c r="O505" s="112">
        <f t="shared" si="330"/>
        <v>1.07727309</v>
      </c>
      <c r="P505" s="112">
        <f t="shared" si="312"/>
        <v>771.56000156000005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9.5000000000000001E-2</v>
      </c>
      <c r="U505" s="120">
        <f t="shared" si="328"/>
        <v>7</v>
      </c>
      <c r="V505" s="120">
        <v>252</v>
      </c>
      <c r="W505" s="119">
        <f t="shared" si="313"/>
        <v>1.002524135</v>
      </c>
      <c r="X505" s="112">
        <f t="shared" si="314"/>
        <v>1.9475216</v>
      </c>
      <c r="Y505" s="112">
        <f t="shared" si="315"/>
        <v>0</v>
      </c>
      <c r="Z505" s="125" t="str">
        <f t="shared" si="325"/>
        <v>A+J=</v>
      </c>
      <c r="AA505" s="117">
        <f t="shared" si="326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44346</v>
      </c>
      <c r="B506" s="112">
        <f t="shared" si="309"/>
        <v>773.50752316000001</v>
      </c>
      <c r="C506" s="112">
        <f t="shared" si="322"/>
        <v>716.21579405</v>
      </c>
      <c r="D506" s="113">
        <f t="shared" si="317"/>
        <v>5674.72</v>
      </c>
      <c r="E506" s="114">
        <f t="shared" si="331"/>
        <v>5692.31</v>
      </c>
      <c r="F506" s="115">
        <f t="shared" si="332"/>
        <v>44306</v>
      </c>
      <c r="G506" s="116">
        <f t="shared" si="310"/>
        <v>3.0997124087179806E-3</v>
      </c>
      <c r="H506" s="117">
        <f t="shared" si="318"/>
        <v>44368</v>
      </c>
      <c r="I506" s="117">
        <f t="shared" si="311"/>
        <v>44368</v>
      </c>
      <c r="J506" s="118">
        <f t="shared" si="319"/>
        <v>21</v>
      </c>
      <c r="K506" s="118">
        <f t="shared" si="334"/>
        <v>7</v>
      </c>
      <c r="L506" s="8">
        <f t="shared" si="320"/>
        <v>1.00103217</v>
      </c>
      <c r="M506" s="119">
        <f t="shared" si="333"/>
        <v>1.00930024</v>
      </c>
      <c r="N506" s="119">
        <f t="shared" si="327"/>
        <v>1.0761623095414226</v>
      </c>
      <c r="O506" s="112">
        <f t="shared" si="330"/>
        <v>1.07727309</v>
      </c>
      <c r="P506" s="112">
        <f t="shared" si="312"/>
        <v>771.56000156000005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9.5000000000000001E-2</v>
      </c>
      <c r="U506" s="120">
        <f t="shared" si="328"/>
        <v>7</v>
      </c>
      <c r="V506" s="120">
        <v>252</v>
      </c>
      <c r="W506" s="119">
        <f t="shared" si="313"/>
        <v>1.002524135</v>
      </c>
      <c r="X506" s="112">
        <f t="shared" si="314"/>
        <v>1.9475216</v>
      </c>
      <c r="Y506" s="112">
        <f t="shared" si="315"/>
        <v>0</v>
      </c>
      <c r="Z506" s="125" t="str">
        <f t="shared" si="325"/>
        <v>A+J=</v>
      </c>
      <c r="AA506" s="117">
        <f t="shared" si="326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44347</v>
      </c>
      <c r="B507" s="112">
        <f t="shared" si="309"/>
        <v>773.50752316000001</v>
      </c>
      <c r="C507" s="112">
        <f t="shared" si="322"/>
        <v>716.21579405</v>
      </c>
      <c r="D507" s="113">
        <f t="shared" si="317"/>
        <v>5674.72</v>
      </c>
      <c r="E507" s="114">
        <f t="shared" si="331"/>
        <v>5692.31</v>
      </c>
      <c r="F507" s="115">
        <f t="shared" si="332"/>
        <v>44306</v>
      </c>
      <c r="G507" s="116">
        <f t="shared" si="310"/>
        <v>3.0997124087179806E-3</v>
      </c>
      <c r="H507" s="117">
        <f t="shared" si="318"/>
        <v>44368</v>
      </c>
      <c r="I507" s="117">
        <f t="shared" si="311"/>
        <v>44368</v>
      </c>
      <c r="J507" s="118">
        <f t="shared" si="319"/>
        <v>21</v>
      </c>
      <c r="K507" s="118">
        <f t="shared" si="334"/>
        <v>7</v>
      </c>
      <c r="L507" s="8">
        <f t="shared" si="320"/>
        <v>1.00103217</v>
      </c>
      <c r="M507" s="119">
        <f t="shared" si="333"/>
        <v>1.00930024</v>
      </c>
      <c r="N507" s="119">
        <f t="shared" si="327"/>
        <v>1.0761623095414226</v>
      </c>
      <c r="O507" s="112">
        <f t="shared" si="330"/>
        <v>1.07727309</v>
      </c>
      <c r="P507" s="112">
        <f t="shared" si="312"/>
        <v>771.56000156000005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9.5000000000000001E-2</v>
      </c>
      <c r="U507" s="120">
        <f t="shared" si="328"/>
        <v>7</v>
      </c>
      <c r="V507" s="120">
        <v>252</v>
      </c>
      <c r="W507" s="119">
        <f t="shared" si="313"/>
        <v>1.002524135</v>
      </c>
      <c r="X507" s="112">
        <f t="shared" si="314"/>
        <v>1.9475216</v>
      </c>
      <c r="Y507" s="112">
        <f t="shared" si="315"/>
        <v>0</v>
      </c>
      <c r="Z507" s="125" t="str">
        <f t="shared" si="325"/>
        <v>A+J=</v>
      </c>
      <c r="AA507" s="117">
        <f t="shared" si="326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44348</v>
      </c>
      <c r="B508" s="112">
        <f t="shared" si="309"/>
        <v>773.90018285999997</v>
      </c>
      <c r="C508" s="112">
        <f t="shared" si="322"/>
        <v>716.21579405</v>
      </c>
      <c r="D508" s="113">
        <f t="shared" si="317"/>
        <v>5674.72</v>
      </c>
      <c r="E508" s="114">
        <f t="shared" si="331"/>
        <v>5692.31</v>
      </c>
      <c r="F508" s="115">
        <f t="shared" si="332"/>
        <v>44306</v>
      </c>
      <c r="G508" s="116">
        <f t="shared" si="310"/>
        <v>3.0997124087179806E-3</v>
      </c>
      <c r="H508" s="117">
        <f t="shared" si="318"/>
        <v>44368</v>
      </c>
      <c r="I508" s="117">
        <f t="shared" si="311"/>
        <v>44368</v>
      </c>
      <c r="J508" s="118">
        <f t="shared" si="319"/>
        <v>21</v>
      </c>
      <c r="K508" s="118">
        <f t="shared" si="334"/>
        <v>8</v>
      </c>
      <c r="L508" s="8">
        <f t="shared" si="320"/>
        <v>1.0011797099999999</v>
      </c>
      <c r="M508" s="119">
        <f t="shared" si="333"/>
        <v>1.00930024</v>
      </c>
      <c r="N508" s="119">
        <f t="shared" si="327"/>
        <v>1.0761623095414226</v>
      </c>
      <c r="O508" s="112">
        <f t="shared" si="330"/>
        <v>1.0774318599999999</v>
      </c>
      <c r="P508" s="112">
        <f t="shared" si="312"/>
        <v>771.67371514000001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9.5000000000000001E-2</v>
      </c>
      <c r="U508" s="120">
        <f t="shared" si="328"/>
        <v>8</v>
      </c>
      <c r="V508" s="120">
        <v>252</v>
      </c>
      <c r="W508" s="119">
        <f t="shared" si="313"/>
        <v>1.0028852450000001</v>
      </c>
      <c r="X508" s="112">
        <f t="shared" si="314"/>
        <v>2.22646772</v>
      </c>
      <c r="Y508" s="112">
        <f t="shared" si="315"/>
        <v>0</v>
      </c>
      <c r="Z508" s="125" t="str">
        <f t="shared" si="325"/>
        <v>A+J=</v>
      </c>
      <c r="AA508" s="117">
        <f t="shared" si="326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44349</v>
      </c>
      <c r="B509" s="112">
        <f t="shared" si="309"/>
        <v>774.29304735999995</v>
      </c>
      <c r="C509" s="112">
        <f t="shared" si="322"/>
        <v>716.21579405</v>
      </c>
      <c r="D509" s="113">
        <f t="shared" si="317"/>
        <v>5674.72</v>
      </c>
      <c r="E509" s="114">
        <f t="shared" si="331"/>
        <v>5692.31</v>
      </c>
      <c r="F509" s="115">
        <f t="shared" si="332"/>
        <v>44306</v>
      </c>
      <c r="G509" s="116">
        <f t="shared" si="310"/>
        <v>3.0997124087179806E-3</v>
      </c>
      <c r="H509" s="117">
        <f t="shared" si="318"/>
        <v>44368</v>
      </c>
      <c r="I509" s="117">
        <f t="shared" si="311"/>
        <v>44368</v>
      </c>
      <c r="J509" s="118">
        <f t="shared" si="319"/>
        <v>21</v>
      </c>
      <c r="K509" s="118">
        <f t="shared" si="334"/>
        <v>9</v>
      </c>
      <c r="L509" s="8">
        <f t="shared" si="320"/>
        <v>1.00132727</v>
      </c>
      <c r="M509" s="119">
        <f t="shared" si="333"/>
        <v>1.00930024</v>
      </c>
      <c r="N509" s="119">
        <f t="shared" si="327"/>
        <v>1.0761623095414226</v>
      </c>
      <c r="O509" s="112">
        <f t="shared" si="330"/>
        <v>1.07759066</v>
      </c>
      <c r="P509" s="112">
        <f t="shared" si="312"/>
        <v>771.78745020999997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9.5000000000000001E-2</v>
      </c>
      <c r="U509" s="120">
        <f t="shared" si="328"/>
        <v>9</v>
      </c>
      <c r="V509" s="120">
        <v>252</v>
      </c>
      <c r="W509" s="119">
        <f t="shared" si="313"/>
        <v>1.0032464860000001</v>
      </c>
      <c r="X509" s="112">
        <f t="shared" si="314"/>
        <v>2.5055971499999998</v>
      </c>
      <c r="Y509" s="112">
        <f t="shared" si="315"/>
        <v>0</v>
      </c>
      <c r="Z509" s="125" t="str">
        <f t="shared" si="325"/>
        <v>A+J=</v>
      </c>
      <c r="AA509" s="117">
        <f t="shared" si="326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44350</v>
      </c>
      <c r="B510" s="112">
        <f t="shared" si="309"/>
        <v>774.68610797000008</v>
      </c>
      <c r="C510" s="112">
        <f t="shared" si="322"/>
        <v>716.21579405</v>
      </c>
      <c r="D510" s="113">
        <f t="shared" si="317"/>
        <v>5674.72</v>
      </c>
      <c r="E510" s="114">
        <f t="shared" si="331"/>
        <v>5692.31</v>
      </c>
      <c r="F510" s="115">
        <f t="shared" si="332"/>
        <v>44306</v>
      </c>
      <c r="G510" s="116">
        <f t="shared" si="310"/>
        <v>3.0997124087179806E-3</v>
      </c>
      <c r="H510" s="117">
        <f t="shared" si="318"/>
        <v>44368</v>
      </c>
      <c r="I510" s="117">
        <f t="shared" si="311"/>
        <v>44368</v>
      </c>
      <c r="J510" s="118">
        <f t="shared" si="319"/>
        <v>21</v>
      </c>
      <c r="K510" s="118">
        <f t="shared" si="334"/>
        <v>10</v>
      </c>
      <c r="L510" s="8">
        <f t="shared" si="320"/>
        <v>1.0014748499999999</v>
      </c>
      <c r="M510" s="119">
        <f t="shared" si="333"/>
        <v>1.00930024</v>
      </c>
      <c r="N510" s="119">
        <f t="shared" si="327"/>
        <v>1.0761623095414226</v>
      </c>
      <c r="O510" s="112">
        <f t="shared" si="330"/>
        <v>1.07774948</v>
      </c>
      <c r="P510" s="112">
        <f t="shared" si="312"/>
        <v>771.90119960000004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9.5000000000000001E-2</v>
      </c>
      <c r="U510" s="120">
        <f t="shared" si="328"/>
        <v>10</v>
      </c>
      <c r="V510" s="120">
        <v>252</v>
      </c>
      <c r="W510" s="119">
        <f t="shared" si="313"/>
        <v>1.0036078559999999</v>
      </c>
      <c r="X510" s="112">
        <f t="shared" si="314"/>
        <v>2.7849083700000001</v>
      </c>
      <c r="Y510" s="112">
        <f t="shared" si="315"/>
        <v>0</v>
      </c>
      <c r="Z510" s="125" t="str">
        <f t="shared" si="325"/>
        <v>A+J=</v>
      </c>
      <c r="AA510" s="117">
        <f t="shared" si="326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44351</v>
      </c>
      <c r="B511" s="112">
        <f t="shared" si="309"/>
        <v>774.68610797000008</v>
      </c>
      <c r="C511" s="112">
        <f t="shared" si="322"/>
        <v>716.21579405</v>
      </c>
      <c r="D511" s="113">
        <f t="shared" si="317"/>
        <v>5674.72</v>
      </c>
      <c r="E511" s="114">
        <f t="shared" si="331"/>
        <v>5692.31</v>
      </c>
      <c r="F511" s="115">
        <f t="shared" si="332"/>
        <v>44306</v>
      </c>
      <c r="G511" s="116">
        <f t="shared" si="310"/>
        <v>3.0997124087179806E-3</v>
      </c>
      <c r="H511" s="117">
        <f t="shared" si="318"/>
        <v>44368</v>
      </c>
      <c r="I511" s="117">
        <f t="shared" si="311"/>
        <v>44368</v>
      </c>
      <c r="J511" s="118">
        <f t="shared" si="319"/>
        <v>21</v>
      </c>
      <c r="K511" s="118">
        <f t="shared" si="334"/>
        <v>10</v>
      </c>
      <c r="L511" s="8">
        <f t="shared" si="320"/>
        <v>1.0014748499999999</v>
      </c>
      <c r="M511" s="119">
        <f t="shared" si="333"/>
        <v>1.00930024</v>
      </c>
      <c r="N511" s="119">
        <f t="shared" si="327"/>
        <v>1.0761623095414226</v>
      </c>
      <c r="O511" s="112">
        <f t="shared" si="330"/>
        <v>1.07774948</v>
      </c>
      <c r="P511" s="112">
        <f t="shared" si="312"/>
        <v>771.90119960000004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9.5000000000000001E-2</v>
      </c>
      <c r="U511" s="120">
        <f t="shared" si="328"/>
        <v>10</v>
      </c>
      <c r="V511" s="120">
        <v>252</v>
      </c>
      <c r="W511" s="119">
        <f t="shared" si="313"/>
        <v>1.0036078559999999</v>
      </c>
      <c r="X511" s="112">
        <f t="shared" si="314"/>
        <v>2.7849083700000001</v>
      </c>
      <c r="Y511" s="112">
        <f t="shared" si="315"/>
        <v>0</v>
      </c>
      <c r="Z511" s="125" t="str">
        <f t="shared" si="325"/>
        <v>A+J=</v>
      </c>
      <c r="AA511" s="117">
        <f t="shared" si="326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44352</v>
      </c>
      <c r="B512" s="112">
        <f t="shared" si="309"/>
        <v>775.07937349999997</v>
      </c>
      <c r="C512" s="112">
        <f t="shared" si="322"/>
        <v>716.21579405</v>
      </c>
      <c r="D512" s="113">
        <f t="shared" si="317"/>
        <v>5674.72</v>
      </c>
      <c r="E512" s="114">
        <f t="shared" si="331"/>
        <v>5692.31</v>
      </c>
      <c r="F512" s="115">
        <f t="shared" si="332"/>
        <v>44306</v>
      </c>
      <c r="G512" s="116">
        <f t="shared" si="310"/>
        <v>3.0997124087179806E-3</v>
      </c>
      <c r="H512" s="117">
        <f t="shared" si="318"/>
        <v>44368</v>
      </c>
      <c r="I512" s="117">
        <f t="shared" si="311"/>
        <v>44368</v>
      </c>
      <c r="J512" s="118">
        <f t="shared" si="319"/>
        <v>21</v>
      </c>
      <c r="K512" s="118">
        <f t="shared" si="334"/>
        <v>11</v>
      </c>
      <c r="L512" s="8">
        <f t="shared" si="320"/>
        <v>1.0016224600000001</v>
      </c>
      <c r="M512" s="119">
        <f t="shared" si="333"/>
        <v>1.00930024</v>
      </c>
      <c r="N512" s="119">
        <f t="shared" si="327"/>
        <v>1.0761623095414226</v>
      </c>
      <c r="O512" s="112">
        <f t="shared" si="330"/>
        <v>1.0779083300000001</v>
      </c>
      <c r="P512" s="112">
        <f t="shared" si="312"/>
        <v>772.01497047999999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9.5000000000000001E-2</v>
      </c>
      <c r="U512" s="120">
        <f t="shared" si="328"/>
        <v>11</v>
      </c>
      <c r="V512" s="120">
        <v>252</v>
      </c>
      <c r="W512" s="119">
        <f t="shared" si="313"/>
        <v>1.0039693569999999</v>
      </c>
      <c r="X512" s="112">
        <f t="shared" si="314"/>
        <v>3.0644030199999999</v>
      </c>
      <c r="Y512" s="112">
        <f t="shared" si="315"/>
        <v>0</v>
      </c>
      <c r="Z512" s="125" t="str">
        <f t="shared" si="325"/>
        <v>A+J=</v>
      </c>
      <c r="AA512" s="117">
        <f t="shared" si="326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44353</v>
      </c>
      <c r="B513" s="112">
        <f t="shared" si="309"/>
        <v>775.07937349999997</v>
      </c>
      <c r="C513" s="112">
        <f t="shared" si="322"/>
        <v>716.21579405</v>
      </c>
      <c r="D513" s="113">
        <f t="shared" si="317"/>
        <v>5674.72</v>
      </c>
      <c r="E513" s="114">
        <f t="shared" si="331"/>
        <v>5692.31</v>
      </c>
      <c r="F513" s="115">
        <f t="shared" si="332"/>
        <v>44306</v>
      </c>
      <c r="G513" s="116">
        <f t="shared" si="310"/>
        <v>3.0997124087179806E-3</v>
      </c>
      <c r="H513" s="117">
        <f t="shared" si="318"/>
        <v>44368</v>
      </c>
      <c r="I513" s="117">
        <f t="shared" si="311"/>
        <v>44368</v>
      </c>
      <c r="J513" s="118">
        <f t="shared" si="319"/>
        <v>21</v>
      </c>
      <c r="K513" s="118">
        <f t="shared" si="334"/>
        <v>11</v>
      </c>
      <c r="L513" s="8">
        <f t="shared" si="320"/>
        <v>1.0016224600000001</v>
      </c>
      <c r="M513" s="119">
        <f t="shared" si="333"/>
        <v>1.00930024</v>
      </c>
      <c r="N513" s="119">
        <f t="shared" si="327"/>
        <v>1.0761623095414226</v>
      </c>
      <c r="O513" s="112">
        <f t="shared" si="330"/>
        <v>1.0779083300000001</v>
      </c>
      <c r="P513" s="112">
        <f t="shared" si="312"/>
        <v>772.01497047999999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9.5000000000000001E-2</v>
      </c>
      <c r="U513" s="120">
        <f t="shared" si="328"/>
        <v>11</v>
      </c>
      <c r="V513" s="120">
        <v>252</v>
      </c>
      <c r="W513" s="119">
        <f t="shared" si="313"/>
        <v>1.0039693569999999</v>
      </c>
      <c r="X513" s="112">
        <f t="shared" si="314"/>
        <v>3.0644030199999999</v>
      </c>
      <c r="Y513" s="112">
        <f t="shared" si="315"/>
        <v>0</v>
      </c>
      <c r="Z513" s="125" t="str">
        <f t="shared" si="325"/>
        <v>A+J=</v>
      </c>
      <c r="AA513" s="117">
        <f t="shared" si="326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44354</v>
      </c>
      <c r="B514" s="112">
        <f t="shared" si="309"/>
        <v>775.07937349999997</v>
      </c>
      <c r="C514" s="112">
        <f t="shared" si="322"/>
        <v>716.21579405</v>
      </c>
      <c r="D514" s="113">
        <f t="shared" si="317"/>
        <v>5674.72</v>
      </c>
      <c r="E514" s="114">
        <f t="shared" si="331"/>
        <v>5692.31</v>
      </c>
      <c r="F514" s="115">
        <f t="shared" si="332"/>
        <v>44306</v>
      </c>
      <c r="G514" s="116">
        <f t="shared" si="310"/>
        <v>3.0997124087179806E-3</v>
      </c>
      <c r="H514" s="117">
        <f t="shared" si="318"/>
        <v>44368</v>
      </c>
      <c r="I514" s="117">
        <f t="shared" si="311"/>
        <v>44368</v>
      </c>
      <c r="J514" s="118">
        <f t="shared" si="319"/>
        <v>21</v>
      </c>
      <c r="K514" s="118">
        <f t="shared" si="334"/>
        <v>11</v>
      </c>
      <c r="L514" s="8">
        <f t="shared" si="320"/>
        <v>1.0016224600000001</v>
      </c>
      <c r="M514" s="119">
        <f t="shared" si="333"/>
        <v>1.00930024</v>
      </c>
      <c r="N514" s="119">
        <f t="shared" si="327"/>
        <v>1.0761623095414226</v>
      </c>
      <c r="O514" s="112">
        <f t="shared" si="330"/>
        <v>1.0779083300000001</v>
      </c>
      <c r="P514" s="112">
        <f t="shared" si="312"/>
        <v>772.01497047999999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9.5000000000000001E-2</v>
      </c>
      <c r="U514" s="120">
        <f t="shared" si="328"/>
        <v>11</v>
      </c>
      <c r="V514" s="120">
        <v>252</v>
      </c>
      <c r="W514" s="119">
        <f t="shared" si="313"/>
        <v>1.0039693569999999</v>
      </c>
      <c r="X514" s="112">
        <f t="shared" si="314"/>
        <v>3.0644030199999999</v>
      </c>
      <c r="Y514" s="112">
        <f t="shared" si="315"/>
        <v>0</v>
      </c>
      <c r="Z514" s="125" t="str">
        <f t="shared" si="325"/>
        <v>A+J=</v>
      </c>
      <c r="AA514" s="117">
        <f t="shared" si="326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44355</v>
      </c>
      <c r="B515" s="112">
        <f t="shared" si="309"/>
        <v>775.47283605000007</v>
      </c>
      <c r="C515" s="112">
        <f t="shared" si="322"/>
        <v>716.21579405</v>
      </c>
      <c r="D515" s="113">
        <f t="shared" si="317"/>
        <v>5674.72</v>
      </c>
      <c r="E515" s="114">
        <f t="shared" si="331"/>
        <v>5692.31</v>
      </c>
      <c r="F515" s="115">
        <f t="shared" si="332"/>
        <v>44306</v>
      </c>
      <c r="G515" s="116">
        <f t="shared" si="310"/>
        <v>3.0997124087179806E-3</v>
      </c>
      <c r="H515" s="117">
        <f t="shared" si="318"/>
        <v>44368</v>
      </c>
      <c r="I515" s="117">
        <f t="shared" si="311"/>
        <v>44368</v>
      </c>
      <c r="J515" s="118">
        <f t="shared" si="319"/>
        <v>21</v>
      </c>
      <c r="K515" s="118">
        <f t="shared" si="334"/>
        <v>12</v>
      </c>
      <c r="L515" s="8">
        <f t="shared" si="320"/>
        <v>1.00177008</v>
      </c>
      <c r="M515" s="119">
        <f t="shared" si="333"/>
        <v>1.00930024</v>
      </c>
      <c r="N515" s="119">
        <f t="shared" si="327"/>
        <v>1.0761623095414226</v>
      </c>
      <c r="O515" s="112">
        <f t="shared" si="330"/>
        <v>1.0780672</v>
      </c>
      <c r="P515" s="112">
        <f t="shared" si="312"/>
        <v>772.12875568000004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9.5000000000000001E-2</v>
      </c>
      <c r="U515" s="120">
        <f t="shared" si="328"/>
        <v>12</v>
      </c>
      <c r="V515" s="120">
        <v>252</v>
      </c>
      <c r="W515" s="119">
        <f t="shared" si="313"/>
        <v>1.004330988</v>
      </c>
      <c r="X515" s="112">
        <f t="shared" si="314"/>
        <v>3.3440803699999999</v>
      </c>
      <c r="Y515" s="112">
        <f t="shared" si="315"/>
        <v>0</v>
      </c>
      <c r="Z515" s="125" t="str">
        <f t="shared" si="325"/>
        <v>A+J=</v>
      </c>
      <c r="AA515" s="117">
        <f t="shared" si="326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44356</v>
      </c>
      <c r="B516" s="112">
        <f t="shared" si="309"/>
        <v>775.86649567999996</v>
      </c>
      <c r="C516" s="112">
        <f t="shared" si="322"/>
        <v>716.21579405</v>
      </c>
      <c r="D516" s="113">
        <f t="shared" si="317"/>
        <v>5674.72</v>
      </c>
      <c r="E516" s="114">
        <f t="shared" si="331"/>
        <v>5692.31</v>
      </c>
      <c r="F516" s="115">
        <f t="shared" si="332"/>
        <v>44306</v>
      </c>
      <c r="G516" s="116">
        <f t="shared" si="310"/>
        <v>3.0997124087179806E-3</v>
      </c>
      <c r="H516" s="117">
        <f t="shared" si="318"/>
        <v>44368</v>
      </c>
      <c r="I516" s="117">
        <f t="shared" si="311"/>
        <v>44368</v>
      </c>
      <c r="J516" s="118">
        <f t="shared" si="319"/>
        <v>21</v>
      </c>
      <c r="K516" s="118">
        <f t="shared" si="334"/>
        <v>13</v>
      </c>
      <c r="L516" s="8">
        <f t="shared" si="320"/>
        <v>1.00191773</v>
      </c>
      <c r="M516" s="119">
        <f t="shared" si="333"/>
        <v>1.00930024</v>
      </c>
      <c r="N516" s="119">
        <f t="shared" si="327"/>
        <v>1.0761623095414226</v>
      </c>
      <c r="O516" s="112">
        <f t="shared" si="330"/>
        <v>1.07822609</v>
      </c>
      <c r="P516" s="112">
        <f t="shared" si="312"/>
        <v>772.24255520999998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9.5000000000000001E-2</v>
      </c>
      <c r="U516" s="120">
        <f t="shared" si="328"/>
        <v>13</v>
      </c>
      <c r="V516" s="120">
        <v>252</v>
      </c>
      <c r="W516" s="119">
        <f t="shared" si="313"/>
        <v>1.0046927489999999</v>
      </c>
      <c r="X516" s="112">
        <f t="shared" si="314"/>
        <v>3.62394047</v>
      </c>
      <c r="Y516" s="112">
        <f t="shared" si="315"/>
        <v>0</v>
      </c>
      <c r="Z516" s="125" t="str">
        <f t="shared" si="325"/>
        <v>A+J=</v>
      </c>
      <c r="AA516" s="117">
        <f t="shared" si="326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44357</v>
      </c>
      <c r="B517" s="112">
        <f t="shared" si="309"/>
        <v>776.26036041999998</v>
      </c>
      <c r="C517" s="112">
        <f t="shared" si="322"/>
        <v>716.21579405</v>
      </c>
      <c r="D517" s="113">
        <f t="shared" si="317"/>
        <v>5674.72</v>
      </c>
      <c r="E517" s="114">
        <f t="shared" si="331"/>
        <v>5692.31</v>
      </c>
      <c r="F517" s="115">
        <f t="shared" si="332"/>
        <v>44306</v>
      </c>
      <c r="G517" s="116">
        <f t="shared" si="310"/>
        <v>3.0997124087179806E-3</v>
      </c>
      <c r="H517" s="117">
        <f t="shared" si="318"/>
        <v>44368</v>
      </c>
      <c r="I517" s="117">
        <f t="shared" si="311"/>
        <v>44368</v>
      </c>
      <c r="J517" s="118">
        <f t="shared" si="319"/>
        <v>21</v>
      </c>
      <c r="K517" s="118">
        <f t="shared" si="334"/>
        <v>14</v>
      </c>
      <c r="L517" s="8">
        <f t="shared" si="320"/>
        <v>1.0020654</v>
      </c>
      <c r="M517" s="119">
        <f t="shared" si="333"/>
        <v>1.00930024</v>
      </c>
      <c r="N517" s="119">
        <f t="shared" si="327"/>
        <v>1.0761623095414226</v>
      </c>
      <c r="O517" s="112">
        <f t="shared" si="330"/>
        <v>1.0783850100000001</v>
      </c>
      <c r="P517" s="112">
        <f t="shared" si="312"/>
        <v>772.35637622000002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9.5000000000000001E-2</v>
      </c>
      <c r="U517" s="120">
        <f t="shared" si="328"/>
        <v>14</v>
      </c>
      <c r="V517" s="120">
        <v>252</v>
      </c>
      <c r="W517" s="119">
        <f t="shared" si="313"/>
        <v>1.0050546410000001</v>
      </c>
      <c r="X517" s="112">
        <f t="shared" si="314"/>
        <v>3.9039842</v>
      </c>
      <c r="Y517" s="112">
        <f t="shared" si="315"/>
        <v>0</v>
      </c>
      <c r="Z517" s="125" t="str">
        <f t="shared" si="325"/>
        <v>A+J=</v>
      </c>
      <c r="AA517" s="117">
        <f t="shared" si="326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44358</v>
      </c>
      <c r="B518" s="112">
        <f t="shared" si="309"/>
        <v>776.65442957000005</v>
      </c>
      <c r="C518" s="112">
        <f t="shared" si="322"/>
        <v>716.21579405</v>
      </c>
      <c r="D518" s="113">
        <f t="shared" si="317"/>
        <v>5674.72</v>
      </c>
      <c r="E518" s="114">
        <f t="shared" si="331"/>
        <v>5692.31</v>
      </c>
      <c r="F518" s="115">
        <f t="shared" si="332"/>
        <v>44306</v>
      </c>
      <c r="G518" s="116">
        <f t="shared" si="310"/>
        <v>3.0997124087179806E-3</v>
      </c>
      <c r="H518" s="117">
        <f t="shared" si="318"/>
        <v>44368</v>
      </c>
      <c r="I518" s="117">
        <f t="shared" si="311"/>
        <v>44368</v>
      </c>
      <c r="J518" s="118">
        <f t="shared" si="319"/>
        <v>21</v>
      </c>
      <c r="K518" s="118">
        <f t="shared" si="334"/>
        <v>15</v>
      </c>
      <c r="L518" s="8">
        <f t="shared" si="320"/>
        <v>1.0022131000000001</v>
      </c>
      <c r="M518" s="119">
        <f t="shared" si="333"/>
        <v>1.00930024</v>
      </c>
      <c r="N518" s="119">
        <f t="shared" si="327"/>
        <v>1.0761623095414226</v>
      </c>
      <c r="O518" s="112">
        <f t="shared" si="330"/>
        <v>1.07854396</v>
      </c>
      <c r="P518" s="112">
        <f t="shared" si="312"/>
        <v>772.47021872000005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9.5000000000000001E-2</v>
      </c>
      <c r="U518" s="120">
        <f t="shared" si="328"/>
        <v>15</v>
      </c>
      <c r="V518" s="120">
        <v>252</v>
      </c>
      <c r="W518" s="119">
        <f t="shared" si="313"/>
        <v>1.0054166630000001</v>
      </c>
      <c r="X518" s="112">
        <f t="shared" si="314"/>
        <v>4.1842108500000004</v>
      </c>
      <c r="Y518" s="112">
        <f t="shared" si="315"/>
        <v>0</v>
      </c>
      <c r="Z518" s="125" t="str">
        <f t="shared" si="325"/>
        <v>A+J=</v>
      </c>
      <c r="AA518" s="117">
        <f t="shared" si="326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44359</v>
      </c>
      <c r="B519" s="112">
        <f t="shared" si="309"/>
        <v>777.04868878999991</v>
      </c>
      <c r="C519" s="112">
        <f t="shared" si="322"/>
        <v>716.21579405</v>
      </c>
      <c r="D519" s="113">
        <f t="shared" si="317"/>
        <v>5674.72</v>
      </c>
      <c r="E519" s="114">
        <f t="shared" si="331"/>
        <v>5692.31</v>
      </c>
      <c r="F519" s="115">
        <f t="shared" si="332"/>
        <v>44306</v>
      </c>
      <c r="G519" s="116">
        <f t="shared" si="310"/>
        <v>3.0997124087179806E-3</v>
      </c>
      <c r="H519" s="117">
        <f t="shared" si="318"/>
        <v>44368</v>
      </c>
      <c r="I519" s="117">
        <f t="shared" si="311"/>
        <v>44368</v>
      </c>
      <c r="J519" s="118">
        <f t="shared" si="319"/>
        <v>21</v>
      </c>
      <c r="K519" s="118">
        <f t="shared" si="334"/>
        <v>16</v>
      </c>
      <c r="L519" s="8">
        <f t="shared" si="320"/>
        <v>1.0023608100000001</v>
      </c>
      <c r="M519" s="119">
        <f t="shared" si="333"/>
        <v>1.00930024</v>
      </c>
      <c r="N519" s="119">
        <f t="shared" si="327"/>
        <v>1.0761623095414226</v>
      </c>
      <c r="O519" s="112">
        <f t="shared" si="330"/>
        <v>1.07870292</v>
      </c>
      <c r="P519" s="112">
        <f t="shared" si="312"/>
        <v>772.58406838999997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9.5000000000000001E-2</v>
      </c>
      <c r="U519" s="120">
        <f t="shared" si="328"/>
        <v>16</v>
      </c>
      <c r="V519" s="120">
        <v>252</v>
      </c>
      <c r="W519" s="119">
        <f t="shared" si="313"/>
        <v>1.005778815</v>
      </c>
      <c r="X519" s="112">
        <f t="shared" si="314"/>
        <v>4.4646204000000003</v>
      </c>
      <c r="Y519" s="112">
        <f t="shared" si="315"/>
        <v>0</v>
      </c>
      <c r="Z519" s="125" t="str">
        <f t="shared" si="325"/>
        <v>A+J=</v>
      </c>
      <c r="AA519" s="117">
        <f t="shared" si="326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44360</v>
      </c>
      <c r="B520" s="112">
        <f t="shared" si="309"/>
        <v>777.04868878999991</v>
      </c>
      <c r="C520" s="112">
        <f t="shared" si="322"/>
        <v>716.21579405</v>
      </c>
      <c r="D520" s="113">
        <f t="shared" si="317"/>
        <v>5674.72</v>
      </c>
      <c r="E520" s="114">
        <f t="shared" si="331"/>
        <v>5692.31</v>
      </c>
      <c r="F520" s="115">
        <f t="shared" si="332"/>
        <v>44306</v>
      </c>
      <c r="G520" s="116">
        <f t="shared" si="310"/>
        <v>3.0997124087179806E-3</v>
      </c>
      <c r="H520" s="117">
        <f t="shared" si="318"/>
        <v>44368</v>
      </c>
      <c r="I520" s="117">
        <f t="shared" si="311"/>
        <v>44368</v>
      </c>
      <c r="J520" s="118">
        <f t="shared" si="319"/>
        <v>21</v>
      </c>
      <c r="K520" s="118">
        <f t="shared" si="334"/>
        <v>16</v>
      </c>
      <c r="L520" s="8">
        <f t="shared" si="320"/>
        <v>1.0023608100000001</v>
      </c>
      <c r="M520" s="119">
        <f t="shared" si="333"/>
        <v>1.00930024</v>
      </c>
      <c r="N520" s="119">
        <f t="shared" si="327"/>
        <v>1.0761623095414226</v>
      </c>
      <c r="O520" s="112">
        <f t="shared" si="330"/>
        <v>1.07870292</v>
      </c>
      <c r="P520" s="112">
        <f t="shared" si="312"/>
        <v>772.58406838999997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9.5000000000000001E-2</v>
      </c>
      <c r="U520" s="120">
        <f t="shared" si="328"/>
        <v>16</v>
      </c>
      <c r="V520" s="120">
        <v>252</v>
      </c>
      <c r="W520" s="119">
        <f t="shared" si="313"/>
        <v>1.005778815</v>
      </c>
      <c r="X520" s="112">
        <f t="shared" si="314"/>
        <v>4.4646204000000003</v>
      </c>
      <c r="Y520" s="112">
        <f t="shared" si="315"/>
        <v>0</v>
      </c>
      <c r="Z520" s="125" t="str">
        <f t="shared" si="325"/>
        <v>A+J=</v>
      </c>
      <c r="AA520" s="117">
        <f t="shared" si="326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44361</v>
      </c>
      <c r="B521" s="112">
        <f t="shared" si="309"/>
        <v>777.04868878999991</v>
      </c>
      <c r="C521" s="112">
        <f t="shared" si="322"/>
        <v>716.21579405</v>
      </c>
      <c r="D521" s="113">
        <f t="shared" si="317"/>
        <v>5674.72</v>
      </c>
      <c r="E521" s="114">
        <f t="shared" si="331"/>
        <v>5692.31</v>
      </c>
      <c r="F521" s="115">
        <f t="shared" si="332"/>
        <v>44306</v>
      </c>
      <c r="G521" s="116">
        <f t="shared" si="310"/>
        <v>3.0997124087179806E-3</v>
      </c>
      <c r="H521" s="117">
        <f t="shared" si="318"/>
        <v>44368</v>
      </c>
      <c r="I521" s="117">
        <f t="shared" si="311"/>
        <v>44368</v>
      </c>
      <c r="J521" s="118">
        <f t="shared" si="319"/>
        <v>21</v>
      </c>
      <c r="K521" s="118">
        <f t="shared" si="334"/>
        <v>16</v>
      </c>
      <c r="L521" s="8">
        <f t="shared" si="320"/>
        <v>1.0023608100000001</v>
      </c>
      <c r="M521" s="119">
        <f t="shared" si="333"/>
        <v>1.00930024</v>
      </c>
      <c r="N521" s="119">
        <f t="shared" si="327"/>
        <v>1.0761623095414226</v>
      </c>
      <c r="O521" s="112">
        <f t="shared" si="330"/>
        <v>1.07870292</v>
      </c>
      <c r="P521" s="112">
        <f t="shared" si="312"/>
        <v>772.58406838999997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9.5000000000000001E-2</v>
      </c>
      <c r="U521" s="120">
        <f t="shared" si="328"/>
        <v>16</v>
      </c>
      <c r="V521" s="120">
        <v>252</v>
      </c>
      <c r="W521" s="119">
        <f t="shared" si="313"/>
        <v>1.005778815</v>
      </c>
      <c r="X521" s="112">
        <f t="shared" si="314"/>
        <v>4.4646204000000003</v>
      </c>
      <c r="Y521" s="112">
        <f t="shared" si="315"/>
        <v>0</v>
      </c>
      <c r="Z521" s="125" t="str">
        <f t="shared" si="325"/>
        <v>A+J=</v>
      </c>
      <c r="AA521" s="117">
        <f t="shared" si="326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44362</v>
      </c>
      <c r="B522" s="112">
        <f t="shared" ref="B522:B585" si="335">(P522+X522)</f>
        <v>777.44315330999996</v>
      </c>
      <c r="C522" s="112">
        <f t="shared" si="322"/>
        <v>716.21579405</v>
      </c>
      <c r="D522" s="113">
        <f t="shared" si="317"/>
        <v>5674.72</v>
      </c>
      <c r="E522" s="114">
        <f t="shared" si="331"/>
        <v>5692.31</v>
      </c>
      <c r="F522" s="115">
        <f t="shared" si="332"/>
        <v>44306</v>
      </c>
      <c r="G522" s="116">
        <f t="shared" ref="G522:G585" si="336">(E522/D522)-1</f>
        <v>3.0997124087179806E-3</v>
      </c>
      <c r="H522" s="117">
        <f t="shared" si="318"/>
        <v>44368</v>
      </c>
      <c r="I522" s="117">
        <f t="shared" ref="I522:I585" si="337">IF(A522&gt;I521,H522,I521)</f>
        <v>44368</v>
      </c>
      <c r="J522" s="118">
        <f t="shared" si="319"/>
        <v>21</v>
      </c>
      <c r="K522" s="118">
        <f t="shared" si="334"/>
        <v>17</v>
      </c>
      <c r="L522" s="8">
        <f t="shared" si="320"/>
        <v>1.0025085499999999</v>
      </c>
      <c r="M522" s="119">
        <f t="shared" si="333"/>
        <v>1.00930024</v>
      </c>
      <c r="N522" s="119">
        <f t="shared" si="327"/>
        <v>1.0761623095414226</v>
      </c>
      <c r="O522" s="112">
        <f t="shared" si="330"/>
        <v>1.0788619100000001</v>
      </c>
      <c r="P522" s="112">
        <f t="shared" ref="P522:P585" si="338">TRUNC(C522*O522,8)</f>
        <v>772.69793953999999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9.5000000000000001E-2</v>
      </c>
      <c r="U522" s="120">
        <f t="shared" si="328"/>
        <v>17</v>
      </c>
      <c r="V522" s="120">
        <v>252</v>
      </c>
      <c r="W522" s="119">
        <f t="shared" ref="W522:W585" si="339">ROUND((1+T522)^TRUNC((U522/V522),9),9)</f>
        <v>1.0061410980000001</v>
      </c>
      <c r="X522" s="112">
        <f t="shared" ref="X522:X585" si="340">TRUNC((P522*(W522-1)),8)</f>
        <v>4.7452137700000003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44363</v>
      </c>
      <c r="B523" s="112">
        <f t="shared" si="335"/>
        <v>777.837808</v>
      </c>
      <c r="C523" s="112">
        <f t="shared" si="322"/>
        <v>716.21579405</v>
      </c>
      <c r="D523" s="113">
        <f t="shared" ref="D523:D586" si="343">IF(E523=E522,D522,E522)</f>
        <v>5674.72</v>
      </c>
      <c r="E523" s="114">
        <f t="shared" si="331"/>
        <v>5692.31</v>
      </c>
      <c r="F523" s="115">
        <f t="shared" si="332"/>
        <v>44306</v>
      </c>
      <c r="G523" s="116">
        <f t="shared" si="336"/>
        <v>3.0997124087179806E-3</v>
      </c>
      <c r="H523" s="117">
        <f t="shared" ref="H523:H586" si="344">IF(DAY(A523)=H$9,VLOOKUP(A523,AH$118:AN$450,4),H522)</f>
        <v>44368</v>
      </c>
      <c r="I523" s="117">
        <f t="shared" si="337"/>
        <v>44368</v>
      </c>
      <c r="J523" s="118">
        <f t="shared" ref="J523:J586" si="345">IF(I523=I522,J522,NETWORKDAYS(I522,I523,$AD$148:$AD$502)-1)</f>
        <v>21</v>
      </c>
      <c r="K523" s="118">
        <f t="shared" si="334"/>
        <v>18</v>
      </c>
      <c r="L523" s="8">
        <f t="shared" ref="L523:L586" si="346">IF(E523&lt;D523,1,TRUNC((E523/D523)^TRUNC((K523/J523),9),8))</f>
        <v>1.0026562999999999</v>
      </c>
      <c r="M523" s="119">
        <f t="shared" si="333"/>
        <v>1.00930024</v>
      </c>
      <c r="N523" s="119">
        <f t="shared" si="327"/>
        <v>1.0761623095414226</v>
      </c>
      <c r="O523" s="112">
        <f t="shared" si="330"/>
        <v>1.0790209100000001</v>
      </c>
      <c r="P523" s="112">
        <f t="shared" si="338"/>
        <v>772.81181785000001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9.5000000000000001E-2</v>
      </c>
      <c r="U523" s="120">
        <f t="shared" si="328"/>
        <v>18</v>
      </c>
      <c r="V523" s="120">
        <v>252</v>
      </c>
      <c r="W523" s="119">
        <f t="shared" si="339"/>
        <v>1.006503511</v>
      </c>
      <c r="X523" s="112">
        <f t="shared" si="340"/>
        <v>5.0259901500000002</v>
      </c>
      <c r="Y523" s="112">
        <f t="shared" si="341"/>
        <v>0</v>
      </c>
      <c r="Z523" s="125" t="str">
        <f t="shared" si="325"/>
        <v>A+J=</v>
      </c>
      <c r="AA523" s="117">
        <f t="shared" si="326"/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44364</v>
      </c>
      <c r="B524" s="112">
        <f t="shared" si="335"/>
        <v>778.23267534000001</v>
      </c>
      <c r="C524" s="112">
        <f t="shared" ref="C524:C587" si="348">TRUNC(IF(Q523&gt;0,VLOOKUP(A523,$AD$12:$AE$140,2),C523),8)</f>
        <v>716.21579405</v>
      </c>
      <c r="D524" s="113">
        <f t="shared" si="343"/>
        <v>5674.72</v>
      </c>
      <c r="E524" s="114">
        <f t="shared" si="331"/>
        <v>5692.31</v>
      </c>
      <c r="F524" s="115">
        <f t="shared" si="332"/>
        <v>44306</v>
      </c>
      <c r="G524" s="116">
        <f t="shared" si="336"/>
        <v>3.0997124087179806E-3</v>
      </c>
      <c r="H524" s="117">
        <f t="shared" si="344"/>
        <v>44368</v>
      </c>
      <c r="I524" s="117">
        <f t="shared" si="337"/>
        <v>44368</v>
      </c>
      <c r="J524" s="118">
        <f t="shared" si="345"/>
        <v>21</v>
      </c>
      <c r="K524" s="118">
        <f t="shared" si="334"/>
        <v>19</v>
      </c>
      <c r="L524" s="8">
        <f t="shared" si="346"/>
        <v>1.00280408</v>
      </c>
      <c r="M524" s="119">
        <f t="shared" si="333"/>
        <v>1.00930024</v>
      </c>
      <c r="N524" s="119">
        <f t="shared" si="327"/>
        <v>1.0761623095414226</v>
      </c>
      <c r="O524" s="112">
        <f t="shared" si="330"/>
        <v>1.0791799500000001</v>
      </c>
      <c r="P524" s="112">
        <f t="shared" si="338"/>
        <v>772.92572481000002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9.5000000000000001E-2</v>
      </c>
      <c r="U524" s="120">
        <f t="shared" si="328"/>
        <v>19</v>
      </c>
      <c r="V524" s="120">
        <v>252</v>
      </c>
      <c r="W524" s="119">
        <f t="shared" si="339"/>
        <v>1.0068660549999999</v>
      </c>
      <c r="X524" s="112">
        <f t="shared" si="340"/>
        <v>5.3069505299999999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44365</v>
      </c>
      <c r="B525" s="112">
        <f t="shared" si="335"/>
        <v>778.62774019000005</v>
      </c>
      <c r="C525" s="112">
        <f t="shared" si="348"/>
        <v>716.21579405</v>
      </c>
      <c r="D525" s="113">
        <f t="shared" si="343"/>
        <v>5674.72</v>
      </c>
      <c r="E525" s="114">
        <f t="shared" si="331"/>
        <v>5692.31</v>
      </c>
      <c r="F525" s="115">
        <f t="shared" si="332"/>
        <v>44306</v>
      </c>
      <c r="G525" s="116">
        <f t="shared" si="336"/>
        <v>3.0997124087179806E-3</v>
      </c>
      <c r="H525" s="117">
        <f t="shared" si="344"/>
        <v>44368</v>
      </c>
      <c r="I525" s="117">
        <f t="shared" si="337"/>
        <v>44368</v>
      </c>
      <c r="J525" s="118">
        <f t="shared" si="345"/>
        <v>21</v>
      </c>
      <c r="K525" s="118">
        <f t="shared" si="334"/>
        <v>20</v>
      </c>
      <c r="L525" s="8">
        <f t="shared" si="346"/>
        <v>1.0029518799999999</v>
      </c>
      <c r="M525" s="119">
        <f t="shared" si="333"/>
        <v>1.00930024</v>
      </c>
      <c r="N525" s="119">
        <f t="shared" si="327"/>
        <v>1.0761623095414226</v>
      </c>
      <c r="O525" s="112">
        <f t="shared" si="330"/>
        <v>1.07933901</v>
      </c>
      <c r="P525" s="112">
        <f t="shared" si="338"/>
        <v>773.03964609000002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9.5000000000000001E-2</v>
      </c>
      <c r="U525" s="120">
        <f t="shared" si="328"/>
        <v>20</v>
      </c>
      <c r="V525" s="120">
        <v>252</v>
      </c>
      <c r="W525" s="119">
        <f t="shared" si="339"/>
        <v>1.0072287289999999</v>
      </c>
      <c r="X525" s="112">
        <f t="shared" si="340"/>
        <v>5.5880941000000002</v>
      </c>
      <c r="Y525" s="112">
        <f t="shared" si="341"/>
        <v>0</v>
      </c>
      <c r="Z525" s="125" t="str">
        <f t="shared" si="351"/>
        <v>A+J=</v>
      </c>
      <c r="AA525" s="117">
        <f t="shared" si="352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44366</v>
      </c>
      <c r="B526" s="112">
        <f t="shared" si="335"/>
        <v>779.02301061000003</v>
      </c>
      <c r="C526" s="112">
        <f t="shared" si="348"/>
        <v>716.21579405</v>
      </c>
      <c r="D526" s="113">
        <f t="shared" si="343"/>
        <v>5674.72</v>
      </c>
      <c r="E526" s="114">
        <f t="shared" si="331"/>
        <v>5692.31</v>
      </c>
      <c r="F526" s="115">
        <f t="shared" si="332"/>
        <v>44306</v>
      </c>
      <c r="G526" s="116">
        <f t="shared" si="336"/>
        <v>3.0997124087179806E-3</v>
      </c>
      <c r="H526" s="117">
        <f t="shared" si="344"/>
        <v>44368</v>
      </c>
      <c r="I526" s="117">
        <f t="shared" si="337"/>
        <v>44368</v>
      </c>
      <c r="J526" s="118">
        <f t="shared" si="345"/>
        <v>21</v>
      </c>
      <c r="K526" s="118">
        <f t="shared" si="334"/>
        <v>21</v>
      </c>
      <c r="L526" s="8">
        <f t="shared" si="346"/>
        <v>1.0030997100000001</v>
      </c>
      <c r="M526" s="119">
        <f t="shared" si="333"/>
        <v>1.00930024</v>
      </c>
      <c r="N526" s="119">
        <f t="shared" si="327"/>
        <v>1.0761623095414226</v>
      </c>
      <c r="O526" s="112">
        <f t="shared" si="330"/>
        <v>1.0794980999999999</v>
      </c>
      <c r="P526" s="112">
        <f t="shared" si="338"/>
        <v>773.15358886000001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9.5000000000000001E-2</v>
      </c>
      <c r="U526" s="120">
        <f t="shared" si="328"/>
        <v>21</v>
      </c>
      <c r="V526" s="120">
        <v>252</v>
      </c>
      <c r="W526" s="119">
        <f t="shared" si="339"/>
        <v>1.0075915339999999</v>
      </c>
      <c r="X526" s="112">
        <f t="shared" si="340"/>
        <v>5.8694217499999999</v>
      </c>
      <c r="Y526" s="112">
        <f t="shared" si="341"/>
        <v>0</v>
      </c>
      <c r="Z526" s="125" t="str">
        <f t="shared" si="351"/>
        <v>A+J=</v>
      </c>
      <c r="AA526" s="117">
        <f t="shared" si="352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44367</v>
      </c>
      <c r="B527" s="112">
        <f t="shared" si="335"/>
        <v>779.02301061000003</v>
      </c>
      <c r="C527" s="112">
        <f t="shared" si="348"/>
        <v>716.21579405</v>
      </c>
      <c r="D527" s="113">
        <f t="shared" si="343"/>
        <v>5674.72</v>
      </c>
      <c r="E527" s="114">
        <f t="shared" si="331"/>
        <v>5692.31</v>
      </c>
      <c r="F527" s="115">
        <f t="shared" si="332"/>
        <v>44306</v>
      </c>
      <c r="G527" s="116">
        <f t="shared" si="336"/>
        <v>3.0997124087179806E-3</v>
      </c>
      <c r="H527" s="117">
        <f t="shared" si="344"/>
        <v>44397</v>
      </c>
      <c r="I527" s="117">
        <f t="shared" si="337"/>
        <v>44368</v>
      </c>
      <c r="J527" s="118">
        <f t="shared" si="345"/>
        <v>21</v>
      </c>
      <c r="K527" s="118">
        <f t="shared" si="334"/>
        <v>21</v>
      </c>
      <c r="L527" s="8">
        <f t="shared" si="346"/>
        <v>1.0030997100000001</v>
      </c>
      <c r="M527" s="119">
        <f t="shared" si="333"/>
        <v>1.00930024</v>
      </c>
      <c r="N527" s="119">
        <f t="shared" si="327"/>
        <v>1.0761623095414226</v>
      </c>
      <c r="O527" s="112">
        <f t="shared" si="330"/>
        <v>1.0794980999999999</v>
      </c>
      <c r="P527" s="112">
        <f t="shared" si="338"/>
        <v>773.15358886000001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9.5000000000000001E-2</v>
      </c>
      <c r="U527" s="120">
        <f t="shared" si="328"/>
        <v>21</v>
      </c>
      <c r="V527" s="120">
        <v>252</v>
      </c>
      <c r="W527" s="119">
        <f t="shared" si="339"/>
        <v>1.0075915339999999</v>
      </c>
      <c r="X527" s="112">
        <f t="shared" si="340"/>
        <v>5.8694217499999999</v>
      </c>
      <c r="Y527" s="112">
        <f t="shared" si="341"/>
        <v>0</v>
      </c>
      <c r="Z527" s="125" t="str">
        <f t="shared" si="351"/>
        <v>A+J=</v>
      </c>
      <c r="AA527" s="117">
        <f t="shared" si="352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44368</v>
      </c>
      <c r="B528" s="112">
        <f t="shared" si="335"/>
        <v>779.02301061000003</v>
      </c>
      <c r="C528" s="112">
        <f t="shared" si="348"/>
        <v>716.21579405</v>
      </c>
      <c r="D528" s="113">
        <f t="shared" si="343"/>
        <v>5674.72</v>
      </c>
      <c r="E528" s="114">
        <f t="shared" si="331"/>
        <v>5692.31</v>
      </c>
      <c r="F528" s="115">
        <f t="shared" si="332"/>
        <v>44306</v>
      </c>
      <c r="G528" s="116">
        <f t="shared" si="336"/>
        <v>3.0997124087179806E-3</v>
      </c>
      <c r="H528" s="117">
        <f t="shared" si="344"/>
        <v>44397</v>
      </c>
      <c r="I528" s="117">
        <f t="shared" si="337"/>
        <v>44368</v>
      </c>
      <c r="J528" s="118">
        <f t="shared" si="345"/>
        <v>21</v>
      </c>
      <c r="K528" s="118">
        <f t="shared" si="334"/>
        <v>21</v>
      </c>
      <c r="L528" s="8">
        <f t="shared" si="346"/>
        <v>1.0030997100000001</v>
      </c>
      <c r="M528" s="119">
        <f t="shared" si="333"/>
        <v>1.00930024</v>
      </c>
      <c r="N528" s="119">
        <f t="shared" si="327"/>
        <v>1.0761623095414226</v>
      </c>
      <c r="O528" s="112">
        <f t="shared" si="330"/>
        <v>1.0794980999999999</v>
      </c>
      <c r="P528" s="112">
        <f t="shared" si="338"/>
        <v>773.15358886000001</v>
      </c>
      <c r="Q528" s="162">
        <f t="shared" si="349"/>
        <v>17</v>
      </c>
      <c r="R528" s="30">
        <f t="shared" si="350"/>
        <v>3.0856383949761233E-2</v>
      </c>
      <c r="S528" s="112">
        <f t="shared" si="329"/>
        <v>23.856723989999999</v>
      </c>
      <c r="T528" s="122">
        <f t="shared" si="347"/>
        <v>9.5000000000000001E-2</v>
      </c>
      <c r="U528" s="120">
        <f t="shared" si="328"/>
        <v>21</v>
      </c>
      <c r="V528" s="120">
        <v>252</v>
      </c>
      <c r="W528" s="119">
        <f t="shared" si="339"/>
        <v>1.0075915339999999</v>
      </c>
      <c r="X528" s="112">
        <f t="shared" si="340"/>
        <v>5.8694217499999999</v>
      </c>
      <c r="Y528" s="112">
        <f t="shared" si="341"/>
        <v>29.72614574</v>
      </c>
      <c r="Z528" s="125" t="str">
        <f t="shared" si="351"/>
        <v>A+J=</v>
      </c>
      <c r="AA528" s="117">
        <f t="shared" si="352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44369</v>
      </c>
      <c r="B529" s="112">
        <f t="shared" si="335"/>
        <v>749.86186788999998</v>
      </c>
      <c r="C529" s="112">
        <f t="shared" si="348"/>
        <v>694.11596452000003</v>
      </c>
      <c r="D529" s="113">
        <f t="shared" si="343"/>
        <v>5692.31</v>
      </c>
      <c r="E529" s="114">
        <f t="shared" si="331"/>
        <v>5739.56</v>
      </c>
      <c r="F529" s="115">
        <f t="shared" si="332"/>
        <v>44337</v>
      </c>
      <c r="G529" s="116">
        <f t="shared" si="336"/>
        <v>8.3006723105383262E-3</v>
      </c>
      <c r="H529" s="117">
        <f t="shared" si="344"/>
        <v>44397</v>
      </c>
      <c r="I529" s="117">
        <f t="shared" si="337"/>
        <v>44397</v>
      </c>
      <c r="J529" s="118">
        <f t="shared" si="345"/>
        <v>21</v>
      </c>
      <c r="K529" s="118">
        <f t="shared" si="334"/>
        <v>1</v>
      </c>
      <c r="L529" s="8">
        <f t="shared" si="346"/>
        <v>1.00039371</v>
      </c>
      <c r="M529" s="119">
        <f t="shared" si="333"/>
        <v>1.0030997100000001</v>
      </c>
      <c r="N529" s="119">
        <f t="shared" si="327"/>
        <v>1.0794981006139313</v>
      </c>
      <c r="O529" s="112">
        <f t="shared" si="330"/>
        <v>1.0799231</v>
      </c>
      <c r="P529" s="112">
        <f t="shared" si="338"/>
        <v>749.59186416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9.5000000000000001E-2</v>
      </c>
      <c r="U529" s="120">
        <f t="shared" si="328"/>
        <v>1</v>
      </c>
      <c r="V529" s="120">
        <v>252</v>
      </c>
      <c r="W529" s="119">
        <f t="shared" si="339"/>
        <v>1.0003602009999999</v>
      </c>
      <c r="X529" s="112">
        <f t="shared" si="340"/>
        <v>0.27000373</v>
      </c>
      <c r="Y529" s="112">
        <f t="shared" si="341"/>
        <v>0</v>
      </c>
      <c r="Z529" s="125" t="str">
        <f t="shared" si="351"/>
        <v>A+J=</v>
      </c>
      <c r="AA529" s="117">
        <f t="shared" si="352"/>
        <v>44376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44370</v>
      </c>
      <c r="B530" s="112">
        <f t="shared" si="335"/>
        <v>750.42731289999995</v>
      </c>
      <c r="C530" s="112">
        <f t="shared" si="348"/>
        <v>694.11596452000003</v>
      </c>
      <c r="D530" s="113">
        <f t="shared" si="343"/>
        <v>5692.31</v>
      </c>
      <c r="E530" s="114">
        <f t="shared" si="331"/>
        <v>5739.56</v>
      </c>
      <c r="F530" s="115">
        <f t="shared" si="332"/>
        <v>44337</v>
      </c>
      <c r="G530" s="116">
        <f t="shared" si="336"/>
        <v>8.3006723105383262E-3</v>
      </c>
      <c r="H530" s="117">
        <f t="shared" si="344"/>
        <v>44397</v>
      </c>
      <c r="I530" s="117">
        <f t="shared" si="337"/>
        <v>44397</v>
      </c>
      <c r="J530" s="118">
        <f t="shared" si="345"/>
        <v>21</v>
      </c>
      <c r="K530" s="118">
        <f t="shared" si="334"/>
        <v>2</v>
      </c>
      <c r="L530" s="8">
        <f t="shared" si="346"/>
        <v>1.0007875799999999</v>
      </c>
      <c r="M530" s="119">
        <f t="shared" si="333"/>
        <v>1.0030997100000001</v>
      </c>
      <c r="N530" s="119">
        <f t="shared" si="327"/>
        <v>1.0794981006139313</v>
      </c>
      <c r="O530" s="112">
        <f t="shared" si="330"/>
        <v>1.0803482900000001</v>
      </c>
      <c r="P530" s="112">
        <f t="shared" si="338"/>
        <v>749.88699532999999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9.5000000000000001E-2</v>
      </c>
      <c r="U530" s="120">
        <f t="shared" si="328"/>
        <v>2</v>
      </c>
      <c r="V530" s="120">
        <v>252</v>
      </c>
      <c r="W530" s="119">
        <f t="shared" si="339"/>
        <v>1.0007205320000001</v>
      </c>
      <c r="X530" s="112">
        <f t="shared" si="340"/>
        <v>0.54031757000000002</v>
      </c>
      <c r="Y530" s="112">
        <f t="shared" si="341"/>
        <v>0</v>
      </c>
      <c r="Z530" s="125" t="str">
        <f t="shared" si="351"/>
        <v>A+J=</v>
      </c>
      <c r="AA530" s="117">
        <f t="shared" si="352"/>
        <v>44376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44371</v>
      </c>
      <c r="B531" s="112">
        <f t="shared" si="335"/>
        <v>750.99317928999994</v>
      </c>
      <c r="C531" s="112">
        <f t="shared" si="348"/>
        <v>694.11596452000003</v>
      </c>
      <c r="D531" s="113">
        <f t="shared" si="343"/>
        <v>5692.31</v>
      </c>
      <c r="E531" s="114">
        <f t="shared" si="331"/>
        <v>5739.56</v>
      </c>
      <c r="F531" s="115">
        <f t="shared" si="332"/>
        <v>44337</v>
      </c>
      <c r="G531" s="116">
        <f t="shared" si="336"/>
        <v>8.3006723105383262E-3</v>
      </c>
      <c r="H531" s="117">
        <f t="shared" si="344"/>
        <v>44397</v>
      </c>
      <c r="I531" s="117">
        <f t="shared" si="337"/>
        <v>44397</v>
      </c>
      <c r="J531" s="118">
        <f t="shared" si="345"/>
        <v>21</v>
      </c>
      <c r="K531" s="118">
        <f t="shared" si="334"/>
        <v>3</v>
      </c>
      <c r="L531" s="8">
        <f t="shared" si="346"/>
        <v>1.0011816099999999</v>
      </c>
      <c r="M531" s="119">
        <f t="shared" si="333"/>
        <v>1.0030997100000001</v>
      </c>
      <c r="N531" s="119">
        <f t="shared" si="327"/>
        <v>1.0794981006139313</v>
      </c>
      <c r="O531" s="112">
        <f t="shared" si="330"/>
        <v>1.0807736400000001</v>
      </c>
      <c r="P531" s="112">
        <f t="shared" si="338"/>
        <v>750.18223754999997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9.5000000000000001E-2</v>
      </c>
      <c r="U531" s="120">
        <f t="shared" si="328"/>
        <v>3</v>
      </c>
      <c r="V531" s="120">
        <v>252</v>
      </c>
      <c r="W531" s="119">
        <f t="shared" si="339"/>
        <v>1.001080993</v>
      </c>
      <c r="X531" s="112">
        <f t="shared" si="340"/>
        <v>0.81094173999999997</v>
      </c>
      <c r="Y531" s="112">
        <f t="shared" si="341"/>
        <v>0</v>
      </c>
      <c r="Z531" s="125" t="str">
        <f t="shared" si="351"/>
        <v>A+J=</v>
      </c>
      <c r="AA531" s="117">
        <f t="shared" si="352"/>
        <v>44376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44372</v>
      </c>
      <c r="B532" s="112">
        <f t="shared" si="335"/>
        <v>751.55947351999998</v>
      </c>
      <c r="C532" s="112">
        <f t="shared" si="348"/>
        <v>694.11596452000003</v>
      </c>
      <c r="D532" s="113">
        <f t="shared" si="343"/>
        <v>5692.31</v>
      </c>
      <c r="E532" s="114">
        <f t="shared" si="331"/>
        <v>5739.56</v>
      </c>
      <c r="F532" s="115">
        <f t="shared" si="332"/>
        <v>44337</v>
      </c>
      <c r="G532" s="116">
        <f t="shared" si="336"/>
        <v>8.3006723105383262E-3</v>
      </c>
      <c r="H532" s="117">
        <f t="shared" si="344"/>
        <v>44397</v>
      </c>
      <c r="I532" s="117">
        <f t="shared" si="337"/>
        <v>44397</v>
      </c>
      <c r="J532" s="118">
        <f t="shared" si="345"/>
        <v>21</v>
      </c>
      <c r="K532" s="118">
        <f t="shared" si="334"/>
        <v>4</v>
      </c>
      <c r="L532" s="8">
        <f t="shared" si="346"/>
        <v>1.00157579</v>
      </c>
      <c r="M532" s="119">
        <f t="shared" si="333"/>
        <v>1.0030997100000001</v>
      </c>
      <c r="N532" s="119">
        <f t="shared" si="327"/>
        <v>1.0794981006139313</v>
      </c>
      <c r="O532" s="112">
        <f t="shared" si="330"/>
        <v>1.0811991599999999</v>
      </c>
      <c r="P532" s="112">
        <f t="shared" si="338"/>
        <v>750.47759778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9.5000000000000001E-2</v>
      </c>
      <c r="U532" s="120">
        <f t="shared" si="328"/>
        <v>4</v>
      </c>
      <c r="V532" s="120">
        <v>252</v>
      </c>
      <c r="W532" s="119">
        <f t="shared" si="339"/>
        <v>1.0014415830000001</v>
      </c>
      <c r="X532" s="112">
        <f t="shared" si="340"/>
        <v>1.0818757400000001</v>
      </c>
      <c r="Y532" s="112">
        <f t="shared" si="341"/>
        <v>0</v>
      </c>
      <c r="Z532" s="125" t="str">
        <f t="shared" si="351"/>
        <v>A+J=</v>
      </c>
      <c r="AA532" s="117">
        <f t="shared" si="352"/>
        <v>44376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44373</v>
      </c>
      <c r="B533" s="112">
        <f t="shared" si="335"/>
        <v>752.12619730999995</v>
      </c>
      <c r="C533" s="112">
        <f t="shared" si="348"/>
        <v>694.11596452000003</v>
      </c>
      <c r="D533" s="113">
        <f t="shared" si="343"/>
        <v>5692.31</v>
      </c>
      <c r="E533" s="114">
        <f t="shared" si="331"/>
        <v>5739.56</v>
      </c>
      <c r="F533" s="115">
        <f t="shared" si="332"/>
        <v>44337</v>
      </c>
      <c r="G533" s="116">
        <f t="shared" si="336"/>
        <v>8.3006723105383262E-3</v>
      </c>
      <c r="H533" s="117">
        <f t="shared" si="344"/>
        <v>44397</v>
      </c>
      <c r="I533" s="117">
        <f t="shared" si="337"/>
        <v>44397</v>
      </c>
      <c r="J533" s="118">
        <f t="shared" si="345"/>
        <v>21</v>
      </c>
      <c r="K533" s="118">
        <f t="shared" si="334"/>
        <v>5</v>
      </c>
      <c r="L533" s="8">
        <f t="shared" si="346"/>
        <v>1.0019701299999999</v>
      </c>
      <c r="M533" s="119">
        <f t="shared" si="333"/>
        <v>1.0030997100000001</v>
      </c>
      <c r="N533" s="119">
        <f t="shared" si="327"/>
        <v>1.0794981006139313</v>
      </c>
      <c r="O533" s="112">
        <f t="shared" si="330"/>
        <v>1.0816248500000001</v>
      </c>
      <c r="P533" s="112">
        <f t="shared" si="338"/>
        <v>750.77307599999995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9.5000000000000001E-2</v>
      </c>
      <c r="U533" s="120">
        <f t="shared" si="328"/>
        <v>5</v>
      </c>
      <c r="V533" s="120">
        <v>252</v>
      </c>
      <c r="W533" s="119">
        <f t="shared" si="339"/>
        <v>1.0018023039999999</v>
      </c>
      <c r="X533" s="112">
        <f t="shared" si="340"/>
        <v>1.3531213099999999</v>
      </c>
      <c r="Y533" s="112">
        <f t="shared" si="341"/>
        <v>0</v>
      </c>
      <c r="Z533" s="125" t="str">
        <f t="shared" si="351"/>
        <v>A+J=</v>
      </c>
      <c r="AA533" s="117">
        <f t="shared" si="352"/>
        <v>44376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44374</v>
      </c>
      <c r="B534" s="112">
        <f t="shared" si="335"/>
        <v>752.12619730999995</v>
      </c>
      <c r="C534" s="112">
        <f t="shared" si="348"/>
        <v>694.11596452000003</v>
      </c>
      <c r="D534" s="113">
        <f t="shared" si="343"/>
        <v>5692.31</v>
      </c>
      <c r="E534" s="114">
        <f t="shared" si="331"/>
        <v>5739.56</v>
      </c>
      <c r="F534" s="115">
        <f t="shared" si="332"/>
        <v>44337</v>
      </c>
      <c r="G534" s="116">
        <f t="shared" si="336"/>
        <v>8.3006723105383262E-3</v>
      </c>
      <c r="H534" s="117">
        <f t="shared" si="344"/>
        <v>44397</v>
      </c>
      <c r="I534" s="117">
        <f t="shared" si="337"/>
        <v>44397</v>
      </c>
      <c r="J534" s="118">
        <f t="shared" si="345"/>
        <v>21</v>
      </c>
      <c r="K534" s="118">
        <f t="shared" si="334"/>
        <v>5</v>
      </c>
      <c r="L534" s="8">
        <f t="shared" si="346"/>
        <v>1.0019701299999999</v>
      </c>
      <c r="M534" s="119">
        <f t="shared" si="333"/>
        <v>1.0030997100000001</v>
      </c>
      <c r="N534" s="119">
        <f t="shared" si="327"/>
        <v>1.0794981006139313</v>
      </c>
      <c r="O534" s="112">
        <f t="shared" si="330"/>
        <v>1.0816248500000001</v>
      </c>
      <c r="P534" s="112">
        <f t="shared" si="338"/>
        <v>750.77307599999995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9.5000000000000001E-2</v>
      </c>
      <c r="U534" s="120">
        <f t="shared" si="328"/>
        <v>5</v>
      </c>
      <c r="V534" s="120">
        <v>252</v>
      </c>
      <c r="W534" s="119">
        <f t="shared" si="339"/>
        <v>1.0018023039999999</v>
      </c>
      <c r="X534" s="112">
        <f t="shared" si="340"/>
        <v>1.3531213099999999</v>
      </c>
      <c r="Y534" s="112">
        <f t="shared" si="341"/>
        <v>0</v>
      </c>
      <c r="Z534" s="125" t="str">
        <f t="shared" si="351"/>
        <v>A+J=</v>
      </c>
      <c r="AA534" s="117">
        <f t="shared" si="352"/>
        <v>44376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44375</v>
      </c>
      <c r="B535" s="112">
        <f t="shared" si="335"/>
        <v>752.12619730999995</v>
      </c>
      <c r="C535" s="112">
        <f t="shared" si="348"/>
        <v>694.11596452000003</v>
      </c>
      <c r="D535" s="113">
        <f t="shared" si="343"/>
        <v>5692.31</v>
      </c>
      <c r="E535" s="114">
        <f t="shared" si="331"/>
        <v>5739.56</v>
      </c>
      <c r="F535" s="115">
        <f t="shared" si="332"/>
        <v>44337</v>
      </c>
      <c r="G535" s="116">
        <f t="shared" si="336"/>
        <v>8.3006723105383262E-3</v>
      </c>
      <c r="H535" s="117">
        <f t="shared" si="344"/>
        <v>44397</v>
      </c>
      <c r="I535" s="117">
        <f t="shared" si="337"/>
        <v>44397</v>
      </c>
      <c r="J535" s="118">
        <f t="shared" si="345"/>
        <v>21</v>
      </c>
      <c r="K535" s="118">
        <f t="shared" si="334"/>
        <v>5</v>
      </c>
      <c r="L535" s="8">
        <f t="shared" si="346"/>
        <v>1.0019701299999999</v>
      </c>
      <c r="M535" s="119">
        <f t="shared" si="333"/>
        <v>1.0030997100000001</v>
      </c>
      <c r="N535" s="119">
        <f t="shared" si="327"/>
        <v>1.0794981006139313</v>
      </c>
      <c r="O535" s="112">
        <f t="shared" si="330"/>
        <v>1.0816248500000001</v>
      </c>
      <c r="P535" s="112">
        <f t="shared" si="338"/>
        <v>750.77307599999995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9.5000000000000001E-2</v>
      </c>
      <c r="U535" s="120">
        <f t="shared" si="328"/>
        <v>5</v>
      </c>
      <c r="V535" s="120">
        <v>252</v>
      </c>
      <c r="W535" s="119">
        <f t="shared" si="339"/>
        <v>1.0018023039999999</v>
      </c>
      <c r="X535" s="112">
        <f t="shared" si="340"/>
        <v>1.3531213099999999</v>
      </c>
      <c r="Y535" s="112">
        <f t="shared" si="341"/>
        <v>0</v>
      </c>
      <c r="Z535" s="125" t="str">
        <f t="shared" si="351"/>
        <v>A+J=</v>
      </c>
      <c r="AA535" s="117">
        <f t="shared" si="352"/>
        <v>44376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44376</v>
      </c>
      <c r="B536" s="112">
        <f t="shared" si="335"/>
        <v>752.69334247000006</v>
      </c>
      <c r="C536" s="112">
        <f t="shared" si="348"/>
        <v>694.11596452000003</v>
      </c>
      <c r="D536" s="113">
        <f t="shared" si="343"/>
        <v>5692.31</v>
      </c>
      <c r="E536" s="114">
        <f t="shared" si="331"/>
        <v>5739.56</v>
      </c>
      <c r="F536" s="115">
        <f t="shared" si="332"/>
        <v>44337</v>
      </c>
      <c r="G536" s="116">
        <f t="shared" si="336"/>
        <v>8.3006723105383262E-3</v>
      </c>
      <c r="H536" s="117">
        <f t="shared" si="344"/>
        <v>44397</v>
      </c>
      <c r="I536" s="117">
        <f t="shared" si="337"/>
        <v>44397</v>
      </c>
      <c r="J536" s="118">
        <f t="shared" si="345"/>
        <v>21</v>
      </c>
      <c r="K536" s="118">
        <f t="shared" si="334"/>
        <v>6</v>
      </c>
      <c r="L536" s="8">
        <f t="shared" si="346"/>
        <v>1.00236462</v>
      </c>
      <c r="M536" s="119">
        <f t="shared" si="333"/>
        <v>1.0030997100000001</v>
      </c>
      <c r="N536" s="119">
        <f t="shared" si="327"/>
        <v>1.0794981006139313</v>
      </c>
      <c r="O536" s="112">
        <f t="shared" si="330"/>
        <v>1.0820506999999999</v>
      </c>
      <c r="P536" s="112">
        <f t="shared" si="338"/>
        <v>751.06866529000001</v>
      </c>
      <c r="Q536" s="162">
        <f t="shared" si="349"/>
        <v>18</v>
      </c>
      <c r="R536" s="30">
        <f t="shared" si="350"/>
        <v>1</v>
      </c>
      <c r="S536" s="112">
        <f t="shared" si="329"/>
        <v>751.06866529000001</v>
      </c>
      <c r="T536" s="122">
        <f t="shared" si="347"/>
        <v>9.5000000000000001E-2</v>
      </c>
      <c r="U536" s="120">
        <f t="shared" si="328"/>
        <v>6</v>
      </c>
      <c r="V536" s="120">
        <v>252</v>
      </c>
      <c r="W536" s="119">
        <f t="shared" si="339"/>
        <v>1.002163154</v>
      </c>
      <c r="X536" s="112">
        <f t="shared" si="340"/>
        <v>1.6246771799999999</v>
      </c>
      <c r="Y536" s="112">
        <f t="shared" si="341"/>
        <v>752.69334247000006</v>
      </c>
      <c r="Z536" s="125" t="str">
        <f t="shared" si="351"/>
        <v>A+J=</v>
      </c>
      <c r="AA536" s="117">
        <f t="shared" si="352"/>
        <v>44376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44377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1"/>
        <v>5739.56</v>
      </c>
      <c r="F537" s="115">
        <f t="shared" si="332"/>
        <v>44337</v>
      </c>
      <c r="G537" s="116">
        <f t="shared" si="336"/>
        <v>8.3006723105383262E-3</v>
      </c>
      <c r="H537" s="117">
        <f t="shared" si="344"/>
        <v>44397</v>
      </c>
      <c r="I537" s="117">
        <f t="shared" si="337"/>
        <v>44397</v>
      </c>
      <c r="J537" s="118">
        <f t="shared" si="345"/>
        <v>21</v>
      </c>
      <c r="K537" s="118">
        <f t="shared" si="334"/>
        <v>7</v>
      </c>
      <c r="L537" s="8">
        <f t="shared" si="346"/>
        <v>1.0027592700000001</v>
      </c>
      <c r="M537" s="119">
        <f t="shared" si="333"/>
        <v>1.0030997100000001</v>
      </c>
      <c r="N537" s="119">
        <f t="shared" si="327"/>
        <v>1.0794981006139313</v>
      </c>
      <c r="O537" s="112">
        <f t="shared" si="330"/>
        <v>1.0824767200000001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9.5000000000000001E-2</v>
      </c>
      <c r="U537" s="120">
        <f t="shared" si="328"/>
        <v>1</v>
      </c>
      <c r="V537" s="120">
        <v>252</v>
      </c>
      <c r="W537" s="119">
        <f t="shared" si="339"/>
        <v>1.0003602009999999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44378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1"/>
        <v>5739.56</v>
      </c>
      <c r="F538" s="115">
        <f t="shared" si="332"/>
        <v>44337</v>
      </c>
      <c r="G538" s="116">
        <f t="shared" si="336"/>
        <v>8.3006723105383262E-3</v>
      </c>
      <c r="H538" s="117">
        <f t="shared" si="344"/>
        <v>44397</v>
      </c>
      <c r="I538" s="117">
        <f t="shared" si="337"/>
        <v>44397</v>
      </c>
      <c r="J538" s="118">
        <f t="shared" si="345"/>
        <v>21</v>
      </c>
      <c r="K538" s="118">
        <f t="shared" si="334"/>
        <v>8</v>
      </c>
      <c r="L538" s="8">
        <f t="shared" si="346"/>
        <v>1.0031540699999999</v>
      </c>
      <c r="M538" s="119">
        <f t="shared" si="333"/>
        <v>1.0030997100000001</v>
      </c>
      <c r="N538" s="119">
        <f t="shared" si="327"/>
        <v>1.0794981006139313</v>
      </c>
      <c r="O538" s="112">
        <f t="shared" si="330"/>
        <v>1.0829029100000001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9.5000000000000001E-2</v>
      </c>
      <c r="U538" s="120">
        <f t="shared" si="328"/>
        <v>2</v>
      </c>
      <c r="V538" s="120">
        <v>252</v>
      </c>
      <c r="W538" s="119">
        <f t="shared" si="339"/>
        <v>1.0007205320000001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44379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1"/>
        <v>5739.56</v>
      </c>
      <c r="F539" s="115">
        <f t="shared" si="332"/>
        <v>44337</v>
      </c>
      <c r="G539" s="116">
        <f t="shared" si="336"/>
        <v>8.3006723105383262E-3</v>
      </c>
      <c r="H539" s="117">
        <f t="shared" si="344"/>
        <v>44397</v>
      </c>
      <c r="I539" s="117">
        <f t="shared" si="337"/>
        <v>44397</v>
      </c>
      <c r="J539" s="118">
        <f t="shared" si="345"/>
        <v>21</v>
      </c>
      <c r="K539" s="118">
        <f t="shared" si="334"/>
        <v>9</v>
      </c>
      <c r="L539" s="8">
        <f t="shared" si="346"/>
        <v>1.0035490300000001</v>
      </c>
      <c r="M539" s="119">
        <f t="shared" si="333"/>
        <v>1.0030997100000001</v>
      </c>
      <c r="N539" s="119">
        <f t="shared" si="327"/>
        <v>1.0794981006139313</v>
      </c>
      <c r="O539" s="112">
        <f t="shared" si="330"/>
        <v>1.0833292699999999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9.5000000000000001E-2</v>
      </c>
      <c r="U539" s="120">
        <f t="shared" si="328"/>
        <v>3</v>
      </c>
      <c r="V539" s="120">
        <v>252</v>
      </c>
      <c r="W539" s="119">
        <f t="shared" si="339"/>
        <v>1.001080993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44380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1"/>
        <v>5739.56</v>
      </c>
      <c r="F540" s="115">
        <f t="shared" si="332"/>
        <v>44337</v>
      </c>
      <c r="G540" s="116">
        <f t="shared" si="336"/>
        <v>8.3006723105383262E-3</v>
      </c>
      <c r="H540" s="117">
        <f t="shared" si="344"/>
        <v>44397</v>
      </c>
      <c r="I540" s="117">
        <f t="shared" si="337"/>
        <v>44397</v>
      </c>
      <c r="J540" s="118">
        <f t="shared" si="345"/>
        <v>21</v>
      </c>
      <c r="K540" s="118">
        <f t="shared" si="334"/>
        <v>10</v>
      </c>
      <c r="L540" s="8">
        <f t="shared" si="346"/>
        <v>1.00394414</v>
      </c>
      <c r="M540" s="119">
        <f t="shared" si="333"/>
        <v>1.0030997100000001</v>
      </c>
      <c r="N540" s="119">
        <f t="shared" si="327"/>
        <v>1.0794981006139313</v>
      </c>
      <c r="O540" s="112">
        <f t="shared" si="330"/>
        <v>1.0837557900000001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9.5000000000000001E-2</v>
      </c>
      <c r="U540" s="120">
        <f t="shared" si="328"/>
        <v>4</v>
      </c>
      <c r="V540" s="120">
        <v>252</v>
      </c>
      <c r="W540" s="119">
        <f t="shared" si="339"/>
        <v>1.0014415830000001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44381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1"/>
        <v>5739.56</v>
      </c>
      <c r="F541" s="115">
        <f t="shared" si="332"/>
        <v>44337</v>
      </c>
      <c r="G541" s="116">
        <f t="shared" si="336"/>
        <v>8.3006723105383262E-3</v>
      </c>
      <c r="H541" s="117">
        <f t="shared" si="344"/>
        <v>44397</v>
      </c>
      <c r="I541" s="117">
        <f t="shared" si="337"/>
        <v>44397</v>
      </c>
      <c r="J541" s="118">
        <f t="shared" si="345"/>
        <v>21</v>
      </c>
      <c r="K541" s="118">
        <f t="shared" si="334"/>
        <v>10</v>
      </c>
      <c r="L541" s="8">
        <f t="shared" si="346"/>
        <v>1.00394414</v>
      </c>
      <c r="M541" s="119">
        <f t="shared" si="333"/>
        <v>1.0030997100000001</v>
      </c>
      <c r="N541" s="119">
        <f t="shared" si="327"/>
        <v>1.0794981006139313</v>
      </c>
      <c r="O541" s="112">
        <f t="shared" si="330"/>
        <v>1.0837557900000001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9.5000000000000001E-2</v>
      </c>
      <c r="U541" s="120">
        <f t="shared" si="328"/>
        <v>4</v>
      </c>
      <c r="V541" s="120">
        <v>252</v>
      </c>
      <c r="W541" s="119">
        <f t="shared" si="339"/>
        <v>1.0014415830000001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44382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1"/>
        <v>5739.56</v>
      </c>
      <c r="F542" s="115">
        <f t="shared" si="332"/>
        <v>44337</v>
      </c>
      <c r="G542" s="116">
        <f t="shared" si="336"/>
        <v>8.3006723105383262E-3</v>
      </c>
      <c r="H542" s="117">
        <f t="shared" si="344"/>
        <v>44397</v>
      </c>
      <c r="I542" s="117">
        <f t="shared" si="337"/>
        <v>44397</v>
      </c>
      <c r="J542" s="118">
        <f t="shared" si="345"/>
        <v>21</v>
      </c>
      <c r="K542" s="118">
        <f t="shared" si="334"/>
        <v>10</v>
      </c>
      <c r="L542" s="8">
        <f t="shared" si="346"/>
        <v>1.00394414</v>
      </c>
      <c r="M542" s="119">
        <f t="shared" si="333"/>
        <v>1.0030997100000001</v>
      </c>
      <c r="N542" s="119">
        <f t="shared" si="327"/>
        <v>1.0794981006139313</v>
      </c>
      <c r="O542" s="112">
        <f t="shared" si="330"/>
        <v>1.0837557900000001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9.5000000000000001E-2</v>
      </c>
      <c r="U542" s="120">
        <f t="shared" si="328"/>
        <v>4</v>
      </c>
      <c r="V542" s="120">
        <v>252</v>
      </c>
      <c r="W542" s="119">
        <f t="shared" si="339"/>
        <v>1.0014415830000001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44383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1"/>
        <v>5739.56</v>
      </c>
      <c r="F543" s="115">
        <f t="shared" si="332"/>
        <v>44337</v>
      </c>
      <c r="G543" s="116">
        <f t="shared" si="336"/>
        <v>8.3006723105383262E-3</v>
      </c>
      <c r="H543" s="117">
        <f t="shared" si="344"/>
        <v>44397</v>
      </c>
      <c r="I543" s="117">
        <f t="shared" si="337"/>
        <v>44397</v>
      </c>
      <c r="J543" s="118">
        <f t="shared" si="345"/>
        <v>21</v>
      </c>
      <c r="K543" s="118">
        <f t="shared" si="334"/>
        <v>11</v>
      </c>
      <c r="L543" s="8">
        <f t="shared" si="346"/>
        <v>1.00433941</v>
      </c>
      <c r="M543" s="119">
        <f t="shared" si="333"/>
        <v>1.0030997100000001</v>
      </c>
      <c r="N543" s="119">
        <f t="shared" ref="N543:N606" si="353">IF(I543&gt;I542,N542*M543,N542)</f>
        <v>1.0794981006139313</v>
      </c>
      <c r="O543" s="112">
        <f t="shared" si="330"/>
        <v>1.0841824799999999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9.5000000000000001E-2</v>
      </c>
      <c r="U543" s="120">
        <f t="shared" si="328"/>
        <v>5</v>
      </c>
      <c r="V543" s="120">
        <v>252</v>
      </c>
      <c r="W543" s="119">
        <f t="shared" si="339"/>
        <v>1.0018023039999999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44384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1"/>
        <v>5739.56</v>
      </c>
      <c r="F544" s="115">
        <f t="shared" si="332"/>
        <v>44337</v>
      </c>
      <c r="G544" s="116">
        <f t="shared" si="336"/>
        <v>8.3006723105383262E-3</v>
      </c>
      <c r="H544" s="117">
        <f t="shared" si="344"/>
        <v>44397</v>
      </c>
      <c r="I544" s="117">
        <f t="shared" si="337"/>
        <v>44397</v>
      </c>
      <c r="J544" s="118">
        <f t="shared" si="345"/>
        <v>21</v>
      </c>
      <c r="K544" s="118">
        <f t="shared" si="334"/>
        <v>12</v>
      </c>
      <c r="L544" s="8">
        <f t="shared" si="346"/>
        <v>1.0047348300000001</v>
      </c>
      <c r="M544" s="119">
        <f t="shared" si="333"/>
        <v>1.0030997100000001</v>
      </c>
      <c r="N544" s="119">
        <f t="shared" si="353"/>
        <v>1.0794981006139313</v>
      </c>
      <c r="O544" s="112">
        <f t="shared" si="330"/>
        <v>1.0846093400000001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9.5000000000000001E-2</v>
      </c>
      <c r="U544" s="120">
        <f t="shared" si="328"/>
        <v>6</v>
      </c>
      <c r="V544" s="120">
        <v>252</v>
      </c>
      <c r="W544" s="119">
        <f t="shared" si="339"/>
        <v>1.002163154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44385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1"/>
        <v>5739.56</v>
      </c>
      <c r="F545" s="115">
        <f t="shared" si="332"/>
        <v>44337</v>
      </c>
      <c r="G545" s="116">
        <f t="shared" si="336"/>
        <v>8.3006723105383262E-3</v>
      </c>
      <c r="H545" s="117">
        <f t="shared" si="344"/>
        <v>44397</v>
      </c>
      <c r="I545" s="117">
        <f t="shared" si="337"/>
        <v>44397</v>
      </c>
      <c r="J545" s="118">
        <f t="shared" si="345"/>
        <v>21</v>
      </c>
      <c r="K545" s="118">
        <f t="shared" si="334"/>
        <v>13</v>
      </c>
      <c r="L545" s="8">
        <f t="shared" si="346"/>
        <v>1.00513041</v>
      </c>
      <c r="M545" s="119">
        <f t="shared" si="333"/>
        <v>1.0030997100000001</v>
      </c>
      <c r="N545" s="119">
        <f t="shared" si="353"/>
        <v>1.0794981006139313</v>
      </c>
      <c r="O545" s="112">
        <f t="shared" si="330"/>
        <v>1.0850363599999999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9.5000000000000001E-2</v>
      </c>
      <c r="U545" s="120">
        <f t="shared" si="328"/>
        <v>7</v>
      </c>
      <c r="V545" s="120">
        <v>252</v>
      </c>
      <c r="W545" s="119">
        <f t="shared" si="339"/>
        <v>1.002524135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44386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1"/>
        <v>5739.56</v>
      </c>
      <c r="F546" s="115">
        <f t="shared" si="332"/>
        <v>44337</v>
      </c>
      <c r="G546" s="116">
        <f t="shared" si="336"/>
        <v>8.3006723105383262E-3</v>
      </c>
      <c r="H546" s="117">
        <f t="shared" si="344"/>
        <v>44397</v>
      </c>
      <c r="I546" s="117">
        <f t="shared" si="337"/>
        <v>44397</v>
      </c>
      <c r="J546" s="118">
        <f t="shared" si="345"/>
        <v>21</v>
      </c>
      <c r="K546" s="118">
        <f t="shared" si="334"/>
        <v>14</v>
      </c>
      <c r="L546" s="8">
        <f t="shared" si="346"/>
        <v>1.0055261499999999</v>
      </c>
      <c r="M546" s="119">
        <f t="shared" si="333"/>
        <v>1.0030997100000001</v>
      </c>
      <c r="N546" s="119">
        <f t="shared" si="353"/>
        <v>1.0794981006139313</v>
      </c>
      <c r="O546" s="112">
        <f t="shared" si="330"/>
        <v>1.08546356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9.5000000000000001E-2</v>
      </c>
      <c r="U546" s="120">
        <f t="shared" si="328"/>
        <v>8</v>
      </c>
      <c r="V546" s="120">
        <v>252</v>
      </c>
      <c r="W546" s="119">
        <f t="shared" si="339"/>
        <v>1.0028852450000001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44387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1"/>
        <v>5739.56</v>
      </c>
      <c r="F547" s="115">
        <f t="shared" si="332"/>
        <v>44337</v>
      </c>
      <c r="G547" s="116">
        <f t="shared" si="336"/>
        <v>8.3006723105383262E-3</v>
      </c>
      <c r="H547" s="117">
        <f t="shared" si="344"/>
        <v>44397</v>
      </c>
      <c r="I547" s="117">
        <f t="shared" si="337"/>
        <v>44397</v>
      </c>
      <c r="J547" s="118">
        <f t="shared" si="345"/>
        <v>21</v>
      </c>
      <c r="K547" s="118">
        <f t="shared" si="334"/>
        <v>15</v>
      </c>
      <c r="L547" s="8">
        <f t="shared" si="346"/>
        <v>1.00592204</v>
      </c>
      <c r="M547" s="119">
        <f t="shared" si="333"/>
        <v>1.0030997100000001</v>
      </c>
      <c r="N547" s="119">
        <f t="shared" si="353"/>
        <v>1.0794981006139313</v>
      </c>
      <c r="O547" s="112">
        <f t="shared" si="330"/>
        <v>1.0858909299999999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9.5000000000000001E-2</v>
      </c>
      <c r="U547" s="120">
        <f t="shared" si="328"/>
        <v>9</v>
      </c>
      <c r="V547" s="120">
        <v>252</v>
      </c>
      <c r="W547" s="119">
        <f t="shared" si="339"/>
        <v>1.0032464860000001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44388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1"/>
        <v>5739.56</v>
      </c>
      <c r="F548" s="115">
        <f t="shared" si="332"/>
        <v>44337</v>
      </c>
      <c r="G548" s="116">
        <f t="shared" si="336"/>
        <v>8.3006723105383262E-3</v>
      </c>
      <c r="H548" s="117">
        <f t="shared" si="344"/>
        <v>44397</v>
      </c>
      <c r="I548" s="117">
        <f t="shared" si="337"/>
        <v>44397</v>
      </c>
      <c r="J548" s="118">
        <f t="shared" si="345"/>
        <v>21</v>
      </c>
      <c r="K548" s="118">
        <f t="shared" si="334"/>
        <v>15</v>
      </c>
      <c r="L548" s="8">
        <f t="shared" si="346"/>
        <v>1.00592204</v>
      </c>
      <c r="M548" s="119">
        <f t="shared" si="333"/>
        <v>1.0030997100000001</v>
      </c>
      <c r="N548" s="119">
        <f t="shared" si="353"/>
        <v>1.0794981006139313</v>
      </c>
      <c r="O548" s="112">
        <f t="shared" si="330"/>
        <v>1.0858909299999999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9.5000000000000001E-2</v>
      </c>
      <c r="U548" s="120">
        <f t="shared" si="328"/>
        <v>9</v>
      </c>
      <c r="V548" s="120">
        <v>252</v>
      </c>
      <c r="W548" s="119">
        <f t="shared" si="339"/>
        <v>1.0032464860000001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44389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1"/>
        <v>5739.56</v>
      </c>
      <c r="F549" s="115">
        <f t="shared" si="332"/>
        <v>44337</v>
      </c>
      <c r="G549" s="116">
        <f t="shared" si="336"/>
        <v>8.3006723105383262E-3</v>
      </c>
      <c r="H549" s="117">
        <f t="shared" si="344"/>
        <v>44397</v>
      </c>
      <c r="I549" s="117">
        <f t="shared" si="337"/>
        <v>44397</v>
      </c>
      <c r="J549" s="118">
        <f t="shared" si="345"/>
        <v>21</v>
      </c>
      <c r="K549" s="118">
        <f t="shared" si="334"/>
        <v>15</v>
      </c>
      <c r="L549" s="8">
        <f t="shared" si="346"/>
        <v>1.00592204</v>
      </c>
      <c r="M549" s="119">
        <f t="shared" si="333"/>
        <v>1.0030997100000001</v>
      </c>
      <c r="N549" s="119">
        <f t="shared" si="353"/>
        <v>1.0794981006139313</v>
      </c>
      <c r="O549" s="112">
        <f t="shared" si="330"/>
        <v>1.0858909299999999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9.5000000000000001E-2</v>
      </c>
      <c r="U549" s="120">
        <f t="shared" ref="U549:U612" si="354">IF(Q548&gt;0,1,IF(K549=K548,U548,U548+1))</f>
        <v>9</v>
      </c>
      <c r="V549" s="120">
        <v>252</v>
      </c>
      <c r="W549" s="119">
        <f t="shared" si="339"/>
        <v>1.0032464860000001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44390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1"/>
        <v>5739.56</v>
      </c>
      <c r="F550" s="115">
        <f t="shared" si="332"/>
        <v>44337</v>
      </c>
      <c r="G550" s="116">
        <f t="shared" si="336"/>
        <v>8.3006723105383262E-3</v>
      </c>
      <c r="H550" s="117">
        <f t="shared" si="344"/>
        <v>44397</v>
      </c>
      <c r="I550" s="117">
        <f t="shared" si="337"/>
        <v>44397</v>
      </c>
      <c r="J550" s="118">
        <f t="shared" si="345"/>
        <v>21</v>
      </c>
      <c r="K550" s="118">
        <f t="shared" si="334"/>
        <v>16</v>
      </c>
      <c r="L550" s="8">
        <f t="shared" si="346"/>
        <v>1.0063180899999999</v>
      </c>
      <c r="M550" s="119">
        <f t="shared" si="333"/>
        <v>1.0030997100000001</v>
      </c>
      <c r="N550" s="119">
        <f t="shared" si="353"/>
        <v>1.0794981006139313</v>
      </c>
      <c r="O550" s="112">
        <f t="shared" si="330"/>
        <v>1.08631846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9.5000000000000001E-2</v>
      </c>
      <c r="U550" s="120">
        <f t="shared" si="354"/>
        <v>10</v>
      </c>
      <c r="V550" s="120">
        <v>252</v>
      </c>
      <c r="W550" s="119">
        <f t="shared" si="339"/>
        <v>1.0036078559999999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44391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1"/>
        <v>5739.56</v>
      </c>
      <c r="F551" s="115">
        <f t="shared" si="332"/>
        <v>44337</v>
      </c>
      <c r="G551" s="116">
        <f t="shared" si="336"/>
        <v>8.3006723105383262E-3</v>
      </c>
      <c r="H551" s="117">
        <f t="shared" si="344"/>
        <v>44397</v>
      </c>
      <c r="I551" s="117">
        <f t="shared" si="337"/>
        <v>44397</v>
      </c>
      <c r="J551" s="118">
        <f t="shared" si="345"/>
        <v>21</v>
      </c>
      <c r="K551" s="118">
        <f t="shared" si="334"/>
        <v>17</v>
      </c>
      <c r="L551" s="8">
        <f t="shared" si="346"/>
        <v>1.0067142899999999</v>
      </c>
      <c r="M551" s="119">
        <f t="shared" si="333"/>
        <v>1.0030997100000001</v>
      </c>
      <c r="N551" s="119">
        <f t="shared" si="353"/>
        <v>1.0794981006139313</v>
      </c>
      <c r="O551" s="112">
        <f t="shared" si="330"/>
        <v>1.0867461599999999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9.5000000000000001E-2</v>
      </c>
      <c r="U551" s="120">
        <f t="shared" si="354"/>
        <v>11</v>
      </c>
      <c r="V551" s="120">
        <v>252</v>
      </c>
      <c r="W551" s="119">
        <f t="shared" si="339"/>
        <v>1.0039693569999999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44392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si="331"/>
        <v>5739.56</v>
      </c>
      <c r="F552" s="115">
        <f t="shared" si="332"/>
        <v>44337</v>
      </c>
      <c r="G552" s="116">
        <f t="shared" si="336"/>
        <v>8.3006723105383262E-3</v>
      </c>
      <c r="H552" s="117">
        <f t="shared" si="344"/>
        <v>44397</v>
      </c>
      <c r="I552" s="117">
        <f t="shared" si="337"/>
        <v>44397</v>
      </c>
      <c r="J552" s="118">
        <f t="shared" si="345"/>
        <v>21</v>
      </c>
      <c r="K552" s="118">
        <f t="shared" si="334"/>
        <v>18</v>
      </c>
      <c r="L552" s="8">
        <f t="shared" si="346"/>
        <v>1.00711065</v>
      </c>
      <c r="M552" s="119">
        <f t="shared" si="333"/>
        <v>1.0030997100000001</v>
      </c>
      <c r="N552" s="119">
        <f t="shared" si="353"/>
        <v>1.0794981006139313</v>
      </c>
      <c r="O552" s="112">
        <f t="shared" si="330"/>
        <v>1.0871740299999999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9.5000000000000001E-2</v>
      </c>
      <c r="U552" s="120">
        <f t="shared" si="354"/>
        <v>12</v>
      </c>
      <c r="V552" s="120">
        <v>252</v>
      </c>
      <c r="W552" s="119">
        <f t="shared" si="339"/>
        <v>1.004330988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44393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31"/>
        <v>5739.56</v>
      </c>
      <c r="F553" s="115">
        <f t="shared" si="332"/>
        <v>44337</v>
      </c>
      <c r="G553" s="116">
        <f t="shared" si="336"/>
        <v>8.3006723105383262E-3</v>
      </c>
      <c r="H553" s="117">
        <f t="shared" si="344"/>
        <v>44397</v>
      </c>
      <c r="I553" s="117">
        <f t="shared" si="337"/>
        <v>44397</v>
      </c>
      <c r="J553" s="118">
        <f t="shared" si="345"/>
        <v>21</v>
      </c>
      <c r="K553" s="118">
        <f t="shared" si="334"/>
        <v>19</v>
      </c>
      <c r="L553" s="8">
        <f t="shared" si="346"/>
        <v>1.00750717</v>
      </c>
      <c r="M553" s="119">
        <f t="shared" si="333"/>
        <v>1.0030997100000001</v>
      </c>
      <c r="N553" s="119">
        <f t="shared" si="353"/>
        <v>1.0794981006139313</v>
      </c>
      <c r="O553" s="112">
        <f t="shared" ref="O553:O616" si="356">TRUNC(TRUNC((L553*N553),15),8)</f>
        <v>1.08760207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9.5000000000000001E-2</v>
      </c>
      <c r="U553" s="120">
        <f t="shared" si="354"/>
        <v>13</v>
      </c>
      <c r="V553" s="120">
        <v>252</v>
      </c>
      <c r="W553" s="119">
        <f t="shared" si="339"/>
        <v>1.0046927489999999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44394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ref="E554:E617" si="357">IF($K554=1,VLOOKUP($A553,$AO$10:$AS$131,4),E553)</f>
        <v>5739.56</v>
      </c>
      <c r="F554" s="115">
        <f t="shared" ref="F554:F617" si="358">IF($K554=1,VLOOKUP($A553,$AO$10:$AS$131,5),F553)</f>
        <v>44337</v>
      </c>
      <c r="G554" s="116">
        <f t="shared" si="336"/>
        <v>8.3006723105383262E-3</v>
      </c>
      <c r="H554" s="117">
        <f t="shared" si="344"/>
        <v>44397</v>
      </c>
      <c r="I554" s="117">
        <f t="shared" si="337"/>
        <v>44397</v>
      </c>
      <c r="J554" s="118">
        <f t="shared" si="345"/>
        <v>21</v>
      </c>
      <c r="K554" s="118">
        <f t="shared" si="334"/>
        <v>20</v>
      </c>
      <c r="L554" s="8">
        <f t="shared" si="346"/>
        <v>1.00790384</v>
      </c>
      <c r="M554" s="119">
        <f t="shared" ref="M554:M617" si="359">IF(I554&gt;I553,L553,M553)</f>
        <v>1.0030997100000001</v>
      </c>
      <c r="N554" s="119">
        <f t="shared" si="353"/>
        <v>1.0794981006139313</v>
      </c>
      <c r="O554" s="112">
        <f t="shared" si="356"/>
        <v>1.0880302799999999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9.5000000000000001E-2</v>
      </c>
      <c r="U554" s="120">
        <f t="shared" si="354"/>
        <v>14</v>
      </c>
      <c r="V554" s="120">
        <v>252</v>
      </c>
      <c r="W554" s="119">
        <f t="shared" si="339"/>
        <v>1.0050546410000001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44395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7"/>
        <v>5739.56</v>
      </c>
      <c r="F555" s="115">
        <f t="shared" si="358"/>
        <v>44337</v>
      </c>
      <c r="G555" s="116">
        <f t="shared" si="336"/>
        <v>8.3006723105383262E-3</v>
      </c>
      <c r="H555" s="117">
        <f t="shared" si="344"/>
        <v>44397</v>
      </c>
      <c r="I555" s="117">
        <f t="shared" si="337"/>
        <v>44397</v>
      </c>
      <c r="J555" s="118">
        <f t="shared" si="345"/>
        <v>21</v>
      </c>
      <c r="K555" s="118">
        <f t="shared" si="334"/>
        <v>20</v>
      </c>
      <c r="L555" s="8">
        <f t="shared" si="346"/>
        <v>1.00790384</v>
      </c>
      <c r="M555" s="119">
        <f t="shared" si="359"/>
        <v>1.0030997100000001</v>
      </c>
      <c r="N555" s="119">
        <f t="shared" si="353"/>
        <v>1.0794981006139313</v>
      </c>
      <c r="O555" s="112">
        <f t="shared" si="356"/>
        <v>1.0880302799999999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9.5000000000000001E-2</v>
      </c>
      <c r="U555" s="120">
        <f t="shared" si="354"/>
        <v>14</v>
      </c>
      <c r="V555" s="120">
        <v>252</v>
      </c>
      <c r="W555" s="119">
        <f t="shared" si="339"/>
        <v>1.0050546410000001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44396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7"/>
        <v>5739.56</v>
      </c>
      <c r="F556" s="115">
        <f t="shared" si="358"/>
        <v>44337</v>
      </c>
      <c r="G556" s="116">
        <f t="shared" si="336"/>
        <v>8.3006723105383262E-3</v>
      </c>
      <c r="H556" s="117">
        <f t="shared" si="344"/>
        <v>44397</v>
      </c>
      <c r="I556" s="117">
        <f t="shared" si="337"/>
        <v>44397</v>
      </c>
      <c r="J556" s="118">
        <f t="shared" si="345"/>
        <v>21</v>
      </c>
      <c r="K556" s="118">
        <f t="shared" si="334"/>
        <v>20</v>
      </c>
      <c r="L556" s="8">
        <f t="shared" si="346"/>
        <v>1.00790384</v>
      </c>
      <c r="M556" s="119">
        <f t="shared" si="359"/>
        <v>1.0030997100000001</v>
      </c>
      <c r="N556" s="119">
        <f t="shared" si="353"/>
        <v>1.0794981006139313</v>
      </c>
      <c r="O556" s="112">
        <f t="shared" si="356"/>
        <v>1.0880302799999999</v>
      </c>
      <c r="P556" s="112">
        <f t="shared" si="338"/>
        <v>0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9.5000000000000001E-2</v>
      </c>
      <c r="U556" s="120">
        <f t="shared" si="354"/>
        <v>14</v>
      </c>
      <c r="V556" s="120">
        <v>252</v>
      </c>
      <c r="W556" s="119">
        <f t="shared" si="339"/>
        <v>1.0050546410000001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44397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7"/>
        <v>5739.56</v>
      </c>
      <c r="F557" s="115">
        <f t="shared" si="358"/>
        <v>44337</v>
      </c>
      <c r="G557" s="116">
        <f t="shared" si="336"/>
        <v>8.3006723105383262E-3</v>
      </c>
      <c r="H557" s="117">
        <f t="shared" si="344"/>
        <v>44428</v>
      </c>
      <c r="I557" s="117">
        <f t="shared" si="337"/>
        <v>44397</v>
      </c>
      <c r="J557" s="118">
        <f t="shared" si="345"/>
        <v>21</v>
      </c>
      <c r="K557" s="118">
        <f t="shared" si="334"/>
        <v>21</v>
      </c>
      <c r="L557" s="8">
        <f t="shared" si="346"/>
        <v>1.0083006699999999</v>
      </c>
      <c r="M557" s="119">
        <f t="shared" si="359"/>
        <v>1.0030997100000001</v>
      </c>
      <c r="N557" s="119">
        <f t="shared" si="353"/>
        <v>1.0794981006139313</v>
      </c>
      <c r="O557" s="112">
        <f t="shared" si="356"/>
        <v>1.08845865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9.5000000000000001E-2</v>
      </c>
      <c r="U557" s="120">
        <f t="shared" si="354"/>
        <v>15</v>
      </c>
      <c r="V557" s="120">
        <v>252</v>
      </c>
      <c r="W557" s="119">
        <f t="shared" si="339"/>
        <v>1.0054166630000001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44398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7"/>
        <v>5739.56</v>
      </c>
      <c r="F558" s="115">
        <f t="shared" si="358"/>
        <v>44367</v>
      </c>
      <c r="G558" s="116">
        <f t="shared" si="336"/>
        <v>8.3006723105383262E-3</v>
      </c>
      <c r="H558" s="117">
        <f t="shared" si="344"/>
        <v>44428</v>
      </c>
      <c r="I558" s="117">
        <f t="shared" si="337"/>
        <v>44428</v>
      </c>
      <c r="J558" s="118">
        <f t="shared" si="345"/>
        <v>23</v>
      </c>
      <c r="K558" s="118">
        <f t="shared" ref="K558:K621" si="360">(J558-(NETWORKDAYS(A558,I558,AD$148:AD$502)-1))</f>
        <v>1</v>
      </c>
      <c r="L558" s="8">
        <f t="shared" si="346"/>
        <v>1.00035947</v>
      </c>
      <c r="M558" s="119">
        <f t="shared" si="359"/>
        <v>1.0083006699999999</v>
      </c>
      <c r="N558" s="119">
        <f t="shared" si="353"/>
        <v>1.0884586581127542</v>
      </c>
      <c r="O558" s="112">
        <f t="shared" si="356"/>
        <v>1.0888499199999999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9.5000000000000001E-2</v>
      </c>
      <c r="U558" s="120">
        <f t="shared" si="354"/>
        <v>16</v>
      </c>
      <c r="V558" s="120">
        <v>252</v>
      </c>
      <c r="W558" s="119">
        <f t="shared" si="339"/>
        <v>1.005778815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44399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7"/>
        <v>5739.56</v>
      </c>
      <c r="F559" s="115">
        <f t="shared" si="358"/>
        <v>44367</v>
      </c>
      <c r="G559" s="116">
        <f t="shared" si="336"/>
        <v>8.3006723105383262E-3</v>
      </c>
      <c r="H559" s="117">
        <f t="shared" si="344"/>
        <v>44428</v>
      </c>
      <c r="I559" s="117">
        <f t="shared" si="337"/>
        <v>44428</v>
      </c>
      <c r="J559" s="118">
        <f t="shared" si="345"/>
        <v>23</v>
      </c>
      <c r="K559" s="118">
        <f t="shared" si="360"/>
        <v>2</v>
      </c>
      <c r="L559" s="8">
        <f t="shared" si="346"/>
        <v>1.0007190699999999</v>
      </c>
      <c r="M559" s="119">
        <f t="shared" si="359"/>
        <v>1.0083006699999999</v>
      </c>
      <c r="N559" s="119">
        <f t="shared" si="353"/>
        <v>1.0884586581127542</v>
      </c>
      <c r="O559" s="112">
        <f t="shared" si="356"/>
        <v>1.0892413299999999</v>
      </c>
      <c r="P559" s="112">
        <f t="shared" si="338"/>
        <v>0</v>
      </c>
      <c r="Q559" s="162">
        <f t="shared" si="349"/>
        <v>0</v>
      </c>
      <c r="R559" s="30">
        <f t="shared" si="350"/>
        <v>0</v>
      </c>
      <c r="S559" s="112">
        <f t="shared" si="355"/>
        <v>0</v>
      </c>
      <c r="T559" s="122">
        <f t="shared" si="347"/>
        <v>9.5000000000000001E-2</v>
      </c>
      <c r="U559" s="120">
        <f t="shared" si="354"/>
        <v>17</v>
      </c>
      <c r="V559" s="120">
        <v>252</v>
      </c>
      <c r="W559" s="119">
        <f t="shared" si="339"/>
        <v>1.0061410980000001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44400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7"/>
        <v>5739.56</v>
      </c>
      <c r="F560" s="115">
        <f t="shared" si="358"/>
        <v>44367</v>
      </c>
      <c r="G560" s="116">
        <f t="shared" si="336"/>
        <v>8.3006723105383262E-3</v>
      </c>
      <c r="H560" s="117">
        <f t="shared" si="344"/>
        <v>44428</v>
      </c>
      <c r="I560" s="117">
        <f t="shared" si="337"/>
        <v>44428</v>
      </c>
      <c r="J560" s="118">
        <f t="shared" si="345"/>
        <v>23</v>
      </c>
      <c r="K560" s="118">
        <f t="shared" si="360"/>
        <v>3</v>
      </c>
      <c r="L560" s="8">
        <f t="shared" si="346"/>
        <v>1.0010787999999999</v>
      </c>
      <c r="M560" s="119">
        <f t="shared" si="359"/>
        <v>1.0083006699999999</v>
      </c>
      <c r="N560" s="119">
        <f t="shared" si="353"/>
        <v>1.0884586581127542</v>
      </c>
      <c r="O560" s="112">
        <f t="shared" si="356"/>
        <v>1.0896328799999999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9.5000000000000001E-2</v>
      </c>
      <c r="U560" s="120">
        <f t="shared" si="354"/>
        <v>18</v>
      </c>
      <c r="V560" s="120">
        <v>252</v>
      </c>
      <c r="W560" s="119">
        <f t="shared" si="339"/>
        <v>1.006503511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44401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7"/>
        <v>5739.56</v>
      </c>
      <c r="F561" s="115">
        <f t="shared" si="358"/>
        <v>44367</v>
      </c>
      <c r="G561" s="116">
        <f t="shared" si="336"/>
        <v>8.3006723105383262E-3</v>
      </c>
      <c r="H561" s="117">
        <f t="shared" si="344"/>
        <v>44428</v>
      </c>
      <c r="I561" s="117">
        <f t="shared" si="337"/>
        <v>44428</v>
      </c>
      <c r="J561" s="118">
        <f t="shared" si="345"/>
        <v>23</v>
      </c>
      <c r="K561" s="118">
        <f t="shared" si="360"/>
        <v>4</v>
      </c>
      <c r="L561" s="8">
        <f t="shared" si="346"/>
        <v>1.00143867</v>
      </c>
      <c r="M561" s="119">
        <f t="shared" si="359"/>
        <v>1.0083006699999999</v>
      </c>
      <c r="N561" s="119">
        <f t="shared" si="353"/>
        <v>1.0884586581127542</v>
      </c>
      <c r="O561" s="112">
        <f t="shared" si="356"/>
        <v>1.0900245900000001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9.5000000000000001E-2</v>
      </c>
      <c r="U561" s="120">
        <f t="shared" si="354"/>
        <v>19</v>
      </c>
      <c r="V561" s="120">
        <v>252</v>
      </c>
      <c r="W561" s="119">
        <f t="shared" si="339"/>
        <v>1.0068660549999999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44402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7"/>
        <v>5739.56</v>
      </c>
      <c r="F562" s="115">
        <f t="shared" si="358"/>
        <v>44367</v>
      </c>
      <c r="G562" s="116">
        <f t="shared" si="336"/>
        <v>8.3006723105383262E-3</v>
      </c>
      <c r="H562" s="117">
        <f t="shared" si="344"/>
        <v>44428</v>
      </c>
      <c r="I562" s="117">
        <f t="shared" si="337"/>
        <v>44428</v>
      </c>
      <c r="J562" s="118">
        <f t="shared" si="345"/>
        <v>23</v>
      </c>
      <c r="K562" s="118">
        <f t="shared" si="360"/>
        <v>4</v>
      </c>
      <c r="L562" s="8">
        <f t="shared" si="346"/>
        <v>1.00143867</v>
      </c>
      <c r="M562" s="119">
        <f t="shared" si="359"/>
        <v>1.0083006699999999</v>
      </c>
      <c r="N562" s="119">
        <f t="shared" si="353"/>
        <v>1.0884586581127542</v>
      </c>
      <c r="O562" s="112">
        <f t="shared" si="356"/>
        <v>1.0900245900000001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9.5000000000000001E-2</v>
      </c>
      <c r="U562" s="120">
        <f t="shared" si="354"/>
        <v>19</v>
      </c>
      <c r="V562" s="120">
        <v>252</v>
      </c>
      <c r="W562" s="119">
        <f t="shared" si="339"/>
        <v>1.0068660549999999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44403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7"/>
        <v>5739.56</v>
      </c>
      <c r="F563" s="115">
        <f t="shared" si="358"/>
        <v>44367</v>
      </c>
      <c r="G563" s="116">
        <f t="shared" si="336"/>
        <v>8.3006723105383262E-3</v>
      </c>
      <c r="H563" s="117">
        <f t="shared" si="344"/>
        <v>44428</v>
      </c>
      <c r="I563" s="117">
        <f t="shared" si="337"/>
        <v>44428</v>
      </c>
      <c r="J563" s="118">
        <f t="shared" si="345"/>
        <v>23</v>
      </c>
      <c r="K563" s="118">
        <f t="shared" si="360"/>
        <v>4</v>
      </c>
      <c r="L563" s="8">
        <f t="shared" si="346"/>
        <v>1.00143867</v>
      </c>
      <c r="M563" s="119">
        <f t="shared" si="359"/>
        <v>1.0083006699999999</v>
      </c>
      <c r="N563" s="119">
        <f t="shared" si="353"/>
        <v>1.0884586581127542</v>
      </c>
      <c r="O563" s="112">
        <f t="shared" si="356"/>
        <v>1.0900245900000001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9.5000000000000001E-2</v>
      </c>
      <c r="U563" s="120">
        <f t="shared" si="354"/>
        <v>19</v>
      </c>
      <c r="V563" s="120">
        <v>252</v>
      </c>
      <c r="W563" s="119">
        <f t="shared" si="339"/>
        <v>1.0068660549999999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44404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7"/>
        <v>5739.56</v>
      </c>
      <c r="F564" s="115">
        <f t="shared" si="358"/>
        <v>44367</v>
      </c>
      <c r="G564" s="116">
        <f t="shared" si="336"/>
        <v>8.3006723105383262E-3</v>
      </c>
      <c r="H564" s="117">
        <f t="shared" si="344"/>
        <v>44428</v>
      </c>
      <c r="I564" s="117">
        <f t="shared" si="337"/>
        <v>44428</v>
      </c>
      <c r="J564" s="118">
        <f t="shared" si="345"/>
        <v>23</v>
      </c>
      <c r="K564" s="118">
        <f t="shared" si="360"/>
        <v>5</v>
      </c>
      <c r="L564" s="8">
        <f t="shared" si="346"/>
        <v>1.00179866</v>
      </c>
      <c r="M564" s="119">
        <f t="shared" si="359"/>
        <v>1.0083006699999999</v>
      </c>
      <c r="N564" s="119">
        <f t="shared" si="353"/>
        <v>1.0884586581127542</v>
      </c>
      <c r="O564" s="112">
        <f t="shared" si="356"/>
        <v>1.0904164199999999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9.5000000000000001E-2</v>
      </c>
      <c r="U564" s="120">
        <f t="shared" si="354"/>
        <v>20</v>
      </c>
      <c r="V564" s="120">
        <v>252</v>
      </c>
      <c r="W564" s="119">
        <f t="shared" si="339"/>
        <v>1.0072287289999999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44405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7"/>
        <v>5739.56</v>
      </c>
      <c r="F565" s="115">
        <f t="shared" si="358"/>
        <v>44367</v>
      </c>
      <c r="G565" s="116">
        <f t="shared" si="336"/>
        <v>8.3006723105383262E-3</v>
      </c>
      <c r="H565" s="117">
        <f t="shared" si="344"/>
        <v>44428</v>
      </c>
      <c r="I565" s="117">
        <f t="shared" si="337"/>
        <v>44428</v>
      </c>
      <c r="J565" s="118">
        <f t="shared" si="345"/>
        <v>23</v>
      </c>
      <c r="K565" s="118">
        <f t="shared" si="360"/>
        <v>6</v>
      </c>
      <c r="L565" s="8">
        <f t="shared" si="346"/>
        <v>1.00215878</v>
      </c>
      <c r="M565" s="119">
        <f t="shared" si="359"/>
        <v>1.0083006699999999</v>
      </c>
      <c r="N565" s="119">
        <f t="shared" si="353"/>
        <v>1.0884586581127542</v>
      </c>
      <c r="O565" s="112">
        <f t="shared" si="356"/>
        <v>1.0908084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9.5000000000000001E-2</v>
      </c>
      <c r="U565" s="120">
        <f t="shared" si="354"/>
        <v>21</v>
      </c>
      <c r="V565" s="120">
        <v>252</v>
      </c>
      <c r="W565" s="119">
        <f t="shared" si="339"/>
        <v>1.0075915339999999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44406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7"/>
        <v>5739.56</v>
      </c>
      <c r="F566" s="115">
        <f t="shared" si="358"/>
        <v>44367</v>
      </c>
      <c r="G566" s="116">
        <f t="shared" si="336"/>
        <v>8.3006723105383262E-3</v>
      </c>
      <c r="H566" s="117">
        <f t="shared" si="344"/>
        <v>44428</v>
      </c>
      <c r="I566" s="117">
        <f t="shared" si="337"/>
        <v>44428</v>
      </c>
      <c r="J566" s="118">
        <f t="shared" si="345"/>
        <v>23</v>
      </c>
      <c r="K566" s="118">
        <f t="shared" si="360"/>
        <v>7</v>
      </c>
      <c r="L566" s="8">
        <f t="shared" si="346"/>
        <v>1.00251903</v>
      </c>
      <c r="M566" s="119">
        <f t="shared" si="359"/>
        <v>1.0083006699999999</v>
      </c>
      <c r="N566" s="119">
        <f t="shared" si="353"/>
        <v>1.0884586581127542</v>
      </c>
      <c r="O566" s="112">
        <f t="shared" si="356"/>
        <v>1.09120051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9.5000000000000001E-2</v>
      </c>
      <c r="U566" s="120">
        <f t="shared" si="354"/>
        <v>22</v>
      </c>
      <c r="V566" s="120">
        <v>252</v>
      </c>
      <c r="W566" s="119">
        <f t="shared" si="339"/>
        <v>1.00795447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44407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7"/>
        <v>5739.56</v>
      </c>
      <c r="F567" s="115">
        <f t="shared" si="358"/>
        <v>44367</v>
      </c>
      <c r="G567" s="116">
        <f t="shared" si="336"/>
        <v>8.3006723105383262E-3</v>
      </c>
      <c r="H567" s="117">
        <f t="shared" si="344"/>
        <v>44428</v>
      </c>
      <c r="I567" s="117">
        <f t="shared" si="337"/>
        <v>44428</v>
      </c>
      <c r="J567" s="118">
        <f t="shared" si="345"/>
        <v>23</v>
      </c>
      <c r="K567" s="118">
        <f t="shared" si="360"/>
        <v>8</v>
      </c>
      <c r="L567" s="8">
        <f t="shared" si="346"/>
        <v>1.00287941</v>
      </c>
      <c r="M567" s="119">
        <f t="shared" si="359"/>
        <v>1.0083006699999999</v>
      </c>
      <c r="N567" s="119">
        <f t="shared" si="353"/>
        <v>1.0884586581127542</v>
      </c>
      <c r="O567" s="112">
        <f t="shared" si="356"/>
        <v>1.0915927700000001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9.5000000000000001E-2</v>
      </c>
      <c r="U567" s="120">
        <f t="shared" si="354"/>
        <v>23</v>
      </c>
      <c r="V567" s="120">
        <v>252</v>
      </c>
      <c r="W567" s="119">
        <f t="shared" si="339"/>
        <v>1.0083175360000001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44408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7"/>
        <v>5739.56</v>
      </c>
      <c r="F568" s="115">
        <f t="shared" si="358"/>
        <v>44367</v>
      </c>
      <c r="G568" s="116">
        <f t="shared" si="336"/>
        <v>8.3006723105383262E-3</v>
      </c>
      <c r="H568" s="117">
        <f t="shared" si="344"/>
        <v>44428</v>
      </c>
      <c r="I568" s="117">
        <f t="shared" si="337"/>
        <v>44428</v>
      </c>
      <c r="J568" s="118">
        <f t="shared" si="345"/>
        <v>23</v>
      </c>
      <c r="K568" s="118">
        <f t="shared" si="360"/>
        <v>9</v>
      </c>
      <c r="L568" s="8">
        <f t="shared" si="346"/>
        <v>1.00323991</v>
      </c>
      <c r="M568" s="119">
        <f t="shared" si="359"/>
        <v>1.0083006699999999</v>
      </c>
      <c r="N568" s="119">
        <f t="shared" si="353"/>
        <v>1.0884586581127542</v>
      </c>
      <c r="O568" s="112">
        <f t="shared" si="356"/>
        <v>1.0919851599999999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9.5000000000000001E-2</v>
      </c>
      <c r="U568" s="120">
        <f t="shared" si="354"/>
        <v>24</v>
      </c>
      <c r="V568" s="120">
        <v>252</v>
      </c>
      <c r="W568" s="119">
        <f t="shared" si="339"/>
        <v>1.0086807339999999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44409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7"/>
        <v>5739.56</v>
      </c>
      <c r="F569" s="115">
        <f t="shared" si="358"/>
        <v>44367</v>
      </c>
      <c r="G569" s="116">
        <f t="shared" si="336"/>
        <v>8.3006723105383262E-3</v>
      </c>
      <c r="H569" s="117">
        <f t="shared" si="344"/>
        <v>44428</v>
      </c>
      <c r="I569" s="117">
        <f t="shared" si="337"/>
        <v>44428</v>
      </c>
      <c r="J569" s="118">
        <f t="shared" si="345"/>
        <v>23</v>
      </c>
      <c r="K569" s="118">
        <f t="shared" si="360"/>
        <v>9</v>
      </c>
      <c r="L569" s="8">
        <f t="shared" si="346"/>
        <v>1.00323991</v>
      </c>
      <c r="M569" s="119">
        <f t="shared" si="359"/>
        <v>1.0083006699999999</v>
      </c>
      <c r="N569" s="119">
        <f t="shared" si="353"/>
        <v>1.0884586581127542</v>
      </c>
      <c r="O569" s="112">
        <f t="shared" si="356"/>
        <v>1.0919851599999999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9.5000000000000001E-2</v>
      </c>
      <c r="U569" s="120">
        <f t="shared" si="354"/>
        <v>24</v>
      </c>
      <c r="V569" s="120">
        <v>252</v>
      </c>
      <c r="W569" s="119">
        <f t="shared" si="339"/>
        <v>1.0086807339999999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44410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7"/>
        <v>5739.56</v>
      </c>
      <c r="F570" s="115">
        <f t="shared" si="358"/>
        <v>44367</v>
      </c>
      <c r="G570" s="116">
        <f t="shared" si="336"/>
        <v>8.3006723105383262E-3</v>
      </c>
      <c r="H570" s="117">
        <f t="shared" si="344"/>
        <v>44428</v>
      </c>
      <c r="I570" s="117">
        <f t="shared" si="337"/>
        <v>44428</v>
      </c>
      <c r="J570" s="118">
        <f t="shared" si="345"/>
        <v>23</v>
      </c>
      <c r="K570" s="118">
        <f t="shared" si="360"/>
        <v>9</v>
      </c>
      <c r="L570" s="8">
        <f t="shared" si="346"/>
        <v>1.00323991</v>
      </c>
      <c r="M570" s="119">
        <f t="shared" si="359"/>
        <v>1.0083006699999999</v>
      </c>
      <c r="N570" s="119">
        <f t="shared" si="353"/>
        <v>1.0884586581127542</v>
      </c>
      <c r="O570" s="112">
        <f t="shared" si="356"/>
        <v>1.0919851599999999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9.5000000000000001E-2</v>
      </c>
      <c r="U570" s="120">
        <f t="shared" si="354"/>
        <v>24</v>
      </c>
      <c r="V570" s="120">
        <v>252</v>
      </c>
      <c r="W570" s="119">
        <f t="shared" si="339"/>
        <v>1.0086807339999999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44411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7"/>
        <v>5739.56</v>
      </c>
      <c r="F571" s="115">
        <f t="shared" si="358"/>
        <v>44367</v>
      </c>
      <c r="G571" s="116">
        <f t="shared" si="336"/>
        <v>8.3006723105383262E-3</v>
      </c>
      <c r="H571" s="117">
        <f t="shared" si="344"/>
        <v>44428</v>
      </c>
      <c r="I571" s="117">
        <f t="shared" si="337"/>
        <v>44428</v>
      </c>
      <c r="J571" s="118">
        <f t="shared" si="345"/>
        <v>23</v>
      </c>
      <c r="K571" s="118">
        <f t="shared" si="360"/>
        <v>10</v>
      </c>
      <c r="L571" s="8">
        <f t="shared" si="346"/>
        <v>1.00360055</v>
      </c>
      <c r="M571" s="119">
        <f t="shared" si="359"/>
        <v>1.0083006699999999</v>
      </c>
      <c r="N571" s="119">
        <f t="shared" si="353"/>
        <v>1.0884586581127542</v>
      </c>
      <c r="O571" s="112">
        <f t="shared" si="356"/>
        <v>1.0923776999999999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9.5000000000000001E-2</v>
      </c>
      <c r="U571" s="120">
        <f t="shared" si="354"/>
        <v>25</v>
      </c>
      <c r="V571" s="120">
        <v>252</v>
      </c>
      <c r="W571" s="119">
        <f t="shared" si="339"/>
        <v>1.0090440620000001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44412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7"/>
        <v>5739.56</v>
      </c>
      <c r="F572" s="115">
        <f t="shared" si="358"/>
        <v>44367</v>
      </c>
      <c r="G572" s="116">
        <f t="shared" si="336"/>
        <v>8.3006723105383262E-3</v>
      </c>
      <c r="H572" s="117">
        <f t="shared" si="344"/>
        <v>44428</v>
      </c>
      <c r="I572" s="117">
        <f t="shared" si="337"/>
        <v>44428</v>
      </c>
      <c r="J572" s="118">
        <f t="shared" si="345"/>
        <v>23</v>
      </c>
      <c r="K572" s="118">
        <f t="shared" si="360"/>
        <v>11</v>
      </c>
      <c r="L572" s="8">
        <f t="shared" si="346"/>
        <v>1.0039613199999999</v>
      </c>
      <c r="M572" s="119">
        <f t="shared" si="359"/>
        <v>1.0083006699999999</v>
      </c>
      <c r="N572" s="119">
        <f t="shared" si="353"/>
        <v>1.0884586581127542</v>
      </c>
      <c r="O572" s="112">
        <f t="shared" si="356"/>
        <v>1.0927703900000001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9.5000000000000001E-2</v>
      </c>
      <c r="U572" s="120">
        <f t="shared" si="354"/>
        <v>26</v>
      </c>
      <c r="V572" s="120">
        <v>252</v>
      </c>
      <c r="W572" s="119">
        <f t="shared" si="339"/>
        <v>1.009407521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44413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7"/>
        <v>5739.56</v>
      </c>
      <c r="F573" s="115">
        <f t="shared" si="358"/>
        <v>44367</v>
      </c>
      <c r="G573" s="116">
        <f t="shared" si="336"/>
        <v>8.3006723105383262E-3</v>
      </c>
      <c r="H573" s="117">
        <f t="shared" si="344"/>
        <v>44428</v>
      </c>
      <c r="I573" s="117">
        <f t="shared" si="337"/>
        <v>44428</v>
      </c>
      <c r="J573" s="118">
        <f t="shared" si="345"/>
        <v>23</v>
      </c>
      <c r="K573" s="118">
        <f t="shared" si="360"/>
        <v>12</v>
      </c>
      <c r="L573" s="8">
        <f t="shared" si="346"/>
        <v>1.0043222199999999</v>
      </c>
      <c r="M573" s="119">
        <f t="shared" si="359"/>
        <v>1.0083006699999999</v>
      </c>
      <c r="N573" s="119">
        <f t="shared" si="353"/>
        <v>1.0884586581127542</v>
      </c>
      <c r="O573" s="112">
        <f t="shared" si="356"/>
        <v>1.0931632099999999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9.5000000000000001E-2</v>
      </c>
      <c r="U573" s="120">
        <f t="shared" si="354"/>
        <v>27</v>
      </c>
      <c r="V573" s="120">
        <v>252</v>
      </c>
      <c r="W573" s="119">
        <f t="shared" si="339"/>
        <v>1.00977111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44414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7"/>
        <v>5739.56</v>
      </c>
      <c r="F574" s="115">
        <f t="shared" si="358"/>
        <v>44367</v>
      </c>
      <c r="G574" s="116">
        <f t="shared" si="336"/>
        <v>8.3006723105383262E-3</v>
      </c>
      <c r="H574" s="117">
        <f t="shared" si="344"/>
        <v>44428</v>
      </c>
      <c r="I574" s="117">
        <f t="shared" si="337"/>
        <v>44428</v>
      </c>
      <c r="J574" s="118">
        <f t="shared" si="345"/>
        <v>23</v>
      </c>
      <c r="K574" s="118">
        <f t="shared" si="360"/>
        <v>13</v>
      </c>
      <c r="L574" s="8">
        <f t="shared" si="346"/>
        <v>1.00468325</v>
      </c>
      <c r="M574" s="119">
        <f t="shared" si="359"/>
        <v>1.0083006699999999</v>
      </c>
      <c r="N574" s="119">
        <f t="shared" si="353"/>
        <v>1.0884586581127542</v>
      </c>
      <c r="O574" s="112">
        <f t="shared" si="356"/>
        <v>1.09355618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9.5000000000000001E-2</v>
      </c>
      <c r="U574" s="120">
        <f t="shared" si="354"/>
        <v>28</v>
      </c>
      <c r="V574" s="120">
        <v>252</v>
      </c>
      <c r="W574" s="119">
        <f t="shared" si="339"/>
        <v>1.010134831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44415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7"/>
        <v>5739.56</v>
      </c>
      <c r="F575" s="115">
        <f t="shared" si="358"/>
        <v>44367</v>
      </c>
      <c r="G575" s="116">
        <f t="shared" si="336"/>
        <v>8.3006723105383262E-3</v>
      </c>
      <c r="H575" s="117">
        <f t="shared" si="344"/>
        <v>44428</v>
      </c>
      <c r="I575" s="117">
        <f t="shared" si="337"/>
        <v>44428</v>
      </c>
      <c r="J575" s="118">
        <f t="shared" si="345"/>
        <v>23</v>
      </c>
      <c r="K575" s="118">
        <f t="shared" si="360"/>
        <v>14</v>
      </c>
      <c r="L575" s="8">
        <f t="shared" si="346"/>
        <v>1.0050444000000001</v>
      </c>
      <c r="M575" s="119">
        <f t="shared" si="359"/>
        <v>1.0083006699999999</v>
      </c>
      <c r="N575" s="119">
        <f t="shared" si="353"/>
        <v>1.0884586581127542</v>
      </c>
      <c r="O575" s="112">
        <f t="shared" si="356"/>
        <v>1.09394927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9.5000000000000001E-2</v>
      </c>
      <c r="U575" s="120">
        <f t="shared" si="354"/>
        <v>29</v>
      </c>
      <c r="V575" s="120">
        <v>252</v>
      </c>
      <c r="W575" s="119">
        <f t="shared" si="339"/>
        <v>1.010498683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44416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7"/>
        <v>5739.56</v>
      </c>
      <c r="F576" s="115">
        <f t="shared" si="358"/>
        <v>44367</v>
      </c>
      <c r="G576" s="116">
        <f t="shared" si="336"/>
        <v>8.3006723105383262E-3</v>
      </c>
      <c r="H576" s="117">
        <f t="shared" si="344"/>
        <v>44428</v>
      </c>
      <c r="I576" s="117">
        <f t="shared" si="337"/>
        <v>44428</v>
      </c>
      <c r="J576" s="118">
        <f t="shared" si="345"/>
        <v>23</v>
      </c>
      <c r="K576" s="118">
        <f t="shared" si="360"/>
        <v>14</v>
      </c>
      <c r="L576" s="8">
        <f t="shared" si="346"/>
        <v>1.0050444000000001</v>
      </c>
      <c r="M576" s="119">
        <f t="shared" si="359"/>
        <v>1.0083006699999999</v>
      </c>
      <c r="N576" s="119">
        <f t="shared" si="353"/>
        <v>1.0884586581127542</v>
      </c>
      <c r="O576" s="112">
        <f t="shared" si="356"/>
        <v>1.09394927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9.5000000000000001E-2</v>
      </c>
      <c r="U576" s="120">
        <f t="shared" si="354"/>
        <v>29</v>
      </c>
      <c r="V576" s="120">
        <v>252</v>
      </c>
      <c r="W576" s="119">
        <f t="shared" si="339"/>
        <v>1.010498683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44417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7"/>
        <v>5739.56</v>
      </c>
      <c r="F577" s="115">
        <f t="shared" si="358"/>
        <v>44367</v>
      </c>
      <c r="G577" s="116">
        <f t="shared" si="336"/>
        <v>8.3006723105383262E-3</v>
      </c>
      <c r="H577" s="117">
        <f t="shared" si="344"/>
        <v>44428</v>
      </c>
      <c r="I577" s="117">
        <f t="shared" si="337"/>
        <v>44428</v>
      </c>
      <c r="J577" s="118">
        <f t="shared" si="345"/>
        <v>23</v>
      </c>
      <c r="K577" s="118">
        <f t="shared" si="360"/>
        <v>14</v>
      </c>
      <c r="L577" s="8">
        <f t="shared" si="346"/>
        <v>1.0050444000000001</v>
      </c>
      <c r="M577" s="119">
        <f t="shared" si="359"/>
        <v>1.0083006699999999</v>
      </c>
      <c r="N577" s="119">
        <f t="shared" si="353"/>
        <v>1.0884586581127542</v>
      </c>
      <c r="O577" s="112">
        <f t="shared" si="356"/>
        <v>1.09394927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9.5000000000000001E-2</v>
      </c>
      <c r="U577" s="120">
        <f t="shared" si="354"/>
        <v>29</v>
      </c>
      <c r="V577" s="120">
        <v>252</v>
      </c>
      <c r="W577" s="119">
        <f t="shared" si="339"/>
        <v>1.010498683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44418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7"/>
        <v>5739.56</v>
      </c>
      <c r="F578" s="115">
        <f t="shared" si="358"/>
        <v>44367</v>
      </c>
      <c r="G578" s="116">
        <f t="shared" si="336"/>
        <v>8.3006723105383262E-3</v>
      </c>
      <c r="H578" s="117">
        <f t="shared" si="344"/>
        <v>44428</v>
      </c>
      <c r="I578" s="117">
        <f t="shared" si="337"/>
        <v>44428</v>
      </c>
      <c r="J578" s="118">
        <f t="shared" si="345"/>
        <v>23</v>
      </c>
      <c r="K578" s="118">
        <f t="shared" si="360"/>
        <v>15</v>
      </c>
      <c r="L578" s="8">
        <f t="shared" si="346"/>
        <v>1.0054056899999999</v>
      </c>
      <c r="M578" s="119">
        <f t="shared" si="359"/>
        <v>1.0083006699999999</v>
      </c>
      <c r="N578" s="119">
        <f t="shared" si="353"/>
        <v>1.0884586581127542</v>
      </c>
      <c r="O578" s="112">
        <f t="shared" si="356"/>
        <v>1.0943425200000001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9.5000000000000001E-2</v>
      </c>
      <c r="U578" s="120">
        <f t="shared" si="354"/>
        <v>30</v>
      </c>
      <c r="V578" s="120">
        <v>252</v>
      </c>
      <c r="W578" s="119">
        <f t="shared" si="339"/>
        <v>1.010862666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44419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7"/>
        <v>5739.56</v>
      </c>
      <c r="F579" s="115">
        <f t="shared" si="358"/>
        <v>44367</v>
      </c>
      <c r="G579" s="116">
        <f t="shared" si="336"/>
        <v>8.3006723105383262E-3</v>
      </c>
      <c r="H579" s="117">
        <f t="shared" si="344"/>
        <v>44428</v>
      </c>
      <c r="I579" s="117">
        <f t="shared" si="337"/>
        <v>44428</v>
      </c>
      <c r="J579" s="118">
        <f t="shared" si="345"/>
        <v>23</v>
      </c>
      <c r="K579" s="118">
        <f t="shared" si="360"/>
        <v>16</v>
      </c>
      <c r="L579" s="8">
        <f t="shared" si="346"/>
        <v>1.0057671100000001</v>
      </c>
      <c r="M579" s="119">
        <f t="shared" si="359"/>
        <v>1.0083006699999999</v>
      </c>
      <c r="N579" s="119">
        <f t="shared" si="353"/>
        <v>1.0884586581127542</v>
      </c>
      <c r="O579" s="112">
        <f t="shared" si="356"/>
        <v>1.09473591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9.5000000000000001E-2</v>
      </c>
      <c r="U579" s="120">
        <f t="shared" si="354"/>
        <v>31</v>
      </c>
      <c r="V579" s="120">
        <v>252</v>
      </c>
      <c r="W579" s="119">
        <f t="shared" si="339"/>
        <v>1.0112267800000001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44420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7"/>
        <v>5739.56</v>
      </c>
      <c r="F580" s="115">
        <f t="shared" si="358"/>
        <v>44367</v>
      </c>
      <c r="G580" s="116">
        <f t="shared" si="336"/>
        <v>8.3006723105383262E-3</v>
      </c>
      <c r="H580" s="117">
        <f t="shared" si="344"/>
        <v>44428</v>
      </c>
      <c r="I580" s="117">
        <f t="shared" si="337"/>
        <v>44428</v>
      </c>
      <c r="J580" s="118">
        <f t="shared" si="345"/>
        <v>23</v>
      </c>
      <c r="K580" s="118">
        <f t="shared" si="360"/>
        <v>17</v>
      </c>
      <c r="L580" s="8">
        <f t="shared" si="346"/>
        <v>1.00612865</v>
      </c>
      <c r="M580" s="119">
        <f t="shared" si="359"/>
        <v>1.0083006699999999</v>
      </c>
      <c r="N580" s="119">
        <f t="shared" si="353"/>
        <v>1.0884586581127542</v>
      </c>
      <c r="O580" s="112">
        <f t="shared" si="356"/>
        <v>1.09512944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9.5000000000000001E-2</v>
      </c>
      <c r="U580" s="120">
        <f t="shared" si="354"/>
        <v>32</v>
      </c>
      <c r="V580" s="120">
        <v>252</v>
      </c>
      <c r="W580" s="119">
        <f t="shared" si="339"/>
        <v>1.011591025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44421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7"/>
        <v>5739.56</v>
      </c>
      <c r="F581" s="115">
        <f t="shared" si="358"/>
        <v>44367</v>
      </c>
      <c r="G581" s="116">
        <f t="shared" si="336"/>
        <v>8.3006723105383262E-3</v>
      </c>
      <c r="H581" s="117">
        <f t="shared" si="344"/>
        <v>44428</v>
      </c>
      <c r="I581" s="117">
        <f t="shared" si="337"/>
        <v>44428</v>
      </c>
      <c r="J581" s="118">
        <f t="shared" si="345"/>
        <v>23</v>
      </c>
      <c r="K581" s="118">
        <f t="shared" si="360"/>
        <v>18</v>
      </c>
      <c r="L581" s="8">
        <f t="shared" si="346"/>
        <v>1.0064903300000001</v>
      </c>
      <c r="M581" s="119">
        <f t="shared" si="359"/>
        <v>1.0083006699999999</v>
      </c>
      <c r="N581" s="119">
        <f t="shared" si="353"/>
        <v>1.0884586581127542</v>
      </c>
      <c r="O581" s="112">
        <f t="shared" si="356"/>
        <v>1.09552311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9.5000000000000001E-2</v>
      </c>
      <c r="U581" s="120">
        <f t="shared" si="354"/>
        <v>33</v>
      </c>
      <c r="V581" s="120">
        <v>252</v>
      </c>
      <c r="W581" s="119">
        <f t="shared" si="339"/>
        <v>1.011955401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44422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7"/>
        <v>5739.56</v>
      </c>
      <c r="F582" s="115">
        <f t="shared" si="358"/>
        <v>44367</v>
      </c>
      <c r="G582" s="116">
        <f t="shared" si="336"/>
        <v>8.3006723105383262E-3</v>
      </c>
      <c r="H582" s="117">
        <f t="shared" si="344"/>
        <v>44428</v>
      </c>
      <c r="I582" s="117">
        <f t="shared" si="337"/>
        <v>44428</v>
      </c>
      <c r="J582" s="118">
        <f t="shared" si="345"/>
        <v>23</v>
      </c>
      <c r="K582" s="118">
        <f t="shared" si="360"/>
        <v>19</v>
      </c>
      <c r="L582" s="8">
        <f t="shared" si="346"/>
        <v>1.0068521399999999</v>
      </c>
      <c r="M582" s="119">
        <f t="shared" si="359"/>
        <v>1.0083006699999999</v>
      </c>
      <c r="N582" s="119">
        <f t="shared" si="353"/>
        <v>1.0884586581127542</v>
      </c>
      <c r="O582" s="112">
        <f t="shared" si="356"/>
        <v>1.0959169200000001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9.5000000000000001E-2</v>
      </c>
      <c r="U582" s="120">
        <f t="shared" si="354"/>
        <v>34</v>
      </c>
      <c r="V582" s="120">
        <v>252</v>
      </c>
      <c r="W582" s="119">
        <f t="shared" si="339"/>
        <v>1.0123199089999999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44423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7"/>
        <v>5739.56</v>
      </c>
      <c r="F583" s="115">
        <f t="shared" si="358"/>
        <v>44367</v>
      </c>
      <c r="G583" s="116">
        <f t="shared" si="336"/>
        <v>8.3006723105383262E-3</v>
      </c>
      <c r="H583" s="117">
        <f t="shared" si="344"/>
        <v>44428</v>
      </c>
      <c r="I583" s="117">
        <f t="shared" si="337"/>
        <v>44428</v>
      </c>
      <c r="J583" s="118">
        <f t="shared" si="345"/>
        <v>23</v>
      </c>
      <c r="K583" s="118">
        <f t="shared" si="360"/>
        <v>19</v>
      </c>
      <c r="L583" s="8">
        <f t="shared" si="346"/>
        <v>1.0068521399999999</v>
      </c>
      <c r="M583" s="119">
        <f t="shared" si="359"/>
        <v>1.0083006699999999</v>
      </c>
      <c r="N583" s="119">
        <f t="shared" si="353"/>
        <v>1.0884586581127542</v>
      </c>
      <c r="O583" s="112">
        <f t="shared" si="356"/>
        <v>1.0959169200000001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9.5000000000000001E-2</v>
      </c>
      <c r="U583" s="120">
        <f t="shared" si="354"/>
        <v>34</v>
      </c>
      <c r="V583" s="120">
        <v>252</v>
      </c>
      <c r="W583" s="119">
        <f t="shared" si="339"/>
        <v>1.0123199089999999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44424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7"/>
        <v>5739.56</v>
      </c>
      <c r="F584" s="115">
        <f t="shared" si="358"/>
        <v>44367</v>
      </c>
      <c r="G584" s="116">
        <f t="shared" si="336"/>
        <v>8.3006723105383262E-3</v>
      </c>
      <c r="H584" s="117">
        <f t="shared" si="344"/>
        <v>44428</v>
      </c>
      <c r="I584" s="117">
        <f t="shared" si="337"/>
        <v>44428</v>
      </c>
      <c r="J584" s="118">
        <f t="shared" si="345"/>
        <v>23</v>
      </c>
      <c r="K584" s="118">
        <f t="shared" si="360"/>
        <v>19</v>
      </c>
      <c r="L584" s="8">
        <f t="shared" si="346"/>
        <v>1.0068521399999999</v>
      </c>
      <c r="M584" s="119">
        <f t="shared" si="359"/>
        <v>1.0083006699999999</v>
      </c>
      <c r="N584" s="119">
        <f t="shared" si="353"/>
        <v>1.0884586581127542</v>
      </c>
      <c r="O584" s="112">
        <f t="shared" si="356"/>
        <v>1.0959169200000001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9.5000000000000001E-2</v>
      </c>
      <c r="U584" s="120">
        <f t="shared" si="354"/>
        <v>34</v>
      </c>
      <c r="V584" s="120">
        <v>252</v>
      </c>
      <c r="W584" s="119">
        <f t="shared" si="339"/>
        <v>1.0123199089999999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44425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7"/>
        <v>5739.56</v>
      </c>
      <c r="F585" s="115">
        <f t="shared" si="358"/>
        <v>44367</v>
      </c>
      <c r="G585" s="116">
        <f t="shared" si="336"/>
        <v>8.3006723105383262E-3</v>
      </c>
      <c r="H585" s="117">
        <f t="shared" si="344"/>
        <v>44428</v>
      </c>
      <c r="I585" s="117">
        <f t="shared" si="337"/>
        <v>44428</v>
      </c>
      <c r="J585" s="118">
        <f t="shared" si="345"/>
        <v>23</v>
      </c>
      <c r="K585" s="118">
        <f t="shared" si="360"/>
        <v>20</v>
      </c>
      <c r="L585" s="8">
        <f t="shared" si="346"/>
        <v>1.00721408</v>
      </c>
      <c r="M585" s="119">
        <f t="shared" si="359"/>
        <v>1.0083006699999999</v>
      </c>
      <c r="N585" s="119">
        <f t="shared" si="353"/>
        <v>1.0884586581127542</v>
      </c>
      <c r="O585" s="112">
        <f t="shared" si="356"/>
        <v>1.0963108800000001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9.5000000000000001E-2</v>
      </c>
      <c r="U585" s="120">
        <f t="shared" si="354"/>
        <v>35</v>
      </c>
      <c r="V585" s="120">
        <v>252</v>
      </c>
      <c r="W585" s="119">
        <f t="shared" si="339"/>
        <v>1.012684548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44426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7"/>
        <v>5739.56</v>
      </c>
      <c r="F586" s="115">
        <f t="shared" si="358"/>
        <v>44367</v>
      </c>
      <c r="G586" s="116">
        <f t="shared" ref="G586:G649" si="362">(E586/D586)-1</f>
        <v>8.3006723105383262E-3</v>
      </c>
      <c r="H586" s="117">
        <f t="shared" si="344"/>
        <v>44428</v>
      </c>
      <c r="I586" s="117">
        <f t="shared" ref="I586:I649" si="363">IF(A586&gt;I585,H586,I585)</f>
        <v>44428</v>
      </c>
      <c r="J586" s="118">
        <f t="shared" si="345"/>
        <v>23</v>
      </c>
      <c r="K586" s="118">
        <f t="shared" si="360"/>
        <v>21</v>
      </c>
      <c r="L586" s="8">
        <f t="shared" si="346"/>
        <v>1.0075761400000001</v>
      </c>
      <c r="M586" s="119">
        <f t="shared" si="359"/>
        <v>1.0083006699999999</v>
      </c>
      <c r="N586" s="119">
        <f t="shared" si="353"/>
        <v>1.0884586581127542</v>
      </c>
      <c r="O586" s="112">
        <f t="shared" si="356"/>
        <v>1.09670497</v>
      </c>
      <c r="P586" s="112">
        <f t="shared" ref="P586:P649" si="364">TRUNC(C586*O586,8)</f>
        <v>0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9.5000000000000001E-2</v>
      </c>
      <c r="U586" s="120">
        <f t="shared" si="354"/>
        <v>36</v>
      </c>
      <c r="V586" s="120">
        <v>252</v>
      </c>
      <c r="W586" s="119">
        <f t="shared" ref="W586:W649" si="365">ROUND((1+T586)^TRUNC((U586/V586),9),9)</f>
        <v>1.013049318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44427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7"/>
        <v>5739.56</v>
      </c>
      <c r="F587" s="115">
        <f t="shared" si="358"/>
        <v>44367</v>
      </c>
      <c r="G587" s="116">
        <f t="shared" si="362"/>
        <v>8.3006723105383262E-3</v>
      </c>
      <c r="H587" s="117">
        <f t="shared" ref="H587:H650" si="370">IF(DAY(A587)=H$9,VLOOKUP(A587,AH$118:AN$450,4),H586)</f>
        <v>44428</v>
      </c>
      <c r="I587" s="117">
        <f t="shared" si="363"/>
        <v>44428</v>
      </c>
      <c r="J587" s="118">
        <f t="shared" ref="J587:J650" si="371">IF(I587=I586,J586,NETWORKDAYS(I586,I587,$AD$148:$AD$502)-1)</f>
        <v>23</v>
      </c>
      <c r="K587" s="118">
        <f t="shared" si="360"/>
        <v>22</v>
      </c>
      <c r="L587" s="8">
        <f t="shared" ref="L587:L650" si="372">IF(E587&lt;D587,1,TRUNC((E587/D587)^TRUNC((K587/J587),9),8))</f>
        <v>1.0079383399999999</v>
      </c>
      <c r="M587" s="119">
        <f t="shared" si="359"/>
        <v>1.0083006699999999</v>
      </c>
      <c r="N587" s="119">
        <f t="shared" si="353"/>
        <v>1.0884586581127542</v>
      </c>
      <c r="O587" s="112">
        <f t="shared" si="356"/>
        <v>1.0970992100000001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9.5000000000000001E-2</v>
      </c>
      <c r="U587" s="120">
        <f t="shared" si="354"/>
        <v>37</v>
      </c>
      <c r="V587" s="120">
        <v>252</v>
      </c>
      <c r="W587" s="119">
        <f t="shared" si="365"/>
        <v>1.0134142189999999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44428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7"/>
        <v>5739.56</v>
      </c>
      <c r="F588" s="115">
        <f t="shared" si="358"/>
        <v>44367</v>
      </c>
      <c r="G588" s="116">
        <f t="shared" si="362"/>
        <v>8.3006723105383262E-3</v>
      </c>
      <c r="H588" s="117">
        <f t="shared" si="370"/>
        <v>44459</v>
      </c>
      <c r="I588" s="117">
        <f t="shared" si="363"/>
        <v>44428</v>
      </c>
      <c r="J588" s="118">
        <f t="shared" si="371"/>
        <v>23</v>
      </c>
      <c r="K588" s="118">
        <f t="shared" si="360"/>
        <v>23</v>
      </c>
      <c r="L588" s="8">
        <f t="shared" si="372"/>
        <v>1.0083006699999999</v>
      </c>
      <c r="M588" s="119">
        <f t="shared" si="359"/>
        <v>1.0083006699999999</v>
      </c>
      <c r="N588" s="119">
        <f t="shared" si="353"/>
        <v>1.0884586581127542</v>
      </c>
      <c r="O588" s="112">
        <f t="shared" si="356"/>
        <v>1.09749359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19</v>
      </c>
      <c r="R588" s="30">
        <f t="shared" ref="R588:R651" si="376">IF(Q588&gt;0,VLOOKUP($A588,$AD$10:$AI$140,6),0)</f>
        <v>2.7001999999999998E-2</v>
      </c>
      <c r="S588" s="112">
        <f t="shared" si="355"/>
        <v>0</v>
      </c>
      <c r="T588" s="122">
        <f t="shared" si="373"/>
        <v>9.5000000000000001E-2</v>
      </c>
      <c r="U588" s="120">
        <f t="shared" si="354"/>
        <v>38</v>
      </c>
      <c r="V588" s="120">
        <v>252</v>
      </c>
      <c r="W588" s="119">
        <f t="shared" si="365"/>
        <v>1.013779252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44429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7"/>
        <v>5739.56</v>
      </c>
      <c r="F589" s="115">
        <f t="shared" si="358"/>
        <v>44397</v>
      </c>
      <c r="G589" s="116">
        <f t="shared" si="362"/>
        <v>8.3006723105383262E-3</v>
      </c>
      <c r="H589" s="117">
        <f t="shared" si="370"/>
        <v>44459</v>
      </c>
      <c r="I589" s="117">
        <f t="shared" si="363"/>
        <v>44459</v>
      </c>
      <c r="J589" s="118">
        <f t="shared" si="371"/>
        <v>20</v>
      </c>
      <c r="K589" s="118">
        <f t="shared" si="360"/>
        <v>1</v>
      </c>
      <c r="L589" s="8">
        <f t="shared" si="372"/>
        <v>1.0004134</v>
      </c>
      <c r="M589" s="119">
        <f t="shared" si="359"/>
        <v>1.0083006699999999</v>
      </c>
      <c r="N589" s="119">
        <f t="shared" si="353"/>
        <v>1.0974935942423909</v>
      </c>
      <c r="O589" s="112">
        <f t="shared" si="356"/>
        <v>1.09794729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9.5000000000000001E-2</v>
      </c>
      <c r="U589" s="120">
        <f t="shared" si="354"/>
        <v>1</v>
      </c>
      <c r="V589" s="120">
        <v>252</v>
      </c>
      <c r="W589" s="119">
        <f t="shared" si="365"/>
        <v>1.0003602009999999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44430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7"/>
        <v>5739.56</v>
      </c>
      <c r="F590" s="115">
        <f t="shared" si="358"/>
        <v>44397</v>
      </c>
      <c r="G590" s="116">
        <f t="shared" si="362"/>
        <v>8.3006723105383262E-3</v>
      </c>
      <c r="H590" s="117">
        <f t="shared" si="370"/>
        <v>44459</v>
      </c>
      <c r="I590" s="117">
        <f t="shared" si="363"/>
        <v>44459</v>
      </c>
      <c r="J590" s="118">
        <f t="shared" si="371"/>
        <v>20</v>
      </c>
      <c r="K590" s="118">
        <f t="shared" si="360"/>
        <v>1</v>
      </c>
      <c r="L590" s="8">
        <f t="shared" si="372"/>
        <v>1.0004134</v>
      </c>
      <c r="M590" s="119">
        <f t="shared" si="359"/>
        <v>1.0083006699999999</v>
      </c>
      <c r="N590" s="119">
        <f t="shared" si="353"/>
        <v>1.0974935942423909</v>
      </c>
      <c r="O590" s="112">
        <f t="shared" si="356"/>
        <v>1.09794729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9.5000000000000001E-2</v>
      </c>
      <c r="U590" s="120">
        <f t="shared" si="354"/>
        <v>1</v>
      </c>
      <c r="V590" s="120">
        <v>252</v>
      </c>
      <c r="W590" s="119">
        <f t="shared" si="365"/>
        <v>1.0003602009999999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44431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7"/>
        <v>5739.56</v>
      </c>
      <c r="F591" s="115">
        <f t="shared" si="358"/>
        <v>44397</v>
      </c>
      <c r="G591" s="116">
        <f t="shared" si="362"/>
        <v>8.3006723105383262E-3</v>
      </c>
      <c r="H591" s="117">
        <f t="shared" si="370"/>
        <v>44459</v>
      </c>
      <c r="I591" s="117">
        <f t="shared" si="363"/>
        <v>44459</v>
      </c>
      <c r="J591" s="118">
        <f t="shared" si="371"/>
        <v>20</v>
      </c>
      <c r="K591" s="118">
        <f t="shared" si="360"/>
        <v>1</v>
      </c>
      <c r="L591" s="8">
        <f t="shared" si="372"/>
        <v>1.0004134</v>
      </c>
      <c r="M591" s="119">
        <f t="shared" si="359"/>
        <v>1.0083006699999999</v>
      </c>
      <c r="N591" s="119">
        <f t="shared" si="353"/>
        <v>1.0974935942423909</v>
      </c>
      <c r="O591" s="112">
        <f t="shared" si="356"/>
        <v>1.09794729</v>
      </c>
      <c r="P591" s="112">
        <f t="shared" si="364"/>
        <v>0</v>
      </c>
      <c r="Q591" s="162">
        <f t="shared" si="375"/>
        <v>0</v>
      </c>
      <c r="R591" s="30">
        <f t="shared" si="376"/>
        <v>0</v>
      </c>
      <c r="S591" s="112">
        <f t="shared" si="355"/>
        <v>0</v>
      </c>
      <c r="T591" s="122">
        <f t="shared" si="373"/>
        <v>9.5000000000000001E-2</v>
      </c>
      <c r="U591" s="120">
        <f t="shared" si="354"/>
        <v>1</v>
      </c>
      <c r="V591" s="120">
        <v>252</v>
      </c>
      <c r="W591" s="119">
        <f t="shared" si="365"/>
        <v>1.0003602009999999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44432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7"/>
        <v>5739.56</v>
      </c>
      <c r="F592" s="115">
        <f t="shared" si="358"/>
        <v>44397</v>
      </c>
      <c r="G592" s="116">
        <f t="shared" si="362"/>
        <v>8.3006723105383262E-3</v>
      </c>
      <c r="H592" s="117">
        <f t="shared" si="370"/>
        <v>44459</v>
      </c>
      <c r="I592" s="117">
        <f t="shared" si="363"/>
        <v>44459</v>
      </c>
      <c r="J592" s="118">
        <f t="shared" si="371"/>
        <v>20</v>
      </c>
      <c r="K592" s="118">
        <f t="shared" si="360"/>
        <v>2</v>
      </c>
      <c r="L592" s="8">
        <f t="shared" si="372"/>
        <v>1.00082698</v>
      </c>
      <c r="M592" s="119">
        <f t="shared" si="359"/>
        <v>1.0083006699999999</v>
      </c>
      <c r="N592" s="119">
        <f t="shared" si="353"/>
        <v>1.0974935942423909</v>
      </c>
      <c r="O592" s="112">
        <f t="shared" si="356"/>
        <v>1.0984011899999999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9.5000000000000001E-2</v>
      </c>
      <c r="U592" s="120">
        <f t="shared" si="354"/>
        <v>2</v>
      </c>
      <c r="V592" s="120">
        <v>252</v>
      </c>
      <c r="W592" s="119">
        <f t="shared" si="365"/>
        <v>1.0007205320000001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44433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7"/>
        <v>5739.56</v>
      </c>
      <c r="F593" s="115">
        <f t="shared" si="358"/>
        <v>44397</v>
      </c>
      <c r="G593" s="116">
        <f t="shared" si="362"/>
        <v>8.3006723105383262E-3</v>
      </c>
      <c r="H593" s="117">
        <f t="shared" si="370"/>
        <v>44459</v>
      </c>
      <c r="I593" s="117">
        <f t="shared" si="363"/>
        <v>44459</v>
      </c>
      <c r="J593" s="118">
        <f t="shared" si="371"/>
        <v>20</v>
      </c>
      <c r="K593" s="118">
        <f t="shared" si="360"/>
        <v>3</v>
      </c>
      <c r="L593" s="8">
        <f t="shared" si="372"/>
        <v>1.0012407299999999</v>
      </c>
      <c r="M593" s="119">
        <f t="shared" si="359"/>
        <v>1.0083006699999999</v>
      </c>
      <c r="N593" s="119">
        <f t="shared" si="353"/>
        <v>1.0974935942423909</v>
      </c>
      <c r="O593" s="112">
        <f t="shared" si="356"/>
        <v>1.09885528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9.5000000000000001E-2</v>
      </c>
      <c r="U593" s="120">
        <f t="shared" si="354"/>
        <v>3</v>
      </c>
      <c r="V593" s="120">
        <v>252</v>
      </c>
      <c r="W593" s="119">
        <f t="shared" si="365"/>
        <v>1.001080993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44434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7"/>
        <v>5739.56</v>
      </c>
      <c r="F594" s="115">
        <f t="shared" si="358"/>
        <v>44397</v>
      </c>
      <c r="G594" s="116">
        <f t="shared" si="362"/>
        <v>8.3006723105383262E-3</v>
      </c>
      <c r="H594" s="117">
        <f t="shared" si="370"/>
        <v>44459</v>
      </c>
      <c r="I594" s="117">
        <f t="shared" si="363"/>
        <v>44459</v>
      </c>
      <c r="J594" s="118">
        <f t="shared" si="371"/>
        <v>20</v>
      </c>
      <c r="K594" s="118">
        <f t="shared" si="360"/>
        <v>4</v>
      </c>
      <c r="L594" s="8">
        <f t="shared" si="372"/>
        <v>1.0016546399999999</v>
      </c>
      <c r="M594" s="119">
        <f t="shared" si="359"/>
        <v>1.0083006699999999</v>
      </c>
      <c r="N594" s="119">
        <f t="shared" si="353"/>
        <v>1.0974935942423909</v>
      </c>
      <c r="O594" s="112">
        <f t="shared" si="356"/>
        <v>1.0993095500000001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9.5000000000000001E-2</v>
      </c>
      <c r="U594" s="120">
        <f t="shared" si="354"/>
        <v>4</v>
      </c>
      <c r="V594" s="120">
        <v>252</v>
      </c>
      <c r="W594" s="119">
        <f t="shared" si="365"/>
        <v>1.0014415830000001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44435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7"/>
        <v>5739.56</v>
      </c>
      <c r="F595" s="115">
        <f t="shared" si="358"/>
        <v>44397</v>
      </c>
      <c r="G595" s="116">
        <f t="shared" si="362"/>
        <v>8.3006723105383262E-3</v>
      </c>
      <c r="H595" s="117">
        <f t="shared" si="370"/>
        <v>44459</v>
      </c>
      <c r="I595" s="117">
        <f t="shared" si="363"/>
        <v>44459</v>
      </c>
      <c r="J595" s="118">
        <f t="shared" si="371"/>
        <v>20</v>
      </c>
      <c r="K595" s="118">
        <f t="shared" si="360"/>
        <v>5</v>
      </c>
      <c r="L595" s="8">
        <f t="shared" si="372"/>
        <v>1.00206873</v>
      </c>
      <c r="M595" s="119">
        <f t="shared" si="359"/>
        <v>1.0083006699999999</v>
      </c>
      <c r="N595" s="119">
        <f t="shared" si="353"/>
        <v>1.0974935942423909</v>
      </c>
      <c r="O595" s="112">
        <f t="shared" si="356"/>
        <v>1.0997640099999999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9.5000000000000001E-2</v>
      </c>
      <c r="U595" s="120">
        <f t="shared" si="354"/>
        <v>5</v>
      </c>
      <c r="V595" s="120">
        <v>252</v>
      </c>
      <c r="W595" s="119">
        <f t="shared" si="365"/>
        <v>1.0018023039999999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44436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7"/>
        <v>5739.56</v>
      </c>
      <c r="F596" s="115">
        <f t="shared" si="358"/>
        <v>44397</v>
      </c>
      <c r="G596" s="116">
        <f t="shared" si="362"/>
        <v>8.3006723105383262E-3</v>
      </c>
      <c r="H596" s="117">
        <f t="shared" si="370"/>
        <v>44459</v>
      </c>
      <c r="I596" s="117">
        <f t="shared" si="363"/>
        <v>44459</v>
      </c>
      <c r="J596" s="118">
        <f t="shared" si="371"/>
        <v>20</v>
      </c>
      <c r="K596" s="118">
        <f t="shared" si="360"/>
        <v>6</v>
      </c>
      <c r="L596" s="8">
        <f t="shared" si="372"/>
        <v>1.002483</v>
      </c>
      <c r="M596" s="119">
        <f t="shared" si="359"/>
        <v>1.0083006699999999</v>
      </c>
      <c r="N596" s="119">
        <f t="shared" si="353"/>
        <v>1.0974935942423909</v>
      </c>
      <c r="O596" s="112">
        <f t="shared" si="356"/>
        <v>1.1002186700000001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9.5000000000000001E-2</v>
      </c>
      <c r="U596" s="120">
        <f t="shared" si="354"/>
        <v>6</v>
      </c>
      <c r="V596" s="120">
        <v>252</v>
      </c>
      <c r="W596" s="119">
        <f t="shared" si="365"/>
        <v>1.002163154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44437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7"/>
        <v>5739.56</v>
      </c>
      <c r="F597" s="115">
        <f t="shared" si="358"/>
        <v>44397</v>
      </c>
      <c r="G597" s="116">
        <f t="shared" si="362"/>
        <v>8.3006723105383262E-3</v>
      </c>
      <c r="H597" s="117">
        <f t="shared" si="370"/>
        <v>44459</v>
      </c>
      <c r="I597" s="117">
        <f t="shared" si="363"/>
        <v>44459</v>
      </c>
      <c r="J597" s="118">
        <f t="shared" si="371"/>
        <v>20</v>
      </c>
      <c r="K597" s="118">
        <f t="shared" si="360"/>
        <v>6</v>
      </c>
      <c r="L597" s="8">
        <f t="shared" si="372"/>
        <v>1.002483</v>
      </c>
      <c r="M597" s="119">
        <f t="shared" si="359"/>
        <v>1.0083006699999999</v>
      </c>
      <c r="N597" s="119">
        <f t="shared" si="353"/>
        <v>1.0974935942423909</v>
      </c>
      <c r="O597" s="112">
        <f t="shared" si="356"/>
        <v>1.1002186700000001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9.5000000000000001E-2</v>
      </c>
      <c r="U597" s="120">
        <f t="shared" si="354"/>
        <v>6</v>
      </c>
      <c r="V597" s="120">
        <v>252</v>
      </c>
      <c r="W597" s="119">
        <f t="shared" si="365"/>
        <v>1.002163154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44438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7"/>
        <v>5739.56</v>
      </c>
      <c r="F598" s="115">
        <f t="shared" si="358"/>
        <v>44397</v>
      </c>
      <c r="G598" s="116">
        <f t="shared" si="362"/>
        <v>8.3006723105383262E-3</v>
      </c>
      <c r="H598" s="117">
        <f t="shared" si="370"/>
        <v>44459</v>
      </c>
      <c r="I598" s="117">
        <f t="shared" si="363"/>
        <v>44459</v>
      </c>
      <c r="J598" s="118">
        <f t="shared" si="371"/>
        <v>20</v>
      </c>
      <c r="K598" s="118">
        <f t="shared" si="360"/>
        <v>6</v>
      </c>
      <c r="L598" s="8">
        <f t="shared" si="372"/>
        <v>1.002483</v>
      </c>
      <c r="M598" s="119">
        <f t="shared" si="359"/>
        <v>1.0083006699999999</v>
      </c>
      <c r="N598" s="119">
        <f t="shared" si="353"/>
        <v>1.0974935942423909</v>
      </c>
      <c r="O598" s="112">
        <f t="shared" si="356"/>
        <v>1.1002186700000001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9.5000000000000001E-2</v>
      </c>
      <c r="U598" s="120">
        <f t="shared" si="354"/>
        <v>6</v>
      </c>
      <c r="V598" s="120">
        <v>252</v>
      </c>
      <c r="W598" s="119">
        <f t="shared" si="365"/>
        <v>1.002163154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44439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7"/>
        <v>5739.56</v>
      </c>
      <c r="F599" s="115">
        <f t="shared" si="358"/>
        <v>44397</v>
      </c>
      <c r="G599" s="116">
        <f t="shared" si="362"/>
        <v>8.3006723105383262E-3</v>
      </c>
      <c r="H599" s="117">
        <f t="shared" si="370"/>
        <v>44459</v>
      </c>
      <c r="I599" s="117">
        <f t="shared" si="363"/>
        <v>44459</v>
      </c>
      <c r="J599" s="118">
        <f t="shared" si="371"/>
        <v>20</v>
      </c>
      <c r="K599" s="118">
        <f t="shared" si="360"/>
        <v>7</v>
      </c>
      <c r="L599" s="8">
        <f t="shared" si="372"/>
        <v>1.00289743</v>
      </c>
      <c r="M599" s="119">
        <f t="shared" si="359"/>
        <v>1.0083006699999999</v>
      </c>
      <c r="N599" s="119">
        <f t="shared" si="353"/>
        <v>1.0974935942423909</v>
      </c>
      <c r="O599" s="112">
        <f t="shared" si="356"/>
        <v>1.1006735000000001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9.5000000000000001E-2</v>
      </c>
      <c r="U599" s="120">
        <f t="shared" si="354"/>
        <v>7</v>
      </c>
      <c r="V599" s="120">
        <v>252</v>
      </c>
      <c r="W599" s="119">
        <f t="shared" si="365"/>
        <v>1.002524135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44440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7"/>
        <v>5739.56</v>
      </c>
      <c r="F600" s="115">
        <f t="shared" si="358"/>
        <v>44397</v>
      </c>
      <c r="G600" s="116">
        <f t="shared" si="362"/>
        <v>8.3006723105383262E-3</v>
      </c>
      <c r="H600" s="117">
        <f t="shared" si="370"/>
        <v>44459</v>
      </c>
      <c r="I600" s="117">
        <f t="shared" si="363"/>
        <v>44459</v>
      </c>
      <c r="J600" s="118">
        <f t="shared" si="371"/>
        <v>20</v>
      </c>
      <c r="K600" s="118">
        <f t="shared" si="360"/>
        <v>8</v>
      </c>
      <c r="L600" s="8">
        <f t="shared" si="372"/>
        <v>1.00331203</v>
      </c>
      <c r="M600" s="119">
        <f t="shared" si="359"/>
        <v>1.0083006699999999</v>
      </c>
      <c r="N600" s="119">
        <f t="shared" si="353"/>
        <v>1.0974935942423909</v>
      </c>
      <c r="O600" s="112">
        <f t="shared" si="356"/>
        <v>1.1011285200000001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9.5000000000000001E-2</v>
      </c>
      <c r="U600" s="120">
        <f t="shared" si="354"/>
        <v>8</v>
      </c>
      <c r="V600" s="120">
        <v>252</v>
      </c>
      <c r="W600" s="119">
        <f t="shared" si="365"/>
        <v>1.0028852450000001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44441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7"/>
        <v>5739.56</v>
      </c>
      <c r="F601" s="115">
        <f t="shared" si="358"/>
        <v>44397</v>
      </c>
      <c r="G601" s="116">
        <f t="shared" si="362"/>
        <v>8.3006723105383262E-3</v>
      </c>
      <c r="H601" s="117">
        <f t="shared" si="370"/>
        <v>44459</v>
      </c>
      <c r="I601" s="117">
        <f t="shared" si="363"/>
        <v>44459</v>
      </c>
      <c r="J601" s="118">
        <f t="shared" si="371"/>
        <v>20</v>
      </c>
      <c r="K601" s="118">
        <f t="shared" si="360"/>
        <v>9</v>
      </c>
      <c r="L601" s="8">
        <f t="shared" si="372"/>
        <v>1.0037268100000001</v>
      </c>
      <c r="M601" s="119">
        <f t="shared" si="359"/>
        <v>1.0083006699999999</v>
      </c>
      <c r="N601" s="119">
        <f t="shared" si="353"/>
        <v>1.0974935942423909</v>
      </c>
      <c r="O601" s="112">
        <f t="shared" si="356"/>
        <v>1.1015837399999999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9.5000000000000001E-2</v>
      </c>
      <c r="U601" s="120">
        <f t="shared" si="354"/>
        <v>9</v>
      </c>
      <c r="V601" s="120">
        <v>252</v>
      </c>
      <c r="W601" s="119">
        <f t="shared" si="365"/>
        <v>1.0032464860000001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44442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7"/>
        <v>5739.56</v>
      </c>
      <c r="F602" s="115">
        <f t="shared" si="358"/>
        <v>44397</v>
      </c>
      <c r="G602" s="116">
        <f t="shared" si="362"/>
        <v>8.3006723105383262E-3</v>
      </c>
      <c r="H602" s="117">
        <f t="shared" si="370"/>
        <v>44459</v>
      </c>
      <c r="I602" s="117">
        <f t="shared" si="363"/>
        <v>44459</v>
      </c>
      <c r="J602" s="118">
        <f t="shared" si="371"/>
        <v>20</v>
      </c>
      <c r="K602" s="118">
        <f t="shared" si="360"/>
        <v>10</v>
      </c>
      <c r="L602" s="8">
        <f t="shared" si="372"/>
        <v>1.0041417500000001</v>
      </c>
      <c r="M602" s="119">
        <f t="shared" si="359"/>
        <v>1.0083006699999999</v>
      </c>
      <c r="N602" s="119">
        <f t="shared" si="353"/>
        <v>1.0974935942423909</v>
      </c>
      <c r="O602" s="112">
        <f t="shared" si="356"/>
        <v>1.1020391300000001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9.5000000000000001E-2</v>
      </c>
      <c r="U602" s="120">
        <f t="shared" si="354"/>
        <v>10</v>
      </c>
      <c r="V602" s="120">
        <v>252</v>
      </c>
      <c r="W602" s="119">
        <f t="shared" si="365"/>
        <v>1.0036078559999999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44443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7"/>
        <v>5739.56</v>
      </c>
      <c r="F603" s="115">
        <f t="shared" si="358"/>
        <v>44397</v>
      </c>
      <c r="G603" s="116">
        <f t="shared" si="362"/>
        <v>8.3006723105383262E-3</v>
      </c>
      <c r="H603" s="117">
        <f t="shared" si="370"/>
        <v>44459</v>
      </c>
      <c r="I603" s="117">
        <f t="shared" si="363"/>
        <v>44459</v>
      </c>
      <c r="J603" s="118">
        <f t="shared" si="371"/>
        <v>20</v>
      </c>
      <c r="K603" s="118">
        <f t="shared" si="360"/>
        <v>11</v>
      </c>
      <c r="L603" s="8">
        <f t="shared" si="372"/>
        <v>1.00455687</v>
      </c>
      <c r="M603" s="119">
        <f t="shared" si="359"/>
        <v>1.0083006699999999</v>
      </c>
      <c r="N603" s="119">
        <f t="shared" si="353"/>
        <v>1.0974935942423909</v>
      </c>
      <c r="O603" s="112">
        <f t="shared" si="356"/>
        <v>1.1024947199999999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9.5000000000000001E-2</v>
      </c>
      <c r="U603" s="120">
        <f t="shared" si="354"/>
        <v>11</v>
      </c>
      <c r="V603" s="120">
        <v>252</v>
      </c>
      <c r="W603" s="119">
        <f t="shared" si="365"/>
        <v>1.0039693569999999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44444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7"/>
        <v>5739.56</v>
      </c>
      <c r="F604" s="115">
        <f t="shared" si="358"/>
        <v>44397</v>
      </c>
      <c r="G604" s="116">
        <f t="shared" si="362"/>
        <v>8.3006723105383262E-3</v>
      </c>
      <c r="H604" s="117">
        <f t="shared" si="370"/>
        <v>44459</v>
      </c>
      <c r="I604" s="117">
        <f t="shared" si="363"/>
        <v>44459</v>
      </c>
      <c r="J604" s="118">
        <f t="shared" si="371"/>
        <v>20</v>
      </c>
      <c r="K604" s="118">
        <f t="shared" si="360"/>
        <v>11</v>
      </c>
      <c r="L604" s="8">
        <f t="shared" si="372"/>
        <v>1.00455687</v>
      </c>
      <c r="M604" s="119">
        <f t="shared" si="359"/>
        <v>1.0083006699999999</v>
      </c>
      <c r="N604" s="119">
        <f t="shared" si="353"/>
        <v>1.0974935942423909</v>
      </c>
      <c r="O604" s="112">
        <f t="shared" si="356"/>
        <v>1.1024947199999999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9.5000000000000001E-2</v>
      </c>
      <c r="U604" s="120">
        <f t="shared" si="354"/>
        <v>11</v>
      </c>
      <c r="V604" s="120">
        <v>252</v>
      </c>
      <c r="W604" s="119">
        <f t="shared" si="365"/>
        <v>1.0039693569999999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44445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7"/>
        <v>5739.56</v>
      </c>
      <c r="F605" s="115">
        <f t="shared" si="358"/>
        <v>44397</v>
      </c>
      <c r="G605" s="116">
        <f t="shared" si="362"/>
        <v>8.3006723105383262E-3</v>
      </c>
      <c r="H605" s="117">
        <f t="shared" si="370"/>
        <v>44459</v>
      </c>
      <c r="I605" s="117">
        <f t="shared" si="363"/>
        <v>44459</v>
      </c>
      <c r="J605" s="118">
        <f t="shared" si="371"/>
        <v>20</v>
      </c>
      <c r="K605" s="118">
        <f t="shared" si="360"/>
        <v>11</v>
      </c>
      <c r="L605" s="8">
        <f t="shared" si="372"/>
        <v>1.00455687</v>
      </c>
      <c r="M605" s="119">
        <f t="shared" si="359"/>
        <v>1.0083006699999999</v>
      </c>
      <c r="N605" s="119">
        <f t="shared" si="353"/>
        <v>1.0974935942423909</v>
      </c>
      <c r="O605" s="112">
        <f t="shared" si="356"/>
        <v>1.1024947199999999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9.5000000000000001E-2</v>
      </c>
      <c r="U605" s="120">
        <f t="shared" si="354"/>
        <v>11</v>
      </c>
      <c r="V605" s="120">
        <v>252</v>
      </c>
      <c r="W605" s="119">
        <f t="shared" si="365"/>
        <v>1.0039693569999999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44446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7"/>
        <v>5739.56</v>
      </c>
      <c r="F606" s="115">
        <f t="shared" si="358"/>
        <v>44397</v>
      </c>
      <c r="G606" s="116">
        <f t="shared" si="362"/>
        <v>8.3006723105383262E-3</v>
      </c>
      <c r="H606" s="117">
        <f t="shared" si="370"/>
        <v>44459</v>
      </c>
      <c r="I606" s="117">
        <f t="shared" si="363"/>
        <v>44459</v>
      </c>
      <c r="J606" s="118">
        <f t="shared" si="371"/>
        <v>20</v>
      </c>
      <c r="K606" s="118">
        <f t="shared" si="360"/>
        <v>12</v>
      </c>
      <c r="L606" s="8">
        <f t="shared" si="372"/>
        <v>1.0049721599999999</v>
      </c>
      <c r="M606" s="119">
        <f t="shared" si="359"/>
        <v>1.0083006699999999</v>
      </c>
      <c r="N606" s="119">
        <f t="shared" si="353"/>
        <v>1.0974935942423909</v>
      </c>
      <c r="O606" s="112">
        <f t="shared" si="356"/>
        <v>1.1029504999999999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9.5000000000000001E-2</v>
      </c>
      <c r="U606" s="120">
        <f t="shared" si="354"/>
        <v>12</v>
      </c>
      <c r="V606" s="120">
        <v>252</v>
      </c>
      <c r="W606" s="119">
        <f t="shared" si="365"/>
        <v>1.004330988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44447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7"/>
        <v>5739.56</v>
      </c>
      <c r="F607" s="115">
        <f t="shared" si="358"/>
        <v>44397</v>
      </c>
      <c r="G607" s="116">
        <f t="shared" si="362"/>
        <v>8.3006723105383262E-3</v>
      </c>
      <c r="H607" s="117">
        <f t="shared" si="370"/>
        <v>44459</v>
      </c>
      <c r="I607" s="117">
        <f t="shared" si="363"/>
        <v>44459</v>
      </c>
      <c r="J607" s="118">
        <f t="shared" si="371"/>
        <v>20</v>
      </c>
      <c r="K607" s="118">
        <f t="shared" si="360"/>
        <v>12</v>
      </c>
      <c r="L607" s="8">
        <f t="shared" si="372"/>
        <v>1.0049721599999999</v>
      </c>
      <c r="M607" s="119">
        <f t="shared" si="359"/>
        <v>1.0083006699999999</v>
      </c>
      <c r="N607" s="119">
        <f t="shared" ref="N607:N670" si="379">IF(I607&gt;I606,N606*M607,N606)</f>
        <v>1.0974935942423909</v>
      </c>
      <c r="O607" s="112">
        <f t="shared" si="356"/>
        <v>1.1029504999999999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9.5000000000000001E-2</v>
      </c>
      <c r="U607" s="120">
        <f t="shared" si="354"/>
        <v>12</v>
      </c>
      <c r="V607" s="120">
        <v>252</v>
      </c>
      <c r="W607" s="119">
        <f t="shared" si="365"/>
        <v>1.004330988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44448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7"/>
        <v>5739.56</v>
      </c>
      <c r="F608" s="115">
        <f t="shared" si="358"/>
        <v>44397</v>
      </c>
      <c r="G608" s="116">
        <f t="shared" si="362"/>
        <v>8.3006723105383262E-3</v>
      </c>
      <c r="H608" s="117">
        <f t="shared" si="370"/>
        <v>44459</v>
      </c>
      <c r="I608" s="117">
        <f t="shared" si="363"/>
        <v>44459</v>
      </c>
      <c r="J608" s="118">
        <f t="shared" si="371"/>
        <v>20</v>
      </c>
      <c r="K608" s="118">
        <f t="shared" si="360"/>
        <v>13</v>
      </c>
      <c r="L608" s="8">
        <f t="shared" si="372"/>
        <v>1.00538762</v>
      </c>
      <c r="M608" s="119">
        <f t="shared" si="359"/>
        <v>1.0083006699999999</v>
      </c>
      <c r="N608" s="119">
        <f t="shared" si="379"/>
        <v>1.0974935942423909</v>
      </c>
      <c r="O608" s="112">
        <f t="shared" si="356"/>
        <v>1.1034064699999999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9.5000000000000001E-2</v>
      </c>
      <c r="U608" s="120">
        <f t="shared" si="354"/>
        <v>13</v>
      </c>
      <c r="V608" s="120">
        <v>252</v>
      </c>
      <c r="W608" s="119">
        <f t="shared" si="365"/>
        <v>1.0046927489999999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44449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7"/>
        <v>5739.56</v>
      </c>
      <c r="F609" s="115">
        <f t="shared" si="358"/>
        <v>44397</v>
      </c>
      <c r="G609" s="116">
        <f t="shared" si="362"/>
        <v>8.3006723105383262E-3</v>
      </c>
      <c r="H609" s="117">
        <f t="shared" si="370"/>
        <v>44459</v>
      </c>
      <c r="I609" s="117">
        <f t="shared" si="363"/>
        <v>44459</v>
      </c>
      <c r="J609" s="118">
        <f t="shared" si="371"/>
        <v>20</v>
      </c>
      <c r="K609" s="118">
        <f t="shared" si="360"/>
        <v>14</v>
      </c>
      <c r="L609" s="8">
        <f t="shared" si="372"/>
        <v>1.00580326</v>
      </c>
      <c r="M609" s="119">
        <f t="shared" si="359"/>
        <v>1.0083006699999999</v>
      </c>
      <c r="N609" s="119">
        <f t="shared" si="379"/>
        <v>1.0974935942423909</v>
      </c>
      <c r="O609" s="112">
        <f t="shared" si="356"/>
        <v>1.1038626300000001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9.5000000000000001E-2</v>
      </c>
      <c r="U609" s="120">
        <f t="shared" si="354"/>
        <v>14</v>
      </c>
      <c r="V609" s="120">
        <v>252</v>
      </c>
      <c r="W609" s="119">
        <f t="shared" si="365"/>
        <v>1.0050546410000001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44450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7"/>
        <v>5739.56</v>
      </c>
      <c r="F610" s="115">
        <f t="shared" si="358"/>
        <v>44397</v>
      </c>
      <c r="G610" s="116">
        <f t="shared" si="362"/>
        <v>8.3006723105383262E-3</v>
      </c>
      <c r="H610" s="117">
        <f t="shared" si="370"/>
        <v>44459</v>
      </c>
      <c r="I610" s="117">
        <f t="shared" si="363"/>
        <v>44459</v>
      </c>
      <c r="J610" s="118">
        <f t="shared" si="371"/>
        <v>20</v>
      </c>
      <c r="K610" s="118">
        <f t="shared" si="360"/>
        <v>15</v>
      </c>
      <c r="L610" s="8">
        <f t="shared" si="372"/>
        <v>1.0062190600000001</v>
      </c>
      <c r="M610" s="119">
        <f t="shared" si="359"/>
        <v>1.0083006699999999</v>
      </c>
      <c r="N610" s="119">
        <f t="shared" si="379"/>
        <v>1.0974935942423909</v>
      </c>
      <c r="O610" s="112">
        <f t="shared" si="356"/>
        <v>1.10431897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9.5000000000000001E-2</v>
      </c>
      <c r="U610" s="120">
        <f t="shared" si="354"/>
        <v>15</v>
      </c>
      <c r="V610" s="120">
        <v>252</v>
      </c>
      <c r="W610" s="119">
        <f t="shared" si="365"/>
        <v>1.0054166630000001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44451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7"/>
        <v>5739.56</v>
      </c>
      <c r="F611" s="115">
        <f t="shared" si="358"/>
        <v>44397</v>
      </c>
      <c r="G611" s="116">
        <f t="shared" si="362"/>
        <v>8.3006723105383262E-3</v>
      </c>
      <c r="H611" s="117">
        <f t="shared" si="370"/>
        <v>44459</v>
      </c>
      <c r="I611" s="117">
        <f t="shared" si="363"/>
        <v>44459</v>
      </c>
      <c r="J611" s="118">
        <f t="shared" si="371"/>
        <v>20</v>
      </c>
      <c r="K611" s="118">
        <f t="shared" si="360"/>
        <v>15</v>
      </c>
      <c r="L611" s="8">
        <f t="shared" si="372"/>
        <v>1.0062190600000001</v>
      </c>
      <c r="M611" s="119">
        <f t="shared" si="359"/>
        <v>1.0083006699999999</v>
      </c>
      <c r="N611" s="119">
        <f t="shared" si="379"/>
        <v>1.0974935942423909</v>
      </c>
      <c r="O611" s="112">
        <f t="shared" si="356"/>
        <v>1.10431897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9.5000000000000001E-2</v>
      </c>
      <c r="U611" s="120">
        <f t="shared" si="354"/>
        <v>15</v>
      </c>
      <c r="V611" s="120">
        <v>252</v>
      </c>
      <c r="W611" s="119">
        <f t="shared" si="365"/>
        <v>1.0054166630000001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44452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7"/>
        <v>5739.56</v>
      </c>
      <c r="F612" s="115">
        <f t="shared" si="358"/>
        <v>44397</v>
      </c>
      <c r="G612" s="116">
        <f t="shared" si="362"/>
        <v>8.3006723105383262E-3</v>
      </c>
      <c r="H612" s="117">
        <f t="shared" si="370"/>
        <v>44459</v>
      </c>
      <c r="I612" s="117">
        <f t="shared" si="363"/>
        <v>44459</v>
      </c>
      <c r="J612" s="118">
        <f t="shared" si="371"/>
        <v>20</v>
      </c>
      <c r="K612" s="118">
        <f t="shared" si="360"/>
        <v>15</v>
      </c>
      <c r="L612" s="8">
        <f t="shared" si="372"/>
        <v>1.0062190600000001</v>
      </c>
      <c r="M612" s="119">
        <f t="shared" si="359"/>
        <v>1.0083006699999999</v>
      </c>
      <c r="N612" s="119">
        <f t="shared" si="379"/>
        <v>1.0974935942423909</v>
      </c>
      <c r="O612" s="112">
        <f t="shared" si="356"/>
        <v>1.10431897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9.5000000000000001E-2</v>
      </c>
      <c r="U612" s="120">
        <f t="shared" si="354"/>
        <v>15</v>
      </c>
      <c r="V612" s="120">
        <v>252</v>
      </c>
      <c r="W612" s="119">
        <f t="shared" si="365"/>
        <v>1.0054166630000001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44453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7"/>
        <v>5739.56</v>
      </c>
      <c r="F613" s="115">
        <f t="shared" si="358"/>
        <v>44397</v>
      </c>
      <c r="G613" s="116">
        <f t="shared" si="362"/>
        <v>8.3006723105383262E-3</v>
      </c>
      <c r="H613" s="117">
        <f t="shared" si="370"/>
        <v>44459</v>
      </c>
      <c r="I613" s="117">
        <f t="shared" si="363"/>
        <v>44459</v>
      </c>
      <c r="J613" s="118">
        <f t="shared" si="371"/>
        <v>20</v>
      </c>
      <c r="K613" s="118">
        <f t="shared" si="360"/>
        <v>16</v>
      </c>
      <c r="L613" s="8">
        <f t="shared" si="372"/>
        <v>1.0066350399999999</v>
      </c>
      <c r="M613" s="119">
        <f t="shared" si="359"/>
        <v>1.0083006699999999</v>
      </c>
      <c r="N613" s="119">
        <f t="shared" si="379"/>
        <v>1.0974935942423909</v>
      </c>
      <c r="O613" s="112">
        <f t="shared" si="356"/>
        <v>1.1047754999999999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9.5000000000000001E-2</v>
      </c>
      <c r="U613" s="120">
        <f t="shared" ref="U613:U676" si="380">IF(Q612&gt;0,1,IF(K613=K612,U612,U612+1))</f>
        <v>16</v>
      </c>
      <c r="V613" s="120">
        <v>252</v>
      </c>
      <c r="W613" s="119">
        <f t="shared" si="365"/>
        <v>1.005778815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44454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7"/>
        <v>5739.56</v>
      </c>
      <c r="F614" s="115">
        <f t="shared" si="358"/>
        <v>44397</v>
      </c>
      <c r="G614" s="116">
        <f t="shared" si="362"/>
        <v>8.3006723105383262E-3</v>
      </c>
      <c r="H614" s="117">
        <f t="shared" si="370"/>
        <v>44459</v>
      </c>
      <c r="I614" s="117">
        <f t="shared" si="363"/>
        <v>44459</v>
      </c>
      <c r="J614" s="118">
        <f t="shared" si="371"/>
        <v>20</v>
      </c>
      <c r="K614" s="118">
        <f t="shared" si="360"/>
        <v>17</v>
      </c>
      <c r="L614" s="8">
        <f t="shared" si="372"/>
        <v>1.0070511900000001</v>
      </c>
      <c r="M614" s="119">
        <f t="shared" si="359"/>
        <v>1.0083006699999999</v>
      </c>
      <c r="N614" s="119">
        <f t="shared" si="379"/>
        <v>1.0974935942423909</v>
      </c>
      <c r="O614" s="112">
        <f t="shared" si="356"/>
        <v>1.1052322299999999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9.5000000000000001E-2</v>
      </c>
      <c r="U614" s="120">
        <f t="shared" si="380"/>
        <v>17</v>
      </c>
      <c r="V614" s="120">
        <v>252</v>
      </c>
      <c r="W614" s="119">
        <f t="shared" si="365"/>
        <v>1.0061410980000001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44455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7"/>
        <v>5739.56</v>
      </c>
      <c r="F615" s="115">
        <f t="shared" si="358"/>
        <v>44397</v>
      </c>
      <c r="G615" s="116">
        <f t="shared" si="362"/>
        <v>8.3006723105383262E-3</v>
      </c>
      <c r="H615" s="117">
        <f t="shared" si="370"/>
        <v>44459</v>
      </c>
      <c r="I615" s="117">
        <f t="shared" si="363"/>
        <v>44459</v>
      </c>
      <c r="J615" s="118">
        <f t="shared" si="371"/>
        <v>20</v>
      </c>
      <c r="K615" s="118">
        <f t="shared" si="360"/>
        <v>18</v>
      </c>
      <c r="L615" s="8">
        <f t="shared" si="372"/>
        <v>1.0074675099999999</v>
      </c>
      <c r="M615" s="119">
        <f t="shared" si="359"/>
        <v>1.0083006699999999</v>
      </c>
      <c r="N615" s="119">
        <f t="shared" si="379"/>
        <v>1.0974935942423909</v>
      </c>
      <c r="O615" s="112">
        <f t="shared" si="356"/>
        <v>1.10568913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9.5000000000000001E-2</v>
      </c>
      <c r="U615" s="120">
        <f t="shared" si="380"/>
        <v>18</v>
      </c>
      <c r="V615" s="120">
        <v>252</v>
      </c>
      <c r="W615" s="119">
        <f t="shared" si="365"/>
        <v>1.006503511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44456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si="357"/>
        <v>5739.56</v>
      </c>
      <c r="F616" s="115">
        <f t="shared" si="358"/>
        <v>44397</v>
      </c>
      <c r="G616" s="116">
        <f t="shared" si="362"/>
        <v>8.3006723105383262E-3</v>
      </c>
      <c r="H616" s="117">
        <f t="shared" si="370"/>
        <v>44459</v>
      </c>
      <c r="I616" s="117">
        <f t="shared" si="363"/>
        <v>44459</v>
      </c>
      <c r="J616" s="118">
        <f t="shared" si="371"/>
        <v>20</v>
      </c>
      <c r="K616" s="118">
        <f t="shared" si="360"/>
        <v>19</v>
      </c>
      <c r="L616" s="8">
        <f t="shared" si="372"/>
        <v>1.007884</v>
      </c>
      <c r="M616" s="119">
        <f t="shared" si="359"/>
        <v>1.0083006699999999</v>
      </c>
      <c r="N616" s="119">
        <f t="shared" si="379"/>
        <v>1.0974935942423909</v>
      </c>
      <c r="O616" s="112">
        <f t="shared" si="356"/>
        <v>1.10614623</v>
      </c>
      <c r="P616" s="112">
        <f t="shared" si="364"/>
        <v>0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9.5000000000000001E-2</v>
      </c>
      <c r="U616" s="120">
        <f t="shared" si="380"/>
        <v>19</v>
      </c>
      <c r="V616" s="120">
        <v>252</v>
      </c>
      <c r="W616" s="119">
        <f t="shared" si="365"/>
        <v>1.0068660549999999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44457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57"/>
        <v>5739.56</v>
      </c>
      <c r="F617" s="115">
        <f t="shared" si="358"/>
        <v>44397</v>
      </c>
      <c r="G617" s="116">
        <f t="shared" si="362"/>
        <v>8.3006723105383262E-3</v>
      </c>
      <c r="H617" s="117">
        <f t="shared" si="370"/>
        <v>44459</v>
      </c>
      <c r="I617" s="117">
        <f t="shared" si="363"/>
        <v>44459</v>
      </c>
      <c r="J617" s="118">
        <f t="shared" si="371"/>
        <v>20</v>
      </c>
      <c r="K617" s="118">
        <f t="shared" si="360"/>
        <v>20</v>
      </c>
      <c r="L617" s="8">
        <f t="shared" si="372"/>
        <v>1.0083006699999999</v>
      </c>
      <c r="M617" s="119">
        <f t="shared" si="359"/>
        <v>1.0083006699999999</v>
      </c>
      <c r="N617" s="119">
        <f t="shared" si="379"/>
        <v>1.0974935942423909</v>
      </c>
      <c r="O617" s="112">
        <f t="shared" ref="O617:O680" si="382">TRUNC(TRUNC((L617*N617),15),8)</f>
        <v>1.10660352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9.5000000000000001E-2</v>
      </c>
      <c r="U617" s="120">
        <f t="shared" si="380"/>
        <v>20</v>
      </c>
      <c r="V617" s="120">
        <v>252</v>
      </c>
      <c r="W617" s="119">
        <f t="shared" si="365"/>
        <v>1.0072287289999999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44458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ref="E618:E681" si="383">IF($K618=1,VLOOKUP($A617,$AO$10:$AS$131,4),E617)</f>
        <v>5739.56</v>
      </c>
      <c r="F618" s="115">
        <f t="shared" ref="F618:F681" si="384">IF($K618=1,VLOOKUP($A617,$AO$10:$AS$131,5),F617)</f>
        <v>44397</v>
      </c>
      <c r="G618" s="116">
        <f t="shared" si="362"/>
        <v>8.3006723105383262E-3</v>
      </c>
      <c r="H618" s="117">
        <f t="shared" si="370"/>
        <v>44459</v>
      </c>
      <c r="I618" s="117">
        <f t="shared" si="363"/>
        <v>44459</v>
      </c>
      <c r="J618" s="118">
        <f t="shared" si="371"/>
        <v>20</v>
      </c>
      <c r="K618" s="118">
        <f t="shared" si="360"/>
        <v>20</v>
      </c>
      <c r="L618" s="8">
        <f t="shared" si="372"/>
        <v>1.0083006699999999</v>
      </c>
      <c r="M618" s="119">
        <f t="shared" ref="M618:M681" si="385">IF(I618&gt;I617,L617,M617)</f>
        <v>1.0083006699999999</v>
      </c>
      <c r="N618" s="119">
        <f t="shared" si="379"/>
        <v>1.0974935942423909</v>
      </c>
      <c r="O618" s="112">
        <f t="shared" si="382"/>
        <v>1.10660352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9.5000000000000001E-2</v>
      </c>
      <c r="U618" s="120">
        <f t="shared" si="380"/>
        <v>20</v>
      </c>
      <c r="V618" s="120">
        <v>252</v>
      </c>
      <c r="W618" s="119">
        <f t="shared" si="365"/>
        <v>1.0072287289999999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44459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3"/>
        <v>5739.56</v>
      </c>
      <c r="F619" s="115">
        <f t="shared" si="384"/>
        <v>44397</v>
      </c>
      <c r="G619" s="116">
        <f t="shared" si="362"/>
        <v>8.3006723105383262E-3</v>
      </c>
      <c r="H619" s="117">
        <f t="shared" si="370"/>
        <v>44489</v>
      </c>
      <c r="I619" s="117">
        <f t="shared" si="363"/>
        <v>44459</v>
      </c>
      <c r="J619" s="118">
        <f t="shared" si="371"/>
        <v>20</v>
      </c>
      <c r="K619" s="118">
        <f t="shared" si="360"/>
        <v>20</v>
      </c>
      <c r="L619" s="8">
        <f t="shared" si="372"/>
        <v>1.0083006699999999</v>
      </c>
      <c r="M619" s="119">
        <f t="shared" si="385"/>
        <v>1.0083006699999999</v>
      </c>
      <c r="N619" s="119">
        <f t="shared" si="379"/>
        <v>1.0974935942423909</v>
      </c>
      <c r="O619" s="112">
        <f t="shared" si="382"/>
        <v>1.10660352</v>
      </c>
      <c r="P619" s="112">
        <f t="shared" si="364"/>
        <v>0</v>
      </c>
      <c r="Q619" s="162">
        <f t="shared" si="375"/>
        <v>20</v>
      </c>
      <c r="R619" s="30">
        <f t="shared" si="376"/>
        <v>2.7622999999999998E-2</v>
      </c>
      <c r="S619" s="112">
        <f t="shared" si="381"/>
        <v>0</v>
      </c>
      <c r="T619" s="122">
        <f t="shared" si="373"/>
        <v>9.5000000000000001E-2</v>
      </c>
      <c r="U619" s="120">
        <f t="shared" si="380"/>
        <v>20</v>
      </c>
      <c r="V619" s="120">
        <v>252</v>
      </c>
      <c r="W619" s="119">
        <f t="shared" si="365"/>
        <v>1.0072287289999999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44460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3"/>
        <v>5739.56</v>
      </c>
      <c r="F620" s="115">
        <f t="shared" si="384"/>
        <v>44428</v>
      </c>
      <c r="G620" s="116">
        <f t="shared" si="362"/>
        <v>8.3006723105383262E-3</v>
      </c>
      <c r="H620" s="117">
        <f t="shared" si="370"/>
        <v>44489</v>
      </c>
      <c r="I620" s="117">
        <f t="shared" si="363"/>
        <v>44489</v>
      </c>
      <c r="J620" s="118">
        <f t="shared" si="371"/>
        <v>21</v>
      </c>
      <c r="K620" s="118">
        <f t="shared" si="360"/>
        <v>1</v>
      </c>
      <c r="L620" s="8">
        <f t="shared" si="372"/>
        <v>1.00039371</v>
      </c>
      <c r="M620" s="119">
        <f t="shared" si="385"/>
        <v>1.0083006699999999</v>
      </c>
      <c r="N620" s="119">
        <f t="shared" si="379"/>
        <v>1.1066035263953107</v>
      </c>
      <c r="O620" s="112">
        <f t="shared" si="382"/>
        <v>1.1070392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9.5000000000000001E-2</v>
      </c>
      <c r="U620" s="120">
        <f t="shared" si="380"/>
        <v>1</v>
      </c>
      <c r="V620" s="120">
        <v>252</v>
      </c>
      <c r="W620" s="119">
        <f t="shared" si="365"/>
        <v>1.0003602009999999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44461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3"/>
        <v>5739.56</v>
      </c>
      <c r="F621" s="115">
        <f t="shared" si="384"/>
        <v>44428</v>
      </c>
      <c r="G621" s="116">
        <f t="shared" si="362"/>
        <v>8.3006723105383262E-3</v>
      </c>
      <c r="H621" s="117">
        <f t="shared" si="370"/>
        <v>44489</v>
      </c>
      <c r="I621" s="117">
        <f t="shared" si="363"/>
        <v>44489</v>
      </c>
      <c r="J621" s="118">
        <f t="shared" si="371"/>
        <v>21</v>
      </c>
      <c r="K621" s="118">
        <f t="shared" si="360"/>
        <v>2</v>
      </c>
      <c r="L621" s="8">
        <f t="shared" si="372"/>
        <v>1.0007875799999999</v>
      </c>
      <c r="M621" s="119">
        <f t="shared" si="385"/>
        <v>1.0083006699999999</v>
      </c>
      <c r="N621" s="119">
        <f t="shared" si="379"/>
        <v>1.1066035263953107</v>
      </c>
      <c r="O621" s="112">
        <f t="shared" si="382"/>
        <v>1.1074750600000001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9.5000000000000001E-2</v>
      </c>
      <c r="U621" s="120">
        <f t="shared" si="380"/>
        <v>2</v>
      </c>
      <c r="V621" s="120">
        <v>252</v>
      </c>
      <c r="W621" s="119">
        <f t="shared" si="365"/>
        <v>1.0007205320000001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44462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3"/>
        <v>5739.56</v>
      </c>
      <c r="F622" s="115">
        <f t="shared" si="384"/>
        <v>44428</v>
      </c>
      <c r="G622" s="116">
        <f t="shared" si="362"/>
        <v>8.3006723105383262E-3</v>
      </c>
      <c r="H622" s="117">
        <f t="shared" si="370"/>
        <v>44489</v>
      </c>
      <c r="I622" s="117">
        <f t="shared" si="363"/>
        <v>44489</v>
      </c>
      <c r="J622" s="118">
        <f t="shared" si="371"/>
        <v>21</v>
      </c>
      <c r="K622" s="118">
        <f t="shared" ref="K622:K685" si="386">(J622-(NETWORKDAYS(A622,I622,AD$148:AD$502)-1))</f>
        <v>3</v>
      </c>
      <c r="L622" s="8">
        <f t="shared" si="372"/>
        <v>1.0011816099999999</v>
      </c>
      <c r="M622" s="119">
        <f t="shared" si="385"/>
        <v>1.0083006699999999</v>
      </c>
      <c r="N622" s="119">
        <f t="shared" si="379"/>
        <v>1.1066035263953107</v>
      </c>
      <c r="O622" s="112">
        <f t="shared" si="382"/>
        <v>1.1079110999999999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9.5000000000000001E-2</v>
      </c>
      <c r="U622" s="120">
        <f t="shared" si="380"/>
        <v>3</v>
      </c>
      <c r="V622" s="120">
        <v>252</v>
      </c>
      <c r="W622" s="119">
        <f t="shared" si="365"/>
        <v>1.001080993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44463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3"/>
        <v>5739.56</v>
      </c>
      <c r="F623" s="115">
        <f t="shared" si="384"/>
        <v>44428</v>
      </c>
      <c r="G623" s="116">
        <f t="shared" si="362"/>
        <v>8.3006723105383262E-3</v>
      </c>
      <c r="H623" s="117">
        <f t="shared" si="370"/>
        <v>44489</v>
      </c>
      <c r="I623" s="117">
        <f t="shared" si="363"/>
        <v>44489</v>
      </c>
      <c r="J623" s="118">
        <f t="shared" si="371"/>
        <v>21</v>
      </c>
      <c r="K623" s="118">
        <f t="shared" si="386"/>
        <v>4</v>
      </c>
      <c r="L623" s="8">
        <f t="shared" si="372"/>
        <v>1.00157579</v>
      </c>
      <c r="M623" s="119">
        <f t="shared" si="385"/>
        <v>1.0083006699999999</v>
      </c>
      <c r="N623" s="119">
        <f t="shared" si="379"/>
        <v>1.1066035263953107</v>
      </c>
      <c r="O623" s="112">
        <f t="shared" si="382"/>
        <v>1.1083472999999999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9.5000000000000001E-2</v>
      </c>
      <c r="U623" s="120">
        <f t="shared" si="380"/>
        <v>4</v>
      </c>
      <c r="V623" s="120">
        <v>252</v>
      </c>
      <c r="W623" s="119">
        <f t="shared" si="365"/>
        <v>1.0014415830000001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44464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3"/>
        <v>5739.56</v>
      </c>
      <c r="F624" s="115">
        <f t="shared" si="384"/>
        <v>44428</v>
      </c>
      <c r="G624" s="116">
        <f t="shared" si="362"/>
        <v>8.3006723105383262E-3</v>
      </c>
      <c r="H624" s="117">
        <f t="shared" si="370"/>
        <v>44489</v>
      </c>
      <c r="I624" s="117">
        <f t="shared" si="363"/>
        <v>44489</v>
      </c>
      <c r="J624" s="118">
        <f t="shared" si="371"/>
        <v>21</v>
      </c>
      <c r="K624" s="118">
        <f t="shared" si="386"/>
        <v>5</v>
      </c>
      <c r="L624" s="8">
        <f t="shared" si="372"/>
        <v>1.0019701299999999</v>
      </c>
      <c r="M624" s="119">
        <f t="shared" si="385"/>
        <v>1.0083006699999999</v>
      </c>
      <c r="N624" s="119">
        <f t="shared" si="379"/>
        <v>1.1066035263953107</v>
      </c>
      <c r="O624" s="112">
        <f t="shared" si="382"/>
        <v>1.10878367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9.5000000000000001E-2</v>
      </c>
      <c r="U624" s="120">
        <f t="shared" si="380"/>
        <v>5</v>
      </c>
      <c r="V624" s="120">
        <v>252</v>
      </c>
      <c r="W624" s="119">
        <f t="shared" si="365"/>
        <v>1.0018023039999999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44465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3"/>
        <v>5739.56</v>
      </c>
      <c r="F625" s="115">
        <f t="shared" si="384"/>
        <v>44428</v>
      </c>
      <c r="G625" s="116">
        <f t="shared" si="362"/>
        <v>8.3006723105383262E-3</v>
      </c>
      <c r="H625" s="117">
        <f t="shared" si="370"/>
        <v>44489</v>
      </c>
      <c r="I625" s="117">
        <f t="shared" si="363"/>
        <v>44489</v>
      </c>
      <c r="J625" s="118">
        <f t="shared" si="371"/>
        <v>21</v>
      </c>
      <c r="K625" s="118">
        <f t="shared" si="386"/>
        <v>5</v>
      </c>
      <c r="L625" s="8">
        <f t="shared" si="372"/>
        <v>1.0019701299999999</v>
      </c>
      <c r="M625" s="119">
        <f t="shared" si="385"/>
        <v>1.0083006699999999</v>
      </c>
      <c r="N625" s="119">
        <f t="shared" si="379"/>
        <v>1.1066035263953107</v>
      </c>
      <c r="O625" s="112">
        <f t="shared" si="382"/>
        <v>1.10878367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9.5000000000000001E-2</v>
      </c>
      <c r="U625" s="120">
        <f t="shared" si="380"/>
        <v>5</v>
      </c>
      <c r="V625" s="120">
        <v>252</v>
      </c>
      <c r="W625" s="119">
        <f t="shared" si="365"/>
        <v>1.0018023039999999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44466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3"/>
        <v>5739.56</v>
      </c>
      <c r="F626" s="115">
        <f t="shared" si="384"/>
        <v>44428</v>
      </c>
      <c r="G626" s="116">
        <f t="shared" si="362"/>
        <v>8.3006723105383262E-3</v>
      </c>
      <c r="H626" s="117">
        <f t="shared" si="370"/>
        <v>44489</v>
      </c>
      <c r="I626" s="117">
        <f t="shared" si="363"/>
        <v>44489</v>
      </c>
      <c r="J626" s="118">
        <f t="shared" si="371"/>
        <v>21</v>
      </c>
      <c r="K626" s="118">
        <f t="shared" si="386"/>
        <v>5</v>
      </c>
      <c r="L626" s="8">
        <f t="shared" si="372"/>
        <v>1.0019701299999999</v>
      </c>
      <c r="M626" s="119">
        <f t="shared" si="385"/>
        <v>1.0083006699999999</v>
      </c>
      <c r="N626" s="119">
        <f t="shared" si="379"/>
        <v>1.1066035263953107</v>
      </c>
      <c r="O626" s="112">
        <f t="shared" si="382"/>
        <v>1.10878367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9.5000000000000001E-2</v>
      </c>
      <c r="U626" s="120">
        <f t="shared" si="380"/>
        <v>5</v>
      </c>
      <c r="V626" s="120">
        <v>252</v>
      </c>
      <c r="W626" s="119">
        <f t="shared" si="365"/>
        <v>1.0018023039999999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44467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3"/>
        <v>5739.56</v>
      </c>
      <c r="F627" s="115">
        <f t="shared" si="384"/>
        <v>44428</v>
      </c>
      <c r="G627" s="116">
        <f t="shared" si="362"/>
        <v>8.3006723105383262E-3</v>
      </c>
      <c r="H627" s="117">
        <f t="shared" si="370"/>
        <v>44489</v>
      </c>
      <c r="I627" s="117">
        <f t="shared" si="363"/>
        <v>44489</v>
      </c>
      <c r="J627" s="118">
        <f t="shared" si="371"/>
        <v>21</v>
      </c>
      <c r="K627" s="118">
        <f t="shared" si="386"/>
        <v>6</v>
      </c>
      <c r="L627" s="8">
        <f t="shared" si="372"/>
        <v>1.00236462</v>
      </c>
      <c r="M627" s="119">
        <f t="shared" si="385"/>
        <v>1.0083006699999999</v>
      </c>
      <c r="N627" s="119">
        <f t="shared" si="379"/>
        <v>1.1066035263953107</v>
      </c>
      <c r="O627" s="112">
        <f t="shared" si="382"/>
        <v>1.1092202200000001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9.5000000000000001E-2</v>
      </c>
      <c r="U627" s="120">
        <f t="shared" si="380"/>
        <v>6</v>
      </c>
      <c r="V627" s="120">
        <v>252</v>
      </c>
      <c r="W627" s="119">
        <f t="shared" si="365"/>
        <v>1.002163154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44468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3"/>
        <v>5739.56</v>
      </c>
      <c r="F628" s="115">
        <f t="shared" si="384"/>
        <v>44428</v>
      </c>
      <c r="G628" s="116">
        <f t="shared" si="362"/>
        <v>8.3006723105383262E-3</v>
      </c>
      <c r="H628" s="117">
        <f t="shared" si="370"/>
        <v>44489</v>
      </c>
      <c r="I628" s="117">
        <f t="shared" si="363"/>
        <v>44489</v>
      </c>
      <c r="J628" s="118">
        <f t="shared" si="371"/>
        <v>21</v>
      </c>
      <c r="K628" s="118">
        <f t="shared" si="386"/>
        <v>7</v>
      </c>
      <c r="L628" s="8">
        <f t="shared" si="372"/>
        <v>1.0027592700000001</v>
      </c>
      <c r="M628" s="119">
        <f t="shared" si="385"/>
        <v>1.0083006699999999</v>
      </c>
      <c r="N628" s="119">
        <f t="shared" si="379"/>
        <v>1.1066035263953107</v>
      </c>
      <c r="O628" s="112">
        <f t="shared" si="382"/>
        <v>1.10965694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9.5000000000000001E-2</v>
      </c>
      <c r="U628" s="120">
        <f t="shared" si="380"/>
        <v>7</v>
      </c>
      <c r="V628" s="120">
        <v>252</v>
      </c>
      <c r="W628" s="119">
        <f t="shared" si="365"/>
        <v>1.002524135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44469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3"/>
        <v>5739.56</v>
      </c>
      <c r="F629" s="115">
        <f t="shared" si="384"/>
        <v>44428</v>
      </c>
      <c r="G629" s="116">
        <f t="shared" si="362"/>
        <v>8.3006723105383262E-3</v>
      </c>
      <c r="H629" s="117">
        <f t="shared" si="370"/>
        <v>44489</v>
      </c>
      <c r="I629" s="117">
        <f t="shared" si="363"/>
        <v>44489</v>
      </c>
      <c r="J629" s="118">
        <f t="shared" si="371"/>
        <v>21</v>
      </c>
      <c r="K629" s="118">
        <f t="shared" si="386"/>
        <v>8</v>
      </c>
      <c r="L629" s="8">
        <f t="shared" si="372"/>
        <v>1.0031540699999999</v>
      </c>
      <c r="M629" s="119">
        <f t="shared" si="385"/>
        <v>1.0083006699999999</v>
      </c>
      <c r="N629" s="119">
        <f t="shared" si="379"/>
        <v>1.1066035263953107</v>
      </c>
      <c r="O629" s="112">
        <f t="shared" si="382"/>
        <v>1.1100938300000001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9.5000000000000001E-2</v>
      </c>
      <c r="U629" s="120">
        <f t="shared" si="380"/>
        <v>8</v>
      </c>
      <c r="V629" s="120">
        <v>252</v>
      </c>
      <c r="W629" s="119">
        <f t="shared" si="365"/>
        <v>1.0028852450000001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44470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3"/>
        <v>5739.56</v>
      </c>
      <c r="F630" s="115">
        <f t="shared" si="384"/>
        <v>44428</v>
      </c>
      <c r="G630" s="116">
        <f t="shared" si="362"/>
        <v>8.3006723105383262E-3</v>
      </c>
      <c r="H630" s="117">
        <f t="shared" si="370"/>
        <v>44489</v>
      </c>
      <c r="I630" s="117">
        <f t="shared" si="363"/>
        <v>44489</v>
      </c>
      <c r="J630" s="118">
        <f t="shared" si="371"/>
        <v>21</v>
      </c>
      <c r="K630" s="118">
        <f t="shared" si="386"/>
        <v>9</v>
      </c>
      <c r="L630" s="8">
        <f t="shared" si="372"/>
        <v>1.0035490300000001</v>
      </c>
      <c r="M630" s="119">
        <f t="shared" si="385"/>
        <v>1.0083006699999999</v>
      </c>
      <c r="N630" s="119">
        <f t="shared" si="379"/>
        <v>1.1066035263953107</v>
      </c>
      <c r="O630" s="112">
        <f t="shared" si="382"/>
        <v>1.1105308899999999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9.5000000000000001E-2</v>
      </c>
      <c r="U630" s="120">
        <f t="shared" si="380"/>
        <v>9</v>
      </c>
      <c r="V630" s="120">
        <v>252</v>
      </c>
      <c r="W630" s="119">
        <f t="shared" si="365"/>
        <v>1.0032464860000001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44471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3"/>
        <v>5739.56</v>
      </c>
      <c r="F631" s="115">
        <f t="shared" si="384"/>
        <v>44428</v>
      </c>
      <c r="G631" s="116">
        <f t="shared" si="362"/>
        <v>8.3006723105383262E-3</v>
      </c>
      <c r="H631" s="117">
        <f t="shared" si="370"/>
        <v>44489</v>
      </c>
      <c r="I631" s="117">
        <f t="shared" si="363"/>
        <v>44489</v>
      </c>
      <c r="J631" s="118">
        <f t="shared" si="371"/>
        <v>21</v>
      </c>
      <c r="K631" s="118">
        <f t="shared" si="386"/>
        <v>10</v>
      </c>
      <c r="L631" s="8">
        <f t="shared" si="372"/>
        <v>1.00394414</v>
      </c>
      <c r="M631" s="119">
        <f t="shared" si="385"/>
        <v>1.0083006699999999</v>
      </c>
      <c r="N631" s="119">
        <f t="shared" si="379"/>
        <v>1.1066035263953107</v>
      </c>
      <c r="O631" s="112">
        <f t="shared" si="382"/>
        <v>1.1109681199999999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9.5000000000000001E-2</v>
      </c>
      <c r="U631" s="120">
        <f t="shared" si="380"/>
        <v>10</v>
      </c>
      <c r="V631" s="120">
        <v>252</v>
      </c>
      <c r="W631" s="119">
        <f t="shared" si="365"/>
        <v>1.0036078559999999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44472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3"/>
        <v>5739.56</v>
      </c>
      <c r="F632" s="115">
        <f t="shared" si="384"/>
        <v>44428</v>
      </c>
      <c r="G632" s="116">
        <f t="shared" si="362"/>
        <v>8.3006723105383262E-3</v>
      </c>
      <c r="H632" s="117">
        <f t="shared" si="370"/>
        <v>44489</v>
      </c>
      <c r="I632" s="117">
        <f t="shared" si="363"/>
        <v>44489</v>
      </c>
      <c r="J632" s="118">
        <f t="shared" si="371"/>
        <v>21</v>
      </c>
      <c r="K632" s="118">
        <f t="shared" si="386"/>
        <v>10</v>
      </c>
      <c r="L632" s="8">
        <f t="shared" si="372"/>
        <v>1.00394414</v>
      </c>
      <c r="M632" s="119">
        <f t="shared" si="385"/>
        <v>1.0083006699999999</v>
      </c>
      <c r="N632" s="119">
        <f t="shared" si="379"/>
        <v>1.1066035263953107</v>
      </c>
      <c r="O632" s="112">
        <f t="shared" si="382"/>
        <v>1.1109681199999999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9.5000000000000001E-2</v>
      </c>
      <c r="U632" s="120">
        <f t="shared" si="380"/>
        <v>10</v>
      </c>
      <c r="V632" s="120">
        <v>252</v>
      </c>
      <c r="W632" s="119">
        <f t="shared" si="365"/>
        <v>1.0036078559999999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44473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3"/>
        <v>5739.56</v>
      </c>
      <c r="F633" s="115">
        <f t="shared" si="384"/>
        <v>44428</v>
      </c>
      <c r="G633" s="116">
        <f t="shared" si="362"/>
        <v>8.3006723105383262E-3</v>
      </c>
      <c r="H633" s="117">
        <f t="shared" si="370"/>
        <v>44489</v>
      </c>
      <c r="I633" s="117">
        <f t="shared" si="363"/>
        <v>44489</v>
      </c>
      <c r="J633" s="118">
        <f t="shared" si="371"/>
        <v>21</v>
      </c>
      <c r="K633" s="118">
        <f t="shared" si="386"/>
        <v>10</v>
      </c>
      <c r="L633" s="8">
        <f t="shared" si="372"/>
        <v>1.00394414</v>
      </c>
      <c r="M633" s="119">
        <f t="shared" si="385"/>
        <v>1.0083006699999999</v>
      </c>
      <c r="N633" s="119">
        <f t="shared" si="379"/>
        <v>1.1066035263953107</v>
      </c>
      <c r="O633" s="112">
        <f t="shared" si="382"/>
        <v>1.1109681199999999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9.5000000000000001E-2</v>
      </c>
      <c r="U633" s="120">
        <f t="shared" si="380"/>
        <v>10</v>
      </c>
      <c r="V633" s="120">
        <v>252</v>
      </c>
      <c r="W633" s="119">
        <f t="shared" si="365"/>
        <v>1.0036078559999999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44474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3"/>
        <v>5739.56</v>
      </c>
      <c r="F634" s="115">
        <f t="shared" si="384"/>
        <v>44428</v>
      </c>
      <c r="G634" s="116">
        <f t="shared" si="362"/>
        <v>8.3006723105383262E-3</v>
      </c>
      <c r="H634" s="117">
        <f t="shared" si="370"/>
        <v>44489</v>
      </c>
      <c r="I634" s="117">
        <f t="shared" si="363"/>
        <v>44489</v>
      </c>
      <c r="J634" s="118">
        <f t="shared" si="371"/>
        <v>21</v>
      </c>
      <c r="K634" s="118">
        <f t="shared" si="386"/>
        <v>11</v>
      </c>
      <c r="L634" s="8">
        <f t="shared" si="372"/>
        <v>1.00433941</v>
      </c>
      <c r="M634" s="119">
        <f t="shared" si="385"/>
        <v>1.0083006699999999</v>
      </c>
      <c r="N634" s="119">
        <f t="shared" si="379"/>
        <v>1.1066035263953107</v>
      </c>
      <c r="O634" s="112">
        <f t="shared" si="382"/>
        <v>1.1114055300000001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9.5000000000000001E-2</v>
      </c>
      <c r="U634" s="120">
        <f t="shared" si="380"/>
        <v>11</v>
      </c>
      <c r="V634" s="120">
        <v>252</v>
      </c>
      <c r="W634" s="119">
        <f t="shared" si="365"/>
        <v>1.0039693569999999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44475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3"/>
        <v>5739.56</v>
      </c>
      <c r="F635" s="115">
        <f t="shared" si="384"/>
        <v>44428</v>
      </c>
      <c r="G635" s="116">
        <f t="shared" si="362"/>
        <v>8.3006723105383262E-3</v>
      </c>
      <c r="H635" s="117">
        <f t="shared" si="370"/>
        <v>44489</v>
      </c>
      <c r="I635" s="117">
        <f t="shared" si="363"/>
        <v>44489</v>
      </c>
      <c r="J635" s="118">
        <f t="shared" si="371"/>
        <v>21</v>
      </c>
      <c r="K635" s="118">
        <f t="shared" si="386"/>
        <v>12</v>
      </c>
      <c r="L635" s="8">
        <f t="shared" si="372"/>
        <v>1.0047348300000001</v>
      </c>
      <c r="M635" s="119">
        <f t="shared" si="385"/>
        <v>1.0083006699999999</v>
      </c>
      <c r="N635" s="119">
        <f t="shared" si="379"/>
        <v>1.1066035263953107</v>
      </c>
      <c r="O635" s="112">
        <f t="shared" si="382"/>
        <v>1.1118431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9.5000000000000001E-2</v>
      </c>
      <c r="U635" s="120">
        <f t="shared" si="380"/>
        <v>12</v>
      </c>
      <c r="V635" s="120">
        <v>252</v>
      </c>
      <c r="W635" s="119">
        <f t="shared" si="365"/>
        <v>1.004330988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44476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3"/>
        <v>5739.56</v>
      </c>
      <c r="F636" s="115">
        <f t="shared" si="384"/>
        <v>44428</v>
      </c>
      <c r="G636" s="116">
        <f t="shared" si="362"/>
        <v>8.3006723105383262E-3</v>
      </c>
      <c r="H636" s="117">
        <f t="shared" si="370"/>
        <v>44489</v>
      </c>
      <c r="I636" s="117">
        <f t="shared" si="363"/>
        <v>44489</v>
      </c>
      <c r="J636" s="118">
        <f t="shared" si="371"/>
        <v>21</v>
      </c>
      <c r="K636" s="118">
        <f t="shared" si="386"/>
        <v>13</v>
      </c>
      <c r="L636" s="8">
        <f t="shared" si="372"/>
        <v>1.00513041</v>
      </c>
      <c r="M636" s="119">
        <f t="shared" si="385"/>
        <v>1.0083006699999999</v>
      </c>
      <c r="N636" s="119">
        <f t="shared" si="379"/>
        <v>1.1066035263953107</v>
      </c>
      <c r="O636" s="112">
        <f t="shared" si="382"/>
        <v>1.1122808500000001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9.5000000000000001E-2</v>
      </c>
      <c r="U636" s="120">
        <f t="shared" si="380"/>
        <v>13</v>
      </c>
      <c r="V636" s="120">
        <v>252</v>
      </c>
      <c r="W636" s="119">
        <f t="shared" si="365"/>
        <v>1.0046927489999999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44477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3"/>
        <v>5739.56</v>
      </c>
      <c r="F637" s="115">
        <f t="shared" si="384"/>
        <v>44428</v>
      </c>
      <c r="G637" s="116">
        <f t="shared" si="362"/>
        <v>8.3006723105383262E-3</v>
      </c>
      <c r="H637" s="117">
        <f t="shared" si="370"/>
        <v>44489</v>
      </c>
      <c r="I637" s="117">
        <f t="shared" si="363"/>
        <v>44489</v>
      </c>
      <c r="J637" s="118">
        <f t="shared" si="371"/>
        <v>21</v>
      </c>
      <c r="K637" s="118">
        <f t="shared" si="386"/>
        <v>14</v>
      </c>
      <c r="L637" s="8">
        <f t="shared" si="372"/>
        <v>1.0055261499999999</v>
      </c>
      <c r="M637" s="119">
        <f t="shared" si="385"/>
        <v>1.0083006699999999</v>
      </c>
      <c r="N637" s="119">
        <f t="shared" si="379"/>
        <v>1.1066035263953107</v>
      </c>
      <c r="O637" s="112">
        <f t="shared" si="382"/>
        <v>1.11271878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9.5000000000000001E-2</v>
      </c>
      <c r="U637" s="120">
        <f t="shared" si="380"/>
        <v>14</v>
      </c>
      <c r="V637" s="120">
        <v>252</v>
      </c>
      <c r="W637" s="119">
        <f t="shared" si="365"/>
        <v>1.0050546410000001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44478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3"/>
        <v>5739.56</v>
      </c>
      <c r="F638" s="115">
        <f t="shared" si="384"/>
        <v>44428</v>
      </c>
      <c r="G638" s="116">
        <f t="shared" si="362"/>
        <v>8.3006723105383262E-3</v>
      </c>
      <c r="H638" s="117">
        <f t="shared" si="370"/>
        <v>44489</v>
      </c>
      <c r="I638" s="117">
        <f t="shared" si="363"/>
        <v>44489</v>
      </c>
      <c r="J638" s="118">
        <f t="shared" si="371"/>
        <v>21</v>
      </c>
      <c r="K638" s="118">
        <f t="shared" si="386"/>
        <v>15</v>
      </c>
      <c r="L638" s="8">
        <f t="shared" si="372"/>
        <v>1.00592204</v>
      </c>
      <c r="M638" s="119">
        <f t="shared" si="385"/>
        <v>1.0083006699999999</v>
      </c>
      <c r="N638" s="119">
        <f t="shared" si="379"/>
        <v>1.1066035263953107</v>
      </c>
      <c r="O638" s="112">
        <f t="shared" si="382"/>
        <v>1.1131568700000001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9.5000000000000001E-2</v>
      </c>
      <c r="U638" s="120">
        <f t="shared" si="380"/>
        <v>15</v>
      </c>
      <c r="V638" s="120">
        <v>252</v>
      </c>
      <c r="W638" s="119">
        <f t="shared" si="365"/>
        <v>1.0054166630000001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44479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3"/>
        <v>5739.56</v>
      </c>
      <c r="F639" s="115">
        <f t="shared" si="384"/>
        <v>44428</v>
      </c>
      <c r="G639" s="116">
        <f t="shared" si="362"/>
        <v>8.3006723105383262E-3</v>
      </c>
      <c r="H639" s="117">
        <f t="shared" si="370"/>
        <v>44489</v>
      </c>
      <c r="I639" s="117">
        <f t="shared" si="363"/>
        <v>44489</v>
      </c>
      <c r="J639" s="118">
        <f t="shared" si="371"/>
        <v>21</v>
      </c>
      <c r="K639" s="118">
        <f t="shared" si="386"/>
        <v>15</v>
      </c>
      <c r="L639" s="8">
        <f t="shared" si="372"/>
        <v>1.00592204</v>
      </c>
      <c r="M639" s="119">
        <f t="shared" si="385"/>
        <v>1.0083006699999999</v>
      </c>
      <c r="N639" s="119">
        <f t="shared" si="379"/>
        <v>1.1066035263953107</v>
      </c>
      <c r="O639" s="112">
        <f t="shared" si="382"/>
        <v>1.1131568700000001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9.5000000000000001E-2</v>
      </c>
      <c r="U639" s="120">
        <f t="shared" si="380"/>
        <v>15</v>
      </c>
      <c r="V639" s="120">
        <v>252</v>
      </c>
      <c r="W639" s="119">
        <f t="shared" si="365"/>
        <v>1.0054166630000001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44480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3"/>
        <v>5739.56</v>
      </c>
      <c r="F640" s="115">
        <f t="shared" si="384"/>
        <v>44428</v>
      </c>
      <c r="G640" s="116">
        <f t="shared" si="362"/>
        <v>8.3006723105383262E-3</v>
      </c>
      <c r="H640" s="117">
        <f t="shared" si="370"/>
        <v>44489</v>
      </c>
      <c r="I640" s="117">
        <f t="shared" si="363"/>
        <v>44489</v>
      </c>
      <c r="J640" s="118">
        <f t="shared" si="371"/>
        <v>21</v>
      </c>
      <c r="K640" s="118">
        <f t="shared" si="386"/>
        <v>15</v>
      </c>
      <c r="L640" s="8">
        <f t="shared" si="372"/>
        <v>1.00592204</v>
      </c>
      <c r="M640" s="119">
        <f t="shared" si="385"/>
        <v>1.0083006699999999</v>
      </c>
      <c r="N640" s="119">
        <f t="shared" si="379"/>
        <v>1.1066035263953107</v>
      </c>
      <c r="O640" s="112">
        <f t="shared" si="382"/>
        <v>1.1131568700000001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9.5000000000000001E-2</v>
      </c>
      <c r="U640" s="120">
        <f t="shared" si="380"/>
        <v>15</v>
      </c>
      <c r="V640" s="120">
        <v>252</v>
      </c>
      <c r="W640" s="119">
        <f t="shared" si="365"/>
        <v>1.0054166630000001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44481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3"/>
        <v>5739.56</v>
      </c>
      <c r="F641" s="115">
        <f t="shared" si="384"/>
        <v>44428</v>
      </c>
      <c r="G641" s="116">
        <f t="shared" si="362"/>
        <v>8.3006723105383262E-3</v>
      </c>
      <c r="H641" s="117">
        <f t="shared" si="370"/>
        <v>44489</v>
      </c>
      <c r="I641" s="117">
        <f t="shared" si="363"/>
        <v>44489</v>
      </c>
      <c r="J641" s="118">
        <f t="shared" si="371"/>
        <v>21</v>
      </c>
      <c r="K641" s="118">
        <f t="shared" si="386"/>
        <v>16</v>
      </c>
      <c r="L641" s="8">
        <f t="shared" si="372"/>
        <v>1.0063180899999999</v>
      </c>
      <c r="M641" s="119">
        <f t="shared" si="385"/>
        <v>1.0083006699999999</v>
      </c>
      <c r="N641" s="119">
        <f t="shared" si="379"/>
        <v>1.1066035263953107</v>
      </c>
      <c r="O641" s="112">
        <f t="shared" si="382"/>
        <v>1.1135951399999999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9.5000000000000001E-2</v>
      </c>
      <c r="U641" s="120">
        <f t="shared" si="380"/>
        <v>16</v>
      </c>
      <c r="V641" s="120">
        <v>252</v>
      </c>
      <c r="W641" s="119">
        <f t="shared" si="365"/>
        <v>1.005778815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44482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3"/>
        <v>5739.56</v>
      </c>
      <c r="F642" s="115">
        <f t="shared" si="384"/>
        <v>44428</v>
      </c>
      <c r="G642" s="116">
        <f t="shared" si="362"/>
        <v>8.3006723105383262E-3</v>
      </c>
      <c r="H642" s="117">
        <f t="shared" si="370"/>
        <v>44489</v>
      </c>
      <c r="I642" s="117">
        <f t="shared" si="363"/>
        <v>44489</v>
      </c>
      <c r="J642" s="118">
        <f t="shared" si="371"/>
        <v>21</v>
      </c>
      <c r="K642" s="118">
        <f t="shared" si="386"/>
        <v>16</v>
      </c>
      <c r="L642" s="8">
        <f t="shared" si="372"/>
        <v>1.0063180899999999</v>
      </c>
      <c r="M642" s="119">
        <f t="shared" si="385"/>
        <v>1.0083006699999999</v>
      </c>
      <c r="N642" s="119">
        <f t="shared" si="379"/>
        <v>1.1066035263953107</v>
      </c>
      <c r="O642" s="112">
        <f t="shared" si="382"/>
        <v>1.1135951399999999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9.5000000000000001E-2</v>
      </c>
      <c r="U642" s="120">
        <f t="shared" si="380"/>
        <v>16</v>
      </c>
      <c r="V642" s="120">
        <v>252</v>
      </c>
      <c r="W642" s="119">
        <f t="shared" si="365"/>
        <v>1.005778815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44483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3"/>
        <v>5739.56</v>
      </c>
      <c r="F643" s="115">
        <f t="shared" si="384"/>
        <v>44428</v>
      </c>
      <c r="G643" s="116">
        <f t="shared" si="362"/>
        <v>8.3006723105383262E-3</v>
      </c>
      <c r="H643" s="117">
        <f t="shared" si="370"/>
        <v>44489</v>
      </c>
      <c r="I643" s="117">
        <f t="shared" si="363"/>
        <v>44489</v>
      </c>
      <c r="J643" s="118">
        <f t="shared" si="371"/>
        <v>21</v>
      </c>
      <c r="K643" s="118">
        <f t="shared" si="386"/>
        <v>17</v>
      </c>
      <c r="L643" s="8">
        <f t="shared" si="372"/>
        <v>1.0067142899999999</v>
      </c>
      <c r="M643" s="119">
        <f t="shared" si="385"/>
        <v>1.0083006699999999</v>
      </c>
      <c r="N643" s="119">
        <f t="shared" si="379"/>
        <v>1.1066035263953107</v>
      </c>
      <c r="O643" s="112">
        <f t="shared" si="382"/>
        <v>1.1140335800000001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9.5000000000000001E-2</v>
      </c>
      <c r="U643" s="120">
        <f t="shared" si="380"/>
        <v>17</v>
      </c>
      <c r="V643" s="120">
        <v>252</v>
      </c>
      <c r="W643" s="119">
        <f t="shared" si="365"/>
        <v>1.0061410980000001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44484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3"/>
        <v>5739.56</v>
      </c>
      <c r="F644" s="115">
        <f t="shared" si="384"/>
        <v>44428</v>
      </c>
      <c r="G644" s="116">
        <f t="shared" si="362"/>
        <v>8.3006723105383262E-3</v>
      </c>
      <c r="H644" s="117">
        <f t="shared" si="370"/>
        <v>44489</v>
      </c>
      <c r="I644" s="117">
        <f t="shared" si="363"/>
        <v>44489</v>
      </c>
      <c r="J644" s="118">
        <f t="shared" si="371"/>
        <v>21</v>
      </c>
      <c r="K644" s="118">
        <f t="shared" si="386"/>
        <v>18</v>
      </c>
      <c r="L644" s="8">
        <f t="shared" si="372"/>
        <v>1.00711065</v>
      </c>
      <c r="M644" s="119">
        <f t="shared" si="385"/>
        <v>1.0083006699999999</v>
      </c>
      <c r="N644" s="119">
        <f t="shared" si="379"/>
        <v>1.1066035263953107</v>
      </c>
      <c r="O644" s="112">
        <f t="shared" si="382"/>
        <v>1.1144721900000001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9.5000000000000001E-2</v>
      </c>
      <c r="U644" s="120">
        <f t="shared" si="380"/>
        <v>18</v>
      </c>
      <c r="V644" s="120">
        <v>252</v>
      </c>
      <c r="W644" s="119">
        <f t="shared" si="365"/>
        <v>1.006503511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44485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3"/>
        <v>5739.56</v>
      </c>
      <c r="F645" s="115">
        <f t="shared" si="384"/>
        <v>44428</v>
      </c>
      <c r="G645" s="116">
        <f t="shared" si="362"/>
        <v>8.3006723105383262E-3</v>
      </c>
      <c r="H645" s="117">
        <f t="shared" si="370"/>
        <v>44489</v>
      </c>
      <c r="I645" s="117">
        <f t="shared" si="363"/>
        <v>44489</v>
      </c>
      <c r="J645" s="118">
        <f t="shared" si="371"/>
        <v>21</v>
      </c>
      <c r="K645" s="118">
        <f t="shared" si="386"/>
        <v>19</v>
      </c>
      <c r="L645" s="8">
        <f t="shared" si="372"/>
        <v>1.00750717</v>
      </c>
      <c r="M645" s="119">
        <f t="shared" si="385"/>
        <v>1.0083006699999999</v>
      </c>
      <c r="N645" s="119">
        <f t="shared" si="379"/>
        <v>1.1066035263953107</v>
      </c>
      <c r="O645" s="112">
        <f t="shared" si="382"/>
        <v>1.1149109800000001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9.5000000000000001E-2</v>
      </c>
      <c r="U645" s="120">
        <f t="shared" si="380"/>
        <v>19</v>
      </c>
      <c r="V645" s="120">
        <v>252</v>
      </c>
      <c r="W645" s="119">
        <f t="shared" si="365"/>
        <v>1.0068660549999999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44486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3"/>
        <v>5739.56</v>
      </c>
      <c r="F646" s="115">
        <f t="shared" si="384"/>
        <v>44428</v>
      </c>
      <c r="G646" s="116">
        <f t="shared" si="362"/>
        <v>8.3006723105383262E-3</v>
      </c>
      <c r="H646" s="117">
        <f t="shared" si="370"/>
        <v>44489</v>
      </c>
      <c r="I646" s="117">
        <f t="shared" si="363"/>
        <v>44489</v>
      </c>
      <c r="J646" s="118">
        <f t="shared" si="371"/>
        <v>21</v>
      </c>
      <c r="K646" s="118">
        <f t="shared" si="386"/>
        <v>19</v>
      </c>
      <c r="L646" s="8">
        <f t="shared" si="372"/>
        <v>1.00750717</v>
      </c>
      <c r="M646" s="119">
        <f t="shared" si="385"/>
        <v>1.0083006699999999</v>
      </c>
      <c r="N646" s="119">
        <f t="shared" si="379"/>
        <v>1.1066035263953107</v>
      </c>
      <c r="O646" s="112">
        <f t="shared" si="382"/>
        <v>1.1149109800000001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9.5000000000000001E-2</v>
      </c>
      <c r="U646" s="120">
        <f t="shared" si="380"/>
        <v>19</v>
      </c>
      <c r="V646" s="120">
        <v>252</v>
      </c>
      <c r="W646" s="119">
        <f t="shared" si="365"/>
        <v>1.0068660549999999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44487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3"/>
        <v>5739.56</v>
      </c>
      <c r="F647" s="115">
        <f t="shared" si="384"/>
        <v>44428</v>
      </c>
      <c r="G647" s="116">
        <f t="shared" si="362"/>
        <v>8.3006723105383262E-3</v>
      </c>
      <c r="H647" s="117">
        <f t="shared" si="370"/>
        <v>44489</v>
      </c>
      <c r="I647" s="117">
        <f t="shared" si="363"/>
        <v>44489</v>
      </c>
      <c r="J647" s="118">
        <f t="shared" si="371"/>
        <v>21</v>
      </c>
      <c r="K647" s="118">
        <f t="shared" si="386"/>
        <v>19</v>
      </c>
      <c r="L647" s="8">
        <f t="shared" si="372"/>
        <v>1.00750717</v>
      </c>
      <c r="M647" s="119">
        <f t="shared" si="385"/>
        <v>1.0083006699999999</v>
      </c>
      <c r="N647" s="119">
        <f t="shared" si="379"/>
        <v>1.1066035263953107</v>
      </c>
      <c r="O647" s="112">
        <f t="shared" si="382"/>
        <v>1.1149109800000001</v>
      </c>
      <c r="P647" s="112">
        <f t="shared" si="364"/>
        <v>0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9.5000000000000001E-2</v>
      </c>
      <c r="U647" s="120">
        <f t="shared" si="380"/>
        <v>19</v>
      </c>
      <c r="V647" s="120">
        <v>252</v>
      </c>
      <c r="W647" s="119">
        <f t="shared" si="365"/>
        <v>1.0068660549999999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44488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3"/>
        <v>5739.56</v>
      </c>
      <c r="F648" s="115">
        <f t="shared" si="384"/>
        <v>44428</v>
      </c>
      <c r="G648" s="116">
        <f t="shared" si="362"/>
        <v>8.3006723105383262E-3</v>
      </c>
      <c r="H648" s="117">
        <f t="shared" si="370"/>
        <v>44489</v>
      </c>
      <c r="I648" s="117">
        <f t="shared" si="363"/>
        <v>44489</v>
      </c>
      <c r="J648" s="118">
        <f t="shared" si="371"/>
        <v>21</v>
      </c>
      <c r="K648" s="118">
        <f t="shared" si="386"/>
        <v>20</v>
      </c>
      <c r="L648" s="8">
        <f t="shared" si="372"/>
        <v>1.00790384</v>
      </c>
      <c r="M648" s="119">
        <f t="shared" si="385"/>
        <v>1.0083006699999999</v>
      </c>
      <c r="N648" s="119">
        <f t="shared" si="379"/>
        <v>1.1066035263953107</v>
      </c>
      <c r="O648" s="112">
        <f t="shared" si="382"/>
        <v>1.11534994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9.5000000000000001E-2</v>
      </c>
      <c r="U648" s="120">
        <f t="shared" si="380"/>
        <v>20</v>
      </c>
      <c r="V648" s="120">
        <v>252</v>
      </c>
      <c r="W648" s="119">
        <f t="shared" si="365"/>
        <v>1.0072287289999999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44489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3"/>
        <v>5739.56</v>
      </c>
      <c r="F649" s="115">
        <f t="shared" si="384"/>
        <v>44428</v>
      </c>
      <c r="G649" s="116">
        <f t="shared" si="362"/>
        <v>8.3006723105383262E-3</v>
      </c>
      <c r="H649" s="117">
        <f t="shared" si="370"/>
        <v>44522</v>
      </c>
      <c r="I649" s="117">
        <f t="shared" si="363"/>
        <v>44489</v>
      </c>
      <c r="J649" s="118">
        <f t="shared" si="371"/>
        <v>21</v>
      </c>
      <c r="K649" s="118">
        <f t="shared" si="386"/>
        <v>21</v>
      </c>
      <c r="L649" s="8">
        <f t="shared" si="372"/>
        <v>1.0083006699999999</v>
      </c>
      <c r="M649" s="119">
        <f t="shared" si="385"/>
        <v>1.0083006699999999</v>
      </c>
      <c r="N649" s="119">
        <f t="shared" si="379"/>
        <v>1.1066035263953107</v>
      </c>
      <c r="O649" s="112">
        <f t="shared" si="382"/>
        <v>1.1157890699999999</v>
      </c>
      <c r="P649" s="112">
        <f t="shared" si="364"/>
        <v>0</v>
      </c>
      <c r="Q649" s="162">
        <f t="shared" si="375"/>
        <v>21</v>
      </c>
      <c r="R649" s="30">
        <f t="shared" si="376"/>
        <v>2.9083999999999999E-2</v>
      </c>
      <c r="S649" s="112">
        <f t="shared" si="381"/>
        <v>0</v>
      </c>
      <c r="T649" s="122">
        <f t="shared" si="373"/>
        <v>9.5000000000000001E-2</v>
      </c>
      <c r="U649" s="120">
        <f t="shared" si="380"/>
        <v>21</v>
      </c>
      <c r="V649" s="120">
        <v>252</v>
      </c>
      <c r="W649" s="119">
        <f t="shared" si="365"/>
        <v>1.0075915339999999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44490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3"/>
        <v>5739.56</v>
      </c>
      <c r="F650" s="115">
        <f t="shared" si="384"/>
        <v>44459</v>
      </c>
      <c r="G650" s="116">
        <f t="shared" ref="G650:G713" si="388">(E650/D650)-1</f>
        <v>8.3006723105383262E-3</v>
      </c>
      <c r="H650" s="117">
        <f t="shared" si="370"/>
        <v>44522</v>
      </c>
      <c r="I650" s="117">
        <f t="shared" ref="I650:I713" si="389">IF(A650&gt;I649,H650,I649)</f>
        <v>44522</v>
      </c>
      <c r="J650" s="118">
        <f t="shared" si="371"/>
        <v>21</v>
      </c>
      <c r="K650" s="118">
        <f t="shared" si="386"/>
        <v>1</v>
      </c>
      <c r="L650" s="8">
        <f t="shared" si="372"/>
        <v>1.00039371</v>
      </c>
      <c r="M650" s="119">
        <f t="shared" si="385"/>
        <v>1.0083006699999999</v>
      </c>
      <c r="N650" s="119">
        <f t="shared" si="379"/>
        <v>1.1157890770887544</v>
      </c>
      <c r="O650" s="112">
        <f t="shared" si="382"/>
        <v>1.11622837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9.5000000000000001E-2</v>
      </c>
      <c r="U650" s="120">
        <f t="shared" si="380"/>
        <v>1</v>
      </c>
      <c r="V650" s="120">
        <v>252</v>
      </c>
      <c r="W650" s="119">
        <f t="shared" ref="W650:W713" si="391">ROUND((1+T650)^TRUNC((U650/V650),9),9)</f>
        <v>1.0003602009999999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44491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44459</v>
      </c>
      <c r="G651" s="116">
        <f t="shared" si="388"/>
        <v>8.3006723105383262E-3</v>
      </c>
      <c r="H651" s="117">
        <f t="shared" ref="H651:H714" si="396">IF(DAY(A651)=H$9,VLOOKUP(A651,AH$118:AN$450,4),H650)</f>
        <v>44522</v>
      </c>
      <c r="I651" s="117">
        <f t="shared" si="389"/>
        <v>44522</v>
      </c>
      <c r="J651" s="118">
        <f t="shared" ref="J651:J714" si="397">IF(I651=I650,J650,NETWORKDAYS(I650,I651,$AD$148:$AD$502)-1)</f>
        <v>21</v>
      </c>
      <c r="K651" s="118">
        <f t="shared" si="386"/>
        <v>2</v>
      </c>
      <c r="L651" s="8">
        <f t="shared" ref="L651:L714" si="398">IF(E651&lt;D651,1,TRUNC((E651/D651)^TRUNC((K651/J651),9),8))</f>
        <v>1.0007875799999999</v>
      </c>
      <c r="M651" s="119">
        <f t="shared" si="385"/>
        <v>1.0083006699999999</v>
      </c>
      <c r="N651" s="119">
        <f t="shared" si="379"/>
        <v>1.1157890770887544</v>
      </c>
      <c r="O651" s="112">
        <f t="shared" si="382"/>
        <v>1.11666785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9.5000000000000001E-2</v>
      </c>
      <c r="U651" s="120">
        <f t="shared" si="380"/>
        <v>2</v>
      </c>
      <c r="V651" s="120">
        <v>252</v>
      </c>
      <c r="W651" s="119">
        <f t="shared" si="391"/>
        <v>1.0007205320000001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44492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3"/>
        <v>5739.56</v>
      </c>
      <c r="F652" s="115">
        <f t="shared" si="384"/>
        <v>44459</v>
      </c>
      <c r="G652" s="116">
        <f t="shared" si="388"/>
        <v>8.3006723105383262E-3</v>
      </c>
      <c r="H652" s="117">
        <f t="shared" si="396"/>
        <v>44522</v>
      </c>
      <c r="I652" s="117">
        <f t="shared" si="389"/>
        <v>44522</v>
      </c>
      <c r="J652" s="118">
        <f t="shared" si="397"/>
        <v>21</v>
      </c>
      <c r="K652" s="118">
        <f t="shared" si="386"/>
        <v>3</v>
      </c>
      <c r="L652" s="8">
        <f t="shared" si="398"/>
        <v>1.0011816099999999</v>
      </c>
      <c r="M652" s="119">
        <f t="shared" si="385"/>
        <v>1.0083006699999999</v>
      </c>
      <c r="N652" s="119">
        <f t="shared" si="379"/>
        <v>1.1157890770887544</v>
      </c>
      <c r="O652" s="112">
        <f t="shared" si="382"/>
        <v>1.1171074999999999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9.5000000000000001E-2</v>
      </c>
      <c r="U652" s="120">
        <f t="shared" si="380"/>
        <v>3</v>
      </c>
      <c r="V652" s="120">
        <v>252</v>
      </c>
      <c r="W652" s="119">
        <f t="shared" si="391"/>
        <v>1.001080993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44493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3"/>
        <v>5739.56</v>
      </c>
      <c r="F653" s="115">
        <f t="shared" si="384"/>
        <v>44459</v>
      </c>
      <c r="G653" s="116">
        <f t="shared" si="388"/>
        <v>8.3006723105383262E-3</v>
      </c>
      <c r="H653" s="117">
        <f t="shared" si="396"/>
        <v>44522</v>
      </c>
      <c r="I653" s="117">
        <f t="shared" si="389"/>
        <v>44522</v>
      </c>
      <c r="J653" s="118">
        <f t="shared" si="397"/>
        <v>21</v>
      </c>
      <c r="K653" s="118">
        <f t="shared" si="386"/>
        <v>3</v>
      </c>
      <c r="L653" s="8">
        <f t="shared" si="398"/>
        <v>1.0011816099999999</v>
      </c>
      <c r="M653" s="119">
        <f t="shared" si="385"/>
        <v>1.0083006699999999</v>
      </c>
      <c r="N653" s="119">
        <f t="shared" si="379"/>
        <v>1.1157890770887544</v>
      </c>
      <c r="O653" s="112">
        <f t="shared" si="382"/>
        <v>1.1171074999999999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9.5000000000000001E-2</v>
      </c>
      <c r="U653" s="120">
        <f t="shared" si="380"/>
        <v>3</v>
      </c>
      <c r="V653" s="120">
        <v>252</v>
      </c>
      <c r="W653" s="119">
        <f t="shared" si="391"/>
        <v>1.001080993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44494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3"/>
        <v>5739.56</v>
      </c>
      <c r="F654" s="115">
        <f t="shared" si="384"/>
        <v>44459</v>
      </c>
      <c r="G654" s="116">
        <f t="shared" si="388"/>
        <v>8.3006723105383262E-3</v>
      </c>
      <c r="H654" s="117">
        <f t="shared" si="396"/>
        <v>44522</v>
      </c>
      <c r="I654" s="117">
        <f t="shared" si="389"/>
        <v>44522</v>
      </c>
      <c r="J654" s="118">
        <f t="shared" si="397"/>
        <v>21</v>
      </c>
      <c r="K654" s="118">
        <f t="shared" si="386"/>
        <v>3</v>
      </c>
      <c r="L654" s="8">
        <f t="shared" si="398"/>
        <v>1.0011816099999999</v>
      </c>
      <c r="M654" s="119">
        <f t="shared" si="385"/>
        <v>1.0083006699999999</v>
      </c>
      <c r="N654" s="119">
        <f t="shared" si="379"/>
        <v>1.1157890770887544</v>
      </c>
      <c r="O654" s="112">
        <f t="shared" si="382"/>
        <v>1.1171074999999999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9.5000000000000001E-2</v>
      </c>
      <c r="U654" s="120">
        <f t="shared" si="380"/>
        <v>3</v>
      </c>
      <c r="V654" s="120">
        <v>252</v>
      </c>
      <c r="W654" s="119">
        <f t="shared" si="391"/>
        <v>1.001080993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44495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3"/>
        <v>5739.56</v>
      </c>
      <c r="F655" s="115">
        <f t="shared" si="384"/>
        <v>44459</v>
      </c>
      <c r="G655" s="116">
        <f t="shared" si="388"/>
        <v>8.3006723105383262E-3</v>
      </c>
      <c r="H655" s="117">
        <f t="shared" si="396"/>
        <v>44522</v>
      </c>
      <c r="I655" s="117">
        <f t="shared" si="389"/>
        <v>44522</v>
      </c>
      <c r="J655" s="118">
        <f t="shared" si="397"/>
        <v>21</v>
      </c>
      <c r="K655" s="118">
        <f t="shared" si="386"/>
        <v>4</v>
      </c>
      <c r="L655" s="8">
        <f t="shared" si="398"/>
        <v>1.00157579</v>
      </c>
      <c r="M655" s="119">
        <f t="shared" si="385"/>
        <v>1.0083006699999999</v>
      </c>
      <c r="N655" s="119">
        <f t="shared" si="379"/>
        <v>1.1157890770887544</v>
      </c>
      <c r="O655" s="112">
        <f t="shared" si="382"/>
        <v>1.1175473199999999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9.5000000000000001E-2</v>
      </c>
      <c r="U655" s="120">
        <f t="shared" si="380"/>
        <v>4</v>
      </c>
      <c r="V655" s="120">
        <v>252</v>
      </c>
      <c r="W655" s="119">
        <f t="shared" si="391"/>
        <v>1.0014415830000001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44496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3"/>
        <v>5739.56</v>
      </c>
      <c r="F656" s="115">
        <f t="shared" si="384"/>
        <v>44459</v>
      </c>
      <c r="G656" s="116">
        <f t="shared" si="388"/>
        <v>8.3006723105383262E-3</v>
      </c>
      <c r="H656" s="117">
        <f t="shared" si="396"/>
        <v>44522</v>
      </c>
      <c r="I656" s="117">
        <f t="shared" si="389"/>
        <v>44522</v>
      </c>
      <c r="J656" s="118">
        <f t="shared" si="397"/>
        <v>21</v>
      </c>
      <c r="K656" s="118">
        <f t="shared" si="386"/>
        <v>5</v>
      </c>
      <c r="L656" s="8">
        <f t="shared" si="398"/>
        <v>1.0019701299999999</v>
      </c>
      <c r="M656" s="119">
        <f t="shared" si="385"/>
        <v>1.0083006699999999</v>
      </c>
      <c r="N656" s="119">
        <f t="shared" si="379"/>
        <v>1.1157890770887544</v>
      </c>
      <c r="O656" s="112">
        <f t="shared" si="382"/>
        <v>1.1179873199999999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9.5000000000000001E-2</v>
      </c>
      <c r="U656" s="120">
        <f t="shared" si="380"/>
        <v>5</v>
      </c>
      <c r="V656" s="120">
        <v>252</v>
      </c>
      <c r="W656" s="119">
        <f t="shared" si="391"/>
        <v>1.0018023039999999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44497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3"/>
        <v>5739.56</v>
      </c>
      <c r="F657" s="115">
        <f t="shared" si="384"/>
        <v>44459</v>
      </c>
      <c r="G657" s="116">
        <f t="shared" si="388"/>
        <v>8.3006723105383262E-3</v>
      </c>
      <c r="H657" s="117">
        <f t="shared" si="396"/>
        <v>44522</v>
      </c>
      <c r="I657" s="117">
        <f t="shared" si="389"/>
        <v>44522</v>
      </c>
      <c r="J657" s="118">
        <f t="shared" si="397"/>
        <v>21</v>
      </c>
      <c r="K657" s="118">
        <f t="shared" si="386"/>
        <v>6</v>
      </c>
      <c r="L657" s="8">
        <f t="shared" si="398"/>
        <v>1.00236462</v>
      </c>
      <c r="M657" s="119">
        <f t="shared" si="385"/>
        <v>1.0083006699999999</v>
      </c>
      <c r="N657" s="119">
        <f t="shared" si="379"/>
        <v>1.1157890770887544</v>
      </c>
      <c r="O657" s="112">
        <f t="shared" si="382"/>
        <v>1.11842749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9.5000000000000001E-2</v>
      </c>
      <c r="U657" s="120">
        <f t="shared" si="380"/>
        <v>6</v>
      </c>
      <c r="V657" s="120">
        <v>252</v>
      </c>
      <c r="W657" s="119">
        <f t="shared" si="391"/>
        <v>1.002163154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44498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3"/>
        <v>5739.56</v>
      </c>
      <c r="F658" s="115">
        <f t="shared" si="384"/>
        <v>44459</v>
      </c>
      <c r="G658" s="116">
        <f t="shared" si="388"/>
        <v>8.3006723105383262E-3</v>
      </c>
      <c r="H658" s="117">
        <f t="shared" si="396"/>
        <v>44522</v>
      </c>
      <c r="I658" s="117">
        <f t="shared" si="389"/>
        <v>44522</v>
      </c>
      <c r="J658" s="118">
        <f t="shared" si="397"/>
        <v>21</v>
      </c>
      <c r="K658" s="118">
        <f t="shared" si="386"/>
        <v>7</v>
      </c>
      <c r="L658" s="8">
        <f t="shared" si="398"/>
        <v>1.0027592700000001</v>
      </c>
      <c r="M658" s="119">
        <f t="shared" si="385"/>
        <v>1.0083006699999999</v>
      </c>
      <c r="N658" s="119">
        <f t="shared" si="379"/>
        <v>1.1157890770887544</v>
      </c>
      <c r="O658" s="112">
        <f t="shared" si="382"/>
        <v>1.1188678400000001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9.5000000000000001E-2</v>
      </c>
      <c r="U658" s="120">
        <f t="shared" si="380"/>
        <v>7</v>
      </c>
      <c r="V658" s="120">
        <v>252</v>
      </c>
      <c r="W658" s="119">
        <f t="shared" si="391"/>
        <v>1.002524135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44499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3"/>
        <v>5739.56</v>
      </c>
      <c r="F659" s="115">
        <f t="shared" si="384"/>
        <v>44459</v>
      </c>
      <c r="G659" s="116">
        <f t="shared" si="388"/>
        <v>8.3006723105383262E-3</v>
      </c>
      <c r="H659" s="117">
        <f t="shared" si="396"/>
        <v>44522</v>
      </c>
      <c r="I659" s="117">
        <f t="shared" si="389"/>
        <v>44522</v>
      </c>
      <c r="J659" s="118">
        <f t="shared" si="397"/>
        <v>21</v>
      </c>
      <c r="K659" s="118">
        <f t="shared" si="386"/>
        <v>8</v>
      </c>
      <c r="L659" s="8">
        <f t="shared" si="398"/>
        <v>1.0031540699999999</v>
      </c>
      <c r="M659" s="119">
        <f t="shared" si="385"/>
        <v>1.0083006699999999</v>
      </c>
      <c r="N659" s="119">
        <f t="shared" si="379"/>
        <v>1.1157890770887544</v>
      </c>
      <c r="O659" s="112">
        <f t="shared" si="382"/>
        <v>1.1193083500000001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9.5000000000000001E-2</v>
      </c>
      <c r="U659" s="120">
        <f t="shared" si="380"/>
        <v>8</v>
      </c>
      <c r="V659" s="120">
        <v>252</v>
      </c>
      <c r="W659" s="119">
        <f t="shared" si="391"/>
        <v>1.0028852450000001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44500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3"/>
        <v>5739.56</v>
      </c>
      <c r="F660" s="115">
        <f t="shared" si="384"/>
        <v>44459</v>
      </c>
      <c r="G660" s="116">
        <f t="shared" si="388"/>
        <v>8.3006723105383262E-3</v>
      </c>
      <c r="H660" s="117">
        <f t="shared" si="396"/>
        <v>44522</v>
      </c>
      <c r="I660" s="117">
        <f t="shared" si="389"/>
        <v>44522</v>
      </c>
      <c r="J660" s="118">
        <f t="shared" si="397"/>
        <v>21</v>
      </c>
      <c r="K660" s="118">
        <f t="shared" si="386"/>
        <v>8</v>
      </c>
      <c r="L660" s="8">
        <f t="shared" si="398"/>
        <v>1.0031540699999999</v>
      </c>
      <c r="M660" s="119">
        <f t="shared" si="385"/>
        <v>1.0083006699999999</v>
      </c>
      <c r="N660" s="119">
        <f t="shared" si="379"/>
        <v>1.1157890770887544</v>
      </c>
      <c r="O660" s="112">
        <f t="shared" si="382"/>
        <v>1.1193083500000001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9.5000000000000001E-2</v>
      </c>
      <c r="U660" s="120">
        <f t="shared" si="380"/>
        <v>8</v>
      </c>
      <c r="V660" s="120">
        <v>252</v>
      </c>
      <c r="W660" s="119">
        <f t="shared" si="391"/>
        <v>1.0028852450000001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44501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3"/>
        <v>5739.56</v>
      </c>
      <c r="F661" s="115">
        <f t="shared" si="384"/>
        <v>44459</v>
      </c>
      <c r="G661" s="116">
        <f t="shared" si="388"/>
        <v>8.3006723105383262E-3</v>
      </c>
      <c r="H661" s="117">
        <f t="shared" si="396"/>
        <v>44522</v>
      </c>
      <c r="I661" s="117">
        <f t="shared" si="389"/>
        <v>44522</v>
      </c>
      <c r="J661" s="118">
        <f t="shared" si="397"/>
        <v>21</v>
      </c>
      <c r="K661" s="118">
        <f t="shared" si="386"/>
        <v>8</v>
      </c>
      <c r="L661" s="8">
        <f t="shared" si="398"/>
        <v>1.0031540699999999</v>
      </c>
      <c r="M661" s="119">
        <f t="shared" si="385"/>
        <v>1.0083006699999999</v>
      </c>
      <c r="N661" s="119">
        <f t="shared" si="379"/>
        <v>1.1157890770887544</v>
      </c>
      <c r="O661" s="112">
        <f t="shared" si="382"/>
        <v>1.1193083500000001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9.5000000000000001E-2</v>
      </c>
      <c r="U661" s="120">
        <f t="shared" si="380"/>
        <v>8</v>
      </c>
      <c r="V661" s="120">
        <v>252</v>
      </c>
      <c r="W661" s="119">
        <f t="shared" si="391"/>
        <v>1.0028852450000001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44502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3"/>
        <v>5739.56</v>
      </c>
      <c r="F662" s="115">
        <f t="shared" si="384"/>
        <v>44459</v>
      </c>
      <c r="G662" s="116">
        <f t="shared" si="388"/>
        <v>8.3006723105383262E-3</v>
      </c>
      <c r="H662" s="117">
        <f t="shared" si="396"/>
        <v>44522</v>
      </c>
      <c r="I662" s="117">
        <f t="shared" si="389"/>
        <v>44522</v>
      </c>
      <c r="J662" s="118">
        <f t="shared" si="397"/>
        <v>21</v>
      </c>
      <c r="K662" s="118">
        <f t="shared" si="386"/>
        <v>9</v>
      </c>
      <c r="L662" s="8">
        <f t="shared" si="398"/>
        <v>1.0035490300000001</v>
      </c>
      <c r="M662" s="119">
        <f t="shared" si="385"/>
        <v>1.0083006699999999</v>
      </c>
      <c r="N662" s="119">
        <f t="shared" si="379"/>
        <v>1.1157890770887544</v>
      </c>
      <c r="O662" s="112">
        <f t="shared" si="382"/>
        <v>1.1197490400000001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9.5000000000000001E-2</v>
      </c>
      <c r="U662" s="120">
        <f t="shared" si="380"/>
        <v>9</v>
      </c>
      <c r="V662" s="120">
        <v>252</v>
      </c>
      <c r="W662" s="119">
        <f t="shared" si="391"/>
        <v>1.0032464860000001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44503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3"/>
        <v>5739.56</v>
      </c>
      <c r="F663" s="115">
        <f t="shared" si="384"/>
        <v>44459</v>
      </c>
      <c r="G663" s="116">
        <f t="shared" si="388"/>
        <v>8.3006723105383262E-3</v>
      </c>
      <c r="H663" s="117">
        <f t="shared" si="396"/>
        <v>44522</v>
      </c>
      <c r="I663" s="117">
        <f t="shared" si="389"/>
        <v>44522</v>
      </c>
      <c r="J663" s="118">
        <f t="shared" si="397"/>
        <v>21</v>
      </c>
      <c r="K663" s="118">
        <f t="shared" si="386"/>
        <v>9</v>
      </c>
      <c r="L663" s="8">
        <f t="shared" si="398"/>
        <v>1.0035490300000001</v>
      </c>
      <c r="M663" s="119">
        <f t="shared" si="385"/>
        <v>1.0083006699999999</v>
      </c>
      <c r="N663" s="119">
        <f t="shared" si="379"/>
        <v>1.1157890770887544</v>
      </c>
      <c r="O663" s="112">
        <f t="shared" si="382"/>
        <v>1.1197490400000001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9.5000000000000001E-2</v>
      </c>
      <c r="U663" s="120">
        <f t="shared" si="380"/>
        <v>9</v>
      </c>
      <c r="V663" s="120">
        <v>252</v>
      </c>
      <c r="W663" s="119">
        <f t="shared" si="391"/>
        <v>1.0032464860000001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44504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3"/>
        <v>5739.56</v>
      </c>
      <c r="F664" s="115">
        <f t="shared" si="384"/>
        <v>44459</v>
      </c>
      <c r="G664" s="116">
        <f t="shared" si="388"/>
        <v>8.3006723105383262E-3</v>
      </c>
      <c r="H664" s="117">
        <f t="shared" si="396"/>
        <v>44522</v>
      </c>
      <c r="I664" s="117">
        <f t="shared" si="389"/>
        <v>44522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1.0083006699999999</v>
      </c>
      <c r="N664" s="119">
        <f t="shared" si="379"/>
        <v>1.1157890770887544</v>
      </c>
      <c r="O664" s="112">
        <f t="shared" si="382"/>
        <v>1.1201899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9.5000000000000001E-2</v>
      </c>
      <c r="U664" s="120">
        <f t="shared" si="380"/>
        <v>10</v>
      </c>
      <c r="V664" s="120">
        <v>252</v>
      </c>
      <c r="W664" s="119">
        <f t="shared" si="391"/>
        <v>1.0036078559999999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44505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3"/>
        <v>5739.56</v>
      </c>
      <c r="F665" s="115">
        <f t="shared" si="384"/>
        <v>44459</v>
      </c>
      <c r="G665" s="116">
        <f t="shared" si="388"/>
        <v>8.3006723105383262E-3</v>
      </c>
      <c r="H665" s="117">
        <f t="shared" si="396"/>
        <v>44522</v>
      </c>
      <c r="I665" s="117">
        <f t="shared" si="389"/>
        <v>44522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1.0083006699999999</v>
      </c>
      <c r="N665" s="119">
        <f t="shared" si="379"/>
        <v>1.1157890770887544</v>
      </c>
      <c r="O665" s="112">
        <f t="shared" si="382"/>
        <v>1.1206309400000001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9.5000000000000001E-2</v>
      </c>
      <c r="U665" s="120">
        <f t="shared" si="380"/>
        <v>11</v>
      </c>
      <c r="V665" s="120">
        <v>252</v>
      </c>
      <c r="W665" s="119">
        <f t="shared" si="391"/>
        <v>1.0039693569999999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44506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3"/>
        <v>5739.56</v>
      </c>
      <c r="F666" s="115">
        <f t="shared" si="384"/>
        <v>44459</v>
      </c>
      <c r="G666" s="116">
        <f t="shared" si="388"/>
        <v>8.3006723105383262E-3</v>
      </c>
      <c r="H666" s="117">
        <f t="shared" si="396"/>
        <v>44522</v>
      </c>
      <c r="I666" s="117">
        <f t="shared" si="389"/>
        <v>44522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1.0083006699999999</v>
      </c>
      <c r="N666" s="119">
        <f t="shared" si="379"/>
        <v>1.1157890770887544</v>
      </c>
      <c r="O666" s="112">
        <f t="shared" si="382"/>
        <v>1.1210721400000001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9.5000000000000001E-2</v>
      </c>
      <c r="U666" s="120">
        <f t="shared" si="380"/>
        <v>12</v>
      </c>
      <c r="V666" s="120">
        <v>252</v>
      </c>
      <c r="W666" s="119">
        <f t="shared" si="391"/>
        <v>1.004330988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44507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3"/>
        <v>5739.56</v>
      </c>
      <c r="F667" s="115">
        <f t="shared" si="384"/>
        <v>44459</v>
      </c>
      <c r="G667" s="116">
        <f t="shared" si="388"/>
        <v>8.3006723105383262E-3</v>
      </c>
      <c r="H667" s="117">
        <f t="shared" si="396"/>
        <v>44522</v>
      </c>
      <c r="I667" s="117">
        <f t="shared" si="389"/>
        <v>44522</v>
      </c>
      <c r="J667" s="118">
        <f t="shared" si="397"/>
        <v>21</v>
      </c>
      <c r="K667" s="118">
        <f t="shared" si="386"/>
        <v>12</v>
      </c>
      <c r="L667" s="8">
        <f t="shared" si="398"/>
        <v>1.0047348300000001</v>
      </c>
      <c r="M667" s="119">
        <f t="shared" si="385"/>
        <v>1.0083006699999999</v>
      </c>
      <c r="N667" s="119">
        <f t="shared" si="379"/>
        <v>1.1157890770887544</v>
      </c>
      <c r="O667" s="112">
        <f t="shared" si="382"/>
        <v>1.1210721400000001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9.5000000000000001E-2</v>
      </c>
      <c r="U667" s="120">
        <f t="shared" si="380"/>
        <v>12</v>
      </c>
      <c r="V667" s="120">
        <v>252</v>
      </c>
      <c r="W667" s="119">
        <f t="shared" si="391"/>
        <v>1.004330988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44508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3"/>
        <v>5739.56</v>
      </c>
      <c r="F668" s="115">
        <f t="shared" si="384"/>
        <v>44459</v>
      </c>
      <c r="G668" s="116">
        <f t="shared" si="388"/>
        <v>8.3006723105383262E-3</v>
      </c>
      <c r="H668" s="117">
        <f t="shared" si="396"/>
        <v>44522</v>
      </c>
      <c r="I668" s="117">
        <f t="shared" si="389"/>
        <v>44522</v>
      </c>
      <c r="J668" s="118">
        <f t="shared" si="397"/>
        <v>21</v>
      </c>
      <c r="K668" s="118">
        <f t="shared" si="386"/>
        <v>12</v>
      </c>
      <c r="L668" s="8">
        <f t="shared" si="398"/>
        <v>1.0047348300000001</v>
      </c>
      <c r="M668" s="119">
        <f t="shared" si="385"/>
        <v>1.0083006699999999</v>
      </c>
      <c r="N668" s="119">
        <f t="shared" si="379"/>
        <v>1.1157890770887544</v>
      </c>
      <c r="O668" s="112">
        <f t="shared" si="382"/>
        <v>1.1210721400000001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9.5000000000000001E-2</v>
      </c>
      <c r="U668" s="120">
        <f t="shared" si="380"/>
        <v>12</v>
      </c>
      <c r="V668" s="120">
        <v>252</v>
      </c>
      <c r="W668" s="119">
        <f t="shared" si="391"/>
        <v>1.004330988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44509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3"/>
        <v>5739.56</v>
      </c>
      <c r="F669" s="115">
        <f t="shared" si="384"/>
        <v>44459</v>
      </c>
      <c r="G669" s="116">
        <f t="shared" si="388"/>
        <v>8.3006723105383262E-3</v>
      </c>
      <c r="H669" s="117">
        <f t="shared" si="396"/>
        <v>44522</v>
      </c>
      <c r="I669" s="117">
        <f t="shared" si="389"/>
        <v>44522</v>
      </c>
      <c r="J669" s="118">
        <f t="shared" si="397"/>
        <v>21</v>
      </c>
      <c r="K669" s="118">
        <f t="shared" si="386"/>
        <v>13</v>
      </c>
      <c r="L669" s="8">
        <f t="shared" si="398"/>
        <v>1.00513041</v>
      </c>
      <c r="M669" s="119">
        <f t="shared" si="385"/>
        <v>1.0083006699999999</v>
      </c>
      <c r="N669" s="119">
        <f t="shared" si="379"/>
        <v>1.1157890770887544</v>
      </c>
      <c r="O669" s="112">
        <f t="shared" si="382"/>
        <v>1.1215135300000001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9.5000000000000001E-2</v>
      </c>
      <c r="U669" s="120">
        <f t="shared" si="380"/>
        <v>13</v>
      </c>
      <c r="V669" s="120">
        <v>252</v>
      </c>
      <c r="W669" s="119">
        <f t="shared" si="391"/>
        <v>1.0046927489999999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44510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3"/>
        <v>5739.56</v>
      </c>
      <c r="F670" s="115">
        <f t="shared" si="384"/>
        <v>44459</v>
      </c>
      <c r="G670" s="116">
        <f t="shared" si="388"/>
        <v>8.3006723105383262E-3</v>
      </c>
      <c r="H670" s="117">
        <f t="shared" si="396"/>
        <v>44522</v>
      </c>
      <c r="I670" s="117">
        <f t="shared" si="389"/>
        <v>44522</v>
      </c>
      <c r="J670" s="118">
        <f t="shared" si="397"/>
        <v>21</v>
      </c>
      <c r="K670" s="118">
        <f t="shared" si="386"/>
        <v>14</v>
      </c>
      <c r="L670" s="8">
        <f t="shared" si="398"/>
        <v>1.0055261499999999</v>
      </c>
      <c r="M670" s="119">
        <f t="shared" si="385"/>
        <v>1.0083006699999999</v>
      </c>
      <c r="N670" s="119">
        <f t="shared" si="379"/>
        <v>1.1157890770887544</v>
      </c>
      <c r="O670" s="112">
        <f t="shared" si="382"/>
        <v>1.1219550899999999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9.5000000000000001E-2</v>
      </c>
      <c r="U670" s="120">
        <f t="shared" si="380"/>
        <v>14</v>
      </c>
      <c r="V670" s="120">
        <v>252</v>
      </c>
      <c r="W670" s="119">
        <f t="shared" si="391"/>
        <v>1.0050546410000001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44511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3"/>
        <v>5739.56</v>
      </c>
      <c r="F671" s="115">
        <f t="shared" si="384"/>
        <v>44459</v>
      </c>
      <c r="G671" s="116">
        <f t="shared" si="388"/>
        <v>8.3006723105383262E-3</v>
      </c>
      <c r="H671" s="117">
        <f t="shared" si="396"/>
        <v>44522</v>
      </c>
      <c r="I671" s="117">
        <f t="shared" si="389"/>
        <v>44522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1.0083006699999999</v>
      </c>
      <c r="N671" s="119">
        <f t="shared" ref="N671:N734" si="405">IF(I671&gt;I670,N670*M671,N670)</f>
        <v>1.1157890770887544</v>
      </c>
      <c r="O671" s="112">
        <f t="shared" si="382"/>
        <v>1.1223968200000001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9.5000000000000001E-2</v>
      </c>
      <c r="U671" s="120">
        <f t="shared" si="380"/>
        <v>15</v>
      </c>
      <c r="V671" s="120">
        <v>252</v>
      </c>
      <c r="W671" s="119">
        <f t="shared" si="391"/>
        <v>1.0054166630000001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44512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3"/>
        <v>5739.56</v>
      </c>
      <c r="F672" s="115">
        <f t="shared" si="384"/>
        <v>44459</v>
      </c>
      <c r="G672" s="116">
        <f t="shared" si="388"/>
        <v>8.3006723105383262E-3</v>
      </c>
      <c r="H672" s="117">
        <f t="shared" si="396"/>
        <v>44522</v>
      </c>
      <c r="I672" s="117">
        <f t="shared" si="389"/>
        <v>44522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1.0083006699999999</v>
      </c>
      <c r="N672" s="119">
        <f t="shared" si="405"/>
        <v>1.1157890770887544</v>
      </c>
      <c r="O672" s="112">
        <f t="shared" si="382"/>
        <v>1.12283873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9.5000000000000001E-2</v>
      </c>
      <c r="U672" s="120">
        <f t="shared" si="380"/>
        <v>16</v>
      </c>
      <c r="V672" s="120">
        <v>252</v>
      </c>
      <c r="W672" s="119">
        <f t="shared" si="391"/>
        <v>1.005778815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44513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3"/>
        <v>5739.56</v>
      </c>
      <c r="F673" s="115">
        <f t="shared" si="384"/>
        <v>44459</v>
      </c>
      <c r="G673" s="116">
        <f t="shared" si="388"/>
        <v>8.3006723105383262E-3</v>
      </c>
      <c r="H673" s="117">
        <f t="shared" si="396"/>
        <v>44522</v>
      </c>
      <c r="I673" s="117">
        <f t="shared" si="389"/>
        <v>44522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1.0083006699999999</v>
      </c>
      <c r="N673" s="119">
        <f t="shared" si="405"/>
        <v>1.1157890770887544</v>
      </c>
      <c r="O673" s="112">
        <f t="shared" si="382"/>
        <v>1.1232808000000001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9.5000000000000001E-2</v>
      </c>
      <c r="U673" s="120">
        <f t="shared" si="380"/>
        <v>17</v>
      </c>
      <c r="V673" s="120">
        <v>252</v>
      </c>
      <c r="W673" s="119">
        <f t="shared" si="391"/>
        <v>1.0061410980000001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44514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3"/>
        <v>5739.56</v>
      </c>
      <c r="F674" s="115">
        <f t="shared" si="384"/>
        <v>44459</v>
      </c>
      <c r="G674" s="116">
        <f t="shared" si="388"/>
        <v>8.3006723105383262E-3</v>
      </c>
      <c r="H674" s="117">
        <f t="shared" si="396"/>
        <v>44522</v>
      </c>
      <c r="I674" s="117">
        <f t="shared" si="389"/>
        <v>44522</v>
      </c>
      <c r="J674" s="118">
        <f t="shared" si="397"/>
        <v>21</v>
      </c>
      <c r="K674" s="118">
        <f t="shared" si="386"/>
        <v>17</v>
      </c>
      <c r="L674" s="8">
        <f t="shared" si="398"/>
        <v>1.0067142899999999</v>
      </c>
      <c r="M674" s="119">
        <f t="shared" si="385"/>
        <v>1.0083006699999999</v>
      </c>
      <c r="N674" s="119">
        <f t="shared" si="405"/>
        <v>1.1157890770887544</v>
      </c>
      <c r="O674" s="112">
        <f t="shared" si="382"/>
        <v>1.1232808000000001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9.5000000000000001E-2</v>
      </c>
      <c r="U674" s="120">
        <f t="shared" si="380"/>
        <v>17</v>
      </c>
      <c r="V674" s="120">
        <v>252</v>
      </c>
      <c r="W674" s="119">
        <f t="shared" si="391"/>
        <v>1.0061410980000001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44515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3"/>
        <v>5739.56</v>
      </c>
      <c r="F675" s="115">
        <f t="shared" si="384"/>
        <v>44459</v>
      </c>
      <c r="G675" s="116">
        <f t="shared" si="388"/>
        <v>8.3006723105383262E-3</v>
      </c>
      <c r="H675" s="117">
        <f t="shared" si="396"/>
        <v>44522</v>
      </c>
      <c r="I675" s="117">
        <f t="shared" si="389"/>
        <v>44522</v>
      </c>
      <c r="J675" s="118">
        <f t="shared" si="397"/>
        <v>21</v>
      </c>
      <c r="K675" s="118">
        <f t="shared" si="386"/>
        <v>17</v>
      </c>
      <c r="L675" s="8">
        <f t="shared" si="398"/>
        <v>1.0067142899999999</v>
      </c>
      <c r="M675" s="119">
        <f t="shared" si="385"/>
        <v>1.0083006699999999</v>
      </c>
      <c r="N675" s="119">
        <f t="shared" si="405"/>
        <v>1.1157890770887544</v>
      </c>
      <c r="O675" s="112">
        <f t="shared" si="382"/>
        <v>1.1232808000000001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9.5000000000000001E-2</v>
      </c>
      <c r="U675" s="120">
        <f t="shared" si="380"/>
        <v>17</v>
      </c>
      <c r="V675" s="120">
        <v>252</v>
      </c>
      <c r="W675" s="119">
        <f t="shared" si="391"/>
        <v>1.0061410980000001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44516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3"/>
        <v>5739.56</v>
      </c>
      <c r="F676" s="115">
        <f t="shared" si="384"/>
        <v>44459</v>
      </c>
      <c r="G676" s="116">
        <f t="shared" si="388"/>
        <v>8.3006723105383262E-3</v>
      </c>
      <c r="H676" s="117">
        <f t="shared" si="396"/>
        <v>44522</v>
      </c>
      <c r="I676" s="117">
        <f t="shared" si="389"/>
        <v>44522</v>
      </c>
      <c r="J676" s="118">
        <f t="shared" si="397"/>
        <v>21</v>
      </c>
      <c r="K676" s="118">
        <f t="shared" si="386"/>
        <v>17</v>
      </c>
      <c r="L676" s="8">
        <f t="shared" si="398"/>
        <v>1.0067142899999999</v>
      </c>
      <c r="M676" s="119">
        <f t="shared" si="385"/>
        <v>1.0083006699999999</v>
      </c>
      <c r="N676" s="119">
        <f t="shared" si="405"/>
        <v>1.1157890770887544</v>
      </c>
      <c r="O676" s="112">
        <f t="shared" si="382"/>
        <v>1.1232808000000001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9.5000000000000001E-2</v>
      </c>
      <c r="U676" s="120">
        <f t="shared" si="380"/>
        <v>17</v>
      </c>
      <c r="V676" s="120">
        <v>252</v>
      </c>
      <c r="W676" s="119">
        <f t="shared" si="391"/>
        <v>1.0061410980000001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44517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3"/>
        <v>5739.56</v>
      </c>
      <c r="F677" s="115">
        <f t="shared" si="384"/>
        <v>44459</v>
      </c>
      <c r="G677" s="116">
        <f t="shared" si="388"/>
        <v>8.3006723105383262E-3</v>
      </c>
      <c r="H677" s="117">
        <f t="shared" si="396"/>
        <v>44522</v>
      </c>
      <c r="I677" s="117">
        <f t="shared" si="389"/>
        <v>44522</v>
      </c>
      <c r="J677" s="118">
        <f t="shared" si="397"/>
        <v>21</v>
      </c>
      <c r="K677" s="118">
        <f t="shared" si="386"/>
        <v>18</v>
      </c>
      <c r="L677" s="8">
        <f t="shared" si="398"/>
        <v>1.00711065</v>
      </c>
      <c r="M677" s="119">
        <f t="shared" si="385"/>
        <v>1.0083006699999999</v>
      </c>
      <c r="N677" s="119">
        <f t="shared" si="405"/>
        <v>1.1157890770887544</v>
      </c>
      <c r="O677" s="112">
        <f t="shared" si="382"/>
        <v>1.1237230600000001</v>
      </c>
      <c r="P677" s="112">
        <f t="shared" si="390"/>
        <v>0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9.5000000000000001E-2</v>
      </c>
      <c r="U677" s="120">
        <f t="shared" ref="U677:U740" si="406">IF(Q676&gt;0,1,IF(K677=K676,U676,U676+1))</f>
        <v>18</v>
      </c>
      <c r="V677" s="120">
        <v>252</v>
      </c>
      <c r="W677" s="119">
        <f t="shared" si="391"/>
        <v>1.006503511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44518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3"/>
        <v>5739.56</v>
      </c>
      <c r="F678" s="115">
        <f t="shared" si="384"/>
        <v>44459</v>
      </c>
      <c r="G678" s="116">
        <f t="shared" si="388"/>
        <v>8.3006723105383262E-3</v>
      </c>
      <c r="H678" s="117">
        <f t="shared" si="396"/>
        <v>44522</v>
      </c>
      <c r="I678" s="117">
        <f t="shared" si="389"/>
        <v>44522</v>
      </c>
      <c r="J678" s="118">
        <f t="shared" si="397"/>
        <v>21</v>
      </c>
      <c r="K678" s="118">
        <f t="shared" si="386"/>
        <v>19</v>
      </c>
      <c r="L678" s="8">
        <f t="shared" si="398"/>
        <v>1.00750717</v>
      </c>
      <c r="M678" s="119">
        <f t="shared" si="385"/>
        <v>1.0083006699999999</v>
      </c>
      <c r="N678" s="119">
        <f t="shared" si="405"/>
        <v>1.1157890770887544</v>
      </c>
      <c r="O678" s="112">
        <f t="shared" si="382"/>
        <v>1.12416549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9.5000000000000001E-2</v>
      </c>
      <c r="U678" s="120">
        <f t="shared" si="406"/>
        <v>19</v>
      </c>
      <c r="V678" s="120">
        <v>252</v>
      </c>
      <c r="W678" s="119">
        <f t="shared" si="391"/>
        <v>1.0068660549999999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44519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3"/>
        <v>5739.56</v>
      </c>
      <c r="F679" s="115">
        <f t="shared" si="384"/>
        <v>44459</v>
      </c>
      <c r="G679" s="116">
        <f t="shared" si="388"/>
        <v>8.3006723105383262E-3</v>
      </c>
      <c r="H679" s="117">
        <f t="shared" si="396"/>
        <v>44522</v>
      </c>
      <c r="I679" s="117">
        <f t="shared" si="389"/>
        <v>44522</v>
      </c>
      <c r="J679" s="118">
        <f t="shared" si="397"/>
        <v>21</v>
      </c>
      <c r="K679" s="118">
        <f t="shared" si="386"/>
        <v>20</v>
      </c>
      <c r="L679" s="8">
        <f t="shared" si="398"/>
        <v>1.00790384</v>
      </c>
      <c r="M679" s="119">
        <f t="shared" si="385"/>
        <v>1.0083006699999999</v>
      </c>
      <c r="N679" s="119">
        <f t="shared" si="405"/>
        <v>1.1157890770887544</v>
      </c>
      <c r="O679" s="112">
        <f t="shared" si="382"/>
        <v>1.1246080899999999</v>
      </c>
      <c r="P679" s="112">
        <f t="shared" si="390"/>
        <v>0</v>
      </c>
      <c r="Q679" s="162">
        <f t="shared" si="401"/>
        <v>0</v>
      </c>
      <c r="R679" s="30">
        <f t="shared" si="402"/>
        <v>0</v>
      </c>
      <c r="S679" s="112">
        <f t="shared" ref="S679:S742" si="407">IF(R679&gt;0,TRUNC(R679*P679,8),0)</f>
        <v>0</v>
      </c>
      <c r="T679" s="122">
        <f t="shared" si="399"/>
        <v>9.5000000000000001E-2</v>
      </c>
      <c r="U679" s="120">
        <f t="shared" si="406"/>
        <v>20</v>
      </c>
      <c r="V679" s="120">
        <v>252</v>
      </c>
      <c r="W679" s="119">
        <f t="shared" si="391"/>
        <v>1.0072287289999999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44520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si="383"/>
        <v>5739.56</v>
      </c>
      <c r="F680" s="115">
        <f t="shared" si="384"/>
        <v>44459</v>
      </c>
      <c r="G680" s="116">
        <f t="shared" si="388"/>
        <v>8.3006723105383262E-3</v>
      </c>
      <c r="H680" s="117">
        <f t="shared" si="396"/>
        <v>44550</v>
      </c>
      <c r="I680" s="117">
        <f t="shared" si="389"/>
        <v>44522</v>
      </c>
      <c r="J680" s="118">
        <f t="shared" si="397"/>
        <v>21</v>
      </c>
      <c r="K680" s="118">
        <f t="shared" si="386"/>
        <v>21</v>
      </c>
      <c r="L680" s="8">
        <f t="shared" si="398"/>
        <v>1.0083006699999999</v>
      </c>
      <c r="M680" s="119">
        <f t="shared" si="385"/>
        <v>1.0083006699999999</v>
      </c>
      <c r="N680" s="119">
        <f t="shared" si="405"/>
        <v>1.1157890770887544</v>
      </c>
      <c r="O680" s="112">
        <f t="shared" si="382"/>
        <v>1.1250508699999999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9.5000000000000001E-2</v>
      </c>
      <c r="U680" s="120">
        <f t="shared" si="406"/>
        <v>21</v>
      </c>
      <c r="V680" s="120">
        <v>252</v>
      </c>
      <c r="W680" s="119">
        <f t="shared" si="391"/>
        <v>1.0075915339999999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44521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383"/>
        <v>5739.56</v>
      </c>
      <c r="F681" s="115">
        <f t="shared" si="384"/>
        <v>44459</v>
      </c>
      <c r="G681" s="116">
        <f t="shared" si="388"/>
        <v>8.3006723105383262E-3</v>
      </c>
      <c r="H681" s="117">
        <f t="shared" si="396"/>
        <v>44550</v>
      </c>
      <c r="I681" s="117">
        <f t="shared" si="389"/>
        <v>44522</v>
      </c>
      <c r="J681" s="118">
        <f t="shared" si="397"/>
        <v>21</v>
      </c>
      <c r="K681" s="118">
        <f t="shared" si="386"/>
        <v>21</v>
      </c>
      <c r="L681" s="8">
        <f t="shared" si="398"/>
        <v>1.0083006699999999</v>
      </c>
      <c r="M681" s="119">
        <f t="shared" si="385"/>
        <v>1.0083006699999999</v>
      </c>
      <c r="N681" s="119">
        <f t="shared" si="405"/>
        <v>1.1157890770887544</v>
      </c>
      <c r="O681" s="112">
        <f t="shared" ref="O681:O744" si="408">TRUNC(TRUNC((L681*N681),15),8)</f>
        <v>1.1250508699999999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9.5000000000000001E-2</v>
      </c>
      <c r="U681" s="120">
        <f t="shared" si="406"/>
        <v>21</v>
      </c>
      <c r="V681" s="120">
        <v>252</v>
      </c>
      <c r="W681" s="119">
        <f t="shared" si="391"/>
        <v>1.0075915339999999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44522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ref="E682:E745" si="409">IF($K682=1,VLOOKUP($A681,$AO$10:$AS$131,4),E681)</f>
        <v>5739.56</v>
      </c>
      <c r="F682" s="115">
        <f t="shared" ref="F682:F745" si="410">IF($K682=1,VLOOKUP($A681,$AO$10:$AS$131,5),F681)</f>
        <v>44459</v>
      </c>
      <c r="G682" s="116">
        <f t="shared" si="388"/>
        <v>8.3006723105383262E-3</v>
      </c>
      <c r="H682" s="117">
        <f t="shared" si="396"/>
        <v>44550</v>
      </c>
      <c r="I682" s="117">
        <f t="shared" si="389"/>
        <v>44522</v>
      </c>
      <c r="J682" s="118">
        <f t="shared" si="397"/>
        <v>21</v>
      </c>
      <c r="K682" s="118">
        <f t="shared" si="386"/>
        <v>21</v>
      </c>
      <c r="L682" s="8">
        <f t="shared" si="398"/>
        <v>1.0083006699999999</v>
      </c>
      <c r="M682" s="119">
        <f t="shared" ref="M682:M745" si="411">IF(I682&gt;I681,L681,M681)</f>
        <v>1.0083006699999999</v>
      </c>
      <c r="N682" s="119">
        <f t="shared" si="405"/>
        <v>1.1157890770887544</v>
      </c>
      <c r="O682" s="112">
        <f t="shared" si="408"/>
        <v>1.1250508699999999</v>
      </c>
      <c r="P682" s="112">
        <f t="shared" si="390"/>
        <v>0</v>
      </c>
      <c r="Q682" s="162">
        <f t="shared" si="401"/>
        <v>22</v>
      </c>
      <c r="R682" s="30">
        <f t="shared" si="402"/>
        <v>3.1588999999999999E-2</v>
      </c>
      <c r="S682" s="112">
        <f t="shared" si="407"/>
        <v>0</v>
      </c>
      <c r="T682" s="122">
        <f t="shared" si="399"/>
        <v>9.5000000000000001E-2</v>
      </c>
      <c r="U682" s="120">
        <f t="shared" si="406"/>
        <v>21</v>
      </c>
      <c r="V682" s="120">
        <v>252</v>
      </c>
      <c r="W682" s="119">
        <f t="shared" si="391"/>
        <v>1.0075915339999999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44523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9"/>
        <v>5739.56</v>
      </c>
      <c r="F683" s="115">
        <f t="shared" si="410"/>
        <v>44491</v>
      </c>
      <c r="G683" s="116">
        <f t="shared" si="388"/>
        <v>8.3006723105383262E-3</v>
      </c>
      <c r="H683" s="117">
        <f t="shared" si="396"/>
        <v>44550</v>
      </c>
      <c r="I683" s="117">
        <f t="shared" si="389"/>
        <v>44550</v>
      </c>
      <c r="J683" s="118">
        <f t="shared" si="397"/>
        <v>20</v>
      </c>
      <c r="K683" s="118">
        <f t="shared" si="386"/>
        <v>1</v>
      </c>
      <c r="L683" s="8">
        <f t="shared" si="398"/>
        <v>1.0004134</v>
      </c>
      <c r="M683" s="119">
        <f t="shared" si="411"/>
        <v>1.0083006699999999</v>
      </c>
      <c r="N683" s="119">
        <f t="shared" si="405"/>
        <v>1.1250508740072727</v>
      </c>
      <c r="O683" s="112">
        <f t="shared" si="408"/>
        <v>1.1255159699999999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9.5000000000000001E-2</v>
      </c>
      <c r="U683" s="120">
        <f t="shared" si="406"/>
        <v>1</v>
      </c>
      <c r="V683" s="120">
        <v>252</v>
      </c>
      <c r="W683" s="119">
        <f t="shared" si="391"/>
        <v>1.0003602009999999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44524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9"/>
        <v>5739.56</v>
      </c>
      <c r="F684" s="115">
        <f t="shared" si="410"/>
        <v>44491</v>
      </c>
      <c r="G684" s="116">
        <f t="shared" si="388"/>
        <v>8.3006723105383262E-3</v>
      </c>
      <c r="H684" s="117">
        <f t="shared" si="396"/>
        <v>44550</v>
      </c>
      <c r="I684" s="117">
        <f t="shared" si="389"/>
        <v>44550</v>
      </c>
      <c r="J684" s="118">
        <f t="shared" si="397"/>
        <v>20</v>
      </c>
      <c r="K684" s="118">
        <f t="shared" si="386"/>
        <v>2</v>
      </c>
      <c r="L684" s="8">
        <f t="shared" si="398"/>
        <v>1.00082698</v>
      </c>
      <c r="M684" s="119">
        <f t="shared" si="411"/>
        <v>1.0083006699999999</v>
      </c>
      <c r="N684" s="119">
        <f t="shared" si="405"/>
        <v>1.1250508740072727</v>
      </c>
      <c r="O684" s="112">
        <f t="shared" si="408"/>
        <v>1.1259812600000001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9.5000000000000001E-2</v>
      </c>
      <c r="U684" s="120">
        <f t="shared" si="406"/>
        <v>2</v>
      </c>
      <c r="V684" s="120">
        <v>252</v>
      </c>
      <c r="W684" s="119">
        <f t="shared" si="391"/>
        <v>1.0007205320000001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44525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9"/>
        <v>5739.56</v>
      </c>
      <c r="F685" s="115">
        <f t="shared" si="410"/>
        <v>44491</v>
      </c>
      <c r="G685" s="116">
        <f t="shared" si="388"/>
        <v>8.3006723105383262E-3</v>
      </c>
      <c r="H685" s="117">
        <f t="shared" si="396"/>
        <v>44550</v>
      </c>
      <c r="I685" s="117">
        <f t="shared" si="389"/>
        <v>44550</v>
      </c>
      <c r="J685" s="118">
        <f t="shared" si="397"/>
        <v>20</v>
      </c>
      <c r="K685" s="118">
        <f t="shared" si="386"/>
        <v>3</v>
      </c>
      <c r="L685" s="8">
        <f t="shared" si="398"/>
        <v>1.0012407299999999</v>
      </c>
      <c r="M685" s="119">
        <f t="shared" si="411"/>
        <v>1.0083006699999999</v>
      </c>
      <c r="N685" s="119">
        <f t="shared" si="405"/>
        <v>1.1250508740072727</v>
      </c>
      <c r="O685" s="112">
        <f t="shared" si="408"/>
        <v>1.1264467499999999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9.5000000000000001E-2</v>
      </c>
      <c r="U685" s="120">
        <f t="shared" si="406"/>
        <v>3</v>
      </c>
      <c r="V685" s="120">
        <v>252</v>
      </c>
      <c r="W685" s="119">
        <f t="shared" si="391"/>
        <v>1.001080993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44526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9"/>
        <v>5739.56</v>
      </c>
      <c r="F686" s="115">
        <f t="shared" si="410"/>
        <v>44491</v>
      </c>
      <c r="G686" s="116">
        <f t="shared" si="388"/>
        <v>8.3006723105383262E-3</v>
      </c>
      <c r="H686" s="117">
        <f t="shared" si="396"/>
        <v>44550</v>
      </c>
      <c r="I686" s="117">
        <f t="shared" si="389"/>
        <v>44550</v>
      </c>
      <c r="J686" s="118">
        <f t="shared" si="397"/>
        <v>20</v>
      </c>
      <c r="K686" s="118">
        <f t="shared" ref="K686:K749" si="412">(J686-(NETWORKDAYS(A686,I686,AD$148:AD$502)-1))</f>
        <v>4</v>
      </c>
      <c r="L686" s="8">
        <f t="shared" si="398"/>
        <v>1.0016546399999999</v>
      </c>
      <c r="M686" s="119">
        <f t="shared" si="411"/>
        <v>1.0083006699999999</v>
      </c>
      <c r="N686" s="119">
        <f t="shared" si="405"/>
        <v>1.1250508740072727</v>
      </c>
      <c r="O686" s="112">
        <f t="shared" si="408"/>
        <v>1.12691242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9.5000000000000001E-2</v>
      </c>
      <c r="U686" s="120">
        <f t="shared" si="406"/>
        <v>4</v>
      </c>
      <c r="V686" s="120">
        <v>252</v>
      </c>
      <c r="W686" s="119">
        <f t="shared" si="391"/>
        <v>1.0014415830000001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44527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9"/>
        <v>5739.56</v>
      </c>
      <c r="F687" s="115">
        <f t="shared" si="410"/>
        <v>44491</v>
      </c>
      <c r="G687" s="116">
        <f t="shared" si="388"/>
        <v>8.3006723105383262E-3</v>
      </c>
      <c r="H687" s="117">
        <f t="shared" si="396"/>
        <v>44550</v>
      </c>
      <c r="I687" s="117">
        <f t="shared" si="389"/>
        <v>44550</v>
      </c>
      <c r="J687" s="118">
        <f t="shared" si="397"/>
        <v>20</v>
      </c>
      <c r="K687" s="118">
        <f t="shared" si="412"/>
        <v>5</v>
      </c>
      <c r="L687" s="8">
        <f t="shared" si="398"/>
        <v>1.00206873</v>
      </c>
      <c r="M687" s="119">
        <f t="shared" si="411"/>
        <v>1.0083006699999999</v>
      </c>
      <c r="N687" s="119">
        <f t="shared" si="405"/>
        <v>1.1250508740072727</v>
      </c>
      <c r="O687" s="112">
        <f t="shared" si="408"/>
        <v>1.1273782999999999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9.5000000000000001E-2</v>
      </c>
      <c r="U687" s="120">
        <f t="shared" si="406"/>
        <v>5</v>
      </c>
      <c r="V687" s="120">
        <v>252</v>
      </c>
      <c r="W687" s="119">
        <f t="shared" si="391"/>
        <v>1.0018023039999999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44528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9"/>
        <v>5739.56</v>
      </c>
      <c r="F688" s="115">
        <f t="shared" si="410"/>
        <v>44491</v>
      </c>
      <c r="G688" s="116">
        <f t="shared" si="388"/>
        <v>8.3006723105383262E-3</v>
      </c>
      <c r="H688" s="117">
        <f t="shared" si="396"/>
        <v>44550</v>
      </c>
      <c r="I688" s="117">
        <f t="shared" si="389"/>
        <v>44550</v>
      </c>
      <c r="J688" s="118">
        <f t="shared" si="397"/>
        <v>20</v>
      </c>
      <c r="K688" s="118">
        <f t="shared" si="412"/>
        <v>5</v>
      </c>
      <c r="L688" s="8">
        <f t="shared" si="398"/>
        <v>1.00206873</v>
      </c>
      <c r="M688" s="119">
        <f t="shared" si="411"/>
        <v>1.0083006699999999</v>
      </c>
      <c r="N688" s="119">
        <f t="shared" si="405"/>
        <v>1.1250508740072727</v>
      </c>
      <c r="O688" s="112">
        <f t="shared" si="408"/>
        <v>1.1273782999999999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9.5000000000000001E-2</v>
      </c>
      <c r="U688" s="120">
        <f t="shared" si="406"/>
        <v>5</v>
      </c>
      <c r="V688" s="120">
        <v>252</v>
      </c>
      <c r="W688" s="119">
        <f t="shared" si="391"/>
        <v>1.0018023039999999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44529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9"/>
        <v>5739.56</v>
      </c>
      <c r="F689" s="115">
        <f t="shared" si="410"/>
        <v>44491</v>
      </c>
      <c r="G689" s="116">
        <f t="shared" si="388"/>
        <v>8.3006723105383262E-3</v>
      </c>
      <c r="H689" s="117">
        <f t="shared" si="396"/>
        <v>44550</v>
      </c>
      <c r="I689" s="117">
        <f t="shared" si="389"/>
        <v>44550</v>
      </c>
      <c r="J689" s="118">
        <f t="shared" si="397"/>
        <v>20</v>
      </c>
      <c r="K689" s="118">
        <f t="shared" si="412"/>
        <v>5</v>
      </c>
      <c r="L689" s="8">
        <f t="shared" si="398"/>
        <v>1.00206873</v>
      </c>
      <c r="M689" s="119">
        <f t="shared" si="411"/>
        <v>1.0083006699999999</v>
      </c>
      <c r="N689" s="119">
        <f t="shared" si="405"/>
        <v>1.1250508740072727</v>
      </c>
      <c r="O689" s="112">
        <f t="shared" si="408"/>
        <v>1.1273782999999999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9.5000000000000001E-2</v>
      </c>
      <c r="U689" s="120">
        <f t="shared" si="406"/>
        <v>5</v>
      </c>
      <c r="V689" s="120">
        <v>252</v>
      </c>
      <c r="W689" s="119">
        <f t="shared" si="391"/>
        <v>1.0018023039999999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44530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9"/>
        <v>5739.56</v>
      </c>
      <c r="F690" s="115">
        <f t="shared" si="410"/>
        <v>44491</v>
      </c>
      <c r="G690" s="116">
        <f t="shared" si="388"/>
        <v>8.3006723105383262E-3</v>
      </c>
      <c r="H690" s="117">
        <f t="shared" si="396"/>
        <v>44550</v>
      </c>
      <c r="I690" s="117">
        <f t="shared" si="389"/>
        <v>44550</v>
      </c>
      <c r="J690" s="118">
        <f t="shared" si="397"/>
        <v>20</v>
      </c>
      <c r="K690" s="118">
        <f t="shared" si="412"/>
        <v>6</v>
      </c>
      <c r="L690" s="8">
        <f t="shared" si="398"/>
        <v>1.002483</v>
      </c>
      <c r="M690" s="119">
        <f t="shared" si="411"/>
        <v>1.0083006699999999</v>
      </c>
      <c r="N690" s="119">
        <f t="shared" si="405"/>
        <v>1.1250508740072727</v>
      </c>
      <c r="O690" s="112">
        <f t="shared" si="408"/>
        <v>1.12784437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9.5000000000000001E-2</v>
      </c>
      <c r="U690" s="120">
        <f t="shared" si="406"/>
        <v>6</v>
      </c>
      <c r="V690" s="120">
        <v>252</v>
      </c>
      <c r="W690" s="119">
        <f t="shared" si="391"/>
        <v>1.002163154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44531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9"/>
        <v>5739.56</v>
      </c>
      <c r="F691" s="115">
        <f t="shared" si="410"/>
        <v>44491</v>
      </c>
      <c r="G691" s="116">
        <f t="shared" si="388"/>
        <v>8.3006723105383262E-3</v>
      </c>
      <c r="H691" s="117">
        <f t="shared" si="396"/>
        <v>44550</v>
      </c>
      <c r="I691" s="117">
        <f t="shared" si="389"/>
        <v>44550</v>
      </c>
      <c r="J691" s="118">
        <f t="shared" si="397"/>
        <v>20</v>
      </c>
      <c r="K691" s="118">
        <f t="shared" si="412"/>
        <v>7</v>
      </c>
      <c r="L691" s="8">
        <f t="shared" si="398"/>
        <v>1.00289743</v>
      </c>
      <c r="M691" s="119">
        <f t="shared" si="411"/>
        <v>1.0083006699999999</v>
      </c>
      <c r="N691" s="119">
        <f t="shared" si="405"/>
        <v>1.1250508740072727</v>
      </c>
      <c r="O691" s="112">
        <f t="shared" si="408"/>
        <v>1.1283106300000001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9.5000000000000001E-2</v>
      </c>
      <c r="U691" s="120">
        <f t="shared" si="406"/>
        <v>7</v>
      </c>
      <c r="V691" s="120">
        <v>252</v>
      </c>
      <c r="W691" s="119">
        <f t="shared" si="391"/>
        <v>1.002524135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44532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9"/>
        <v>5739.56</v>
      </c>
      <c r="F692" s="115">
        <f t="shared" si="410"/>
        <v>44491</v>
      </c>
      <c r="G692" s="116">
        <f t="shared" si="388"/>
        <v>8.3006723105383262E-3</v>
      </c>
      <c r="H692" s="117">
        <f t="shared" si="396"/>
        <v>44550</v>
      </c>
      <c r="I692" s="117">
        <f t="shared" si="389"/>
        <v>44550</v>
      </c>
      <c r="J692" s="118">
        <f t="shared" si="397"/>
        <v>20</v>
      </c>
      <c r="K692" s="118">
        <f t="shared" si="412"/>
        <v>8</v>
      </c>
      <c r="L692" s="8">
        <f t="shared" si="398"/>
        <v>1.00331203</v>
      </c>
      <c r="M692" s="119">
        <f t="shared" si="411"/>
        <v>1.0083006699999999</v>
      </c>
      <c r="N692" s="119">
        <f t="shared" si="405"/>
        <v>1.1250508740072727</v>
      </c>
      <c r="O692" s="112">
        <f t="shared" si="408"/>
        <v>1.1287770699999999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9.5000000000000001E-2</v>
      </c>
      <c r="U692" s="120">
        <f t="shared" si="406"/>
        <v>8</v>
      </c>
      <c r="V692" s="120">
        <v>252</v>
      </c>
      <c r="W692" s="119">
        <f t="shared" si="391"/>
        <v>1.0028852450000001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44533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9"/>
        <v>5739.56</v>
      </c>
      <c r="F693" s="115">
        <f t="shared" si="410"/>
        <v>44491</v>
      </c>
      <c r="G693" s="116">
        <f t="shared" si="388"/>
        <v>8.3006723105383262E-3</v>
      </c>
      <c r="H693" s="117">
        <f t="shared" si="396"/>
        <v>44550</v>
      </c>
      <c r="I693" s="117">
        <f t="shared" si="389"/>
        <v>44550</v>
      </c>
      <c r="J693" s="118">
        <f t="shared" si="397"/>
        <v>20</v>
      </c>
      <c r="K693" s="118">
        <f t="shared" si="412"/>
        <v>9</v>
      </c>
      <c r="L693" s="8">
        <f t="shared" si="398"/>
        <v>1.0037268100000001</v>
      </c>
      <c r="M693" s="119">
        <f t="shared" si="411"/>
        <v>1.0083006699999999</v>
      </c>
      <c r="N693" s="119">
        <f t="shared" si="405"/>
        <v>1.1250508740072727</v>
      </c>
      <c r="O693" s="112">
        <f t="shared" si="408"/>
        <v>1.1292437200000001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9.5000000000000001E-2</v>
      </c>
      <c r="U693" s="120">
        <f t="shared" si="406"/>
        <v>9</v>
      </c>
      <c r="V693" s="120">
        <v>252</v>
      </c>
      <c r="W693" s="119">
        <f t="shared" si="391"/>
        <v>1.0032464860000001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44534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9"/>
        <v>5739.56</v>
      </c>
      <c r="F694" s="115">
        <f t="shared" si="410"/>
        <v>44491</v>
      </c>
      <c r="G694" s="116">
        <f t="shared" si="388"/>
        <v>8.3006723105383262E-3</v>
      </c>
      <c r="H694" s="117">
        <f t="shared" si="396"/>
        <v>44550</v>
      </c>
      <c r="I694" s="117">
        <f t="shared" si="389"/>
        <v>44550</v>
      </c>
      <c r="J694" s="118">
        <f t="shared" si="397"/>
        <v>20</v>
      </c>
      <c r="K694" s="118">
        <f t="shared" si="412"/>
        <v>10</v>
      </c>
      <c r="L694" s="8">
        <f t="shared" si="398"/>
        <v>1.0041417500000001</v>
      </c>
      <c r="M694" s="119">
        <f t="shared" si="411"/>
        <v>1.0083006699999999</v>
      </c>
      <c r="N694" s="119">
        <f t="shared" si="405"/>
        <v>1.1250508740072727</v>
      </c>
      <c r="O694" s="112">
        <f t="shared" si="408"/>
        <v>1.12971055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9.5000000000000001E-2</v>
      </c>
      <c r="U694" s="120">
        <f t="shared" si="406"/>
        <v>10</v>
      </c>
      <c r="V694" s="120">
        <v>252</v>
      </c>
      <c r="W694" s="119">
        <f t="shared" si="391"/>
        <v>1.0036078559999999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44535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9"/>
        <v>5739.56</v>
      </c>
      <c r="F695" s="115">
        <f t="shared" si="410"/>
        <v>44491</v>
      </c>
      <c r="G695" s="116">
        <f t="shared" si="388"/>
        <v>8.3006723105383262E-3</v>
      </c>
      <c r="H695" s="117">
        <f t="shared" si="396"/>
        <v>44550</v>
      </c>
      <c r="I695" s="117">
        <f t="shared" si="389"/>
        <v>44550</v>
      </c>
      <c r="J695" s="118">
        <f t="shared" si="397"/>
        <v>20</v>
      </c>
      <c r="K695" s="118">
        <f t="shared" si="412"/>
        <v>10</v>
      </c>
      <c r="L695" s="8">
        <f t="shared" si="398"/>
        <v>1.0041417500000001</v>
      </c>
      <c r="M695" s="119">
        <f t="shared" si="411"/>
        <v>1.0083006699999999</v>
      </c>
      <c r="N695" s="119">
        <f t="shared" si="405"/>
        <v>1.1250508740072727</v>
      </c>
      <c r="O695" s="112">
        <f t="shared" si="408"/>
        <v>1.12971055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9.5000000000000001E-2</v>
      </c>
      <c r="U695" s="120">
        <f t="shared" si="406"/>
        <v>10</v>
      </c>
      <c r="V695" s="120">
        <v>252</v>
      </c>
      <c r="W695" s="119">
        <f t="shared" si="391"/>
        <v>1.0036078559999999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44536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9"/>
        <v>5739.56</v>
      </c>
      <c r="F696" s="115">
        <f t="shared" si="410"/>
        <v>44491</v>
      </c>
      <c r="G696" s="116">
        <f t="shared" si="388"/>
        <v>8.3006723105383262E-3</v>
      </c>
      <c r="H696" s="117">
        <f t="shared" si="396"/>
        <v>44550</v>
      </c>
      <c r="I696" s="117">
        <f t="shared" si="389"/>
        <v>44550</v>
      </c>
      <c r="J696" s="118">
        <f t="shared" si="397"/>
        <v>20</v>
      </c>
      <c r="K696" s="118">
        <f t="shared" si="412"/>
        <v>10</v>
      </c>
      <c r="L696" s="8">
        <f t="shared" si="398"/>
        <v>1.0041417500000001</v>
      </c>
      <c r="M696" s="119">
        <f t="shared" si="411"/>
        <v>1.0083006699999999</v>
      </c>
      <c r="N696" s="119">
        <f t="shared" si="405"/>
        <v>1.1250508740072727</v>
      </c>
      <c r="O696" s="112">
        <f t="shared" si="408"/>
        <v>1.12971055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9.5000000000000001E-2</v>
      </c>
      <c r="U696" s="120">
        <f t="shared" si="406"/>
        <v>10</v>
      </c>
      <c r="V696" s="120">
        <v>252</v>
      </c>
      <c r="W696" s="119">
        <f t="shared" si="391"/>
        <v>1.0036078559999999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44537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9"/>
        <v>5739.56</v>
      </c>
      <c r="F697" s="115">
        <f t="shared" si="410"/>
        <v>44491</v>
      </c>
      <c r="G697" s="116">
        <f t="shared" si="388"/>
        <v>8.3006723105383262E-3</v>
      </c>
      <c r="H697" s="117">
        <f t="shared" si="396"/>
        <v>44550</v>
      </c>
      <c r="I697" s="117">
        <f t="shared" si="389"/>
        <v>44550</v>
      </c>
      <c r="J697" s="118">
        <f t="shared" si="397"/>
        <v>20</v>
      </c>
      <c r="K697" s="118">
        <f t="shared" si="412"/>
        <v>11</v>
      </c>
      <c r="L697" s="8">
        <f t="shared" si="398"/>
        <v>1.00455687</v>
      </c>
      <c r="M697" s="119">
        <f t="shared" si="411"/>
        <v>1.0083006699999999</v>
      </c>
      <c r="N697" s="119">
        <f t="shared" si="405"/>
        <v>1.1250508740072727</v>
      </c>
      <c r="O697" s="112">
        <f t="shared" si="408"/>
        <v>1.13017758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9.5000000000000001E-2</v>
      </c>
      <c r="U697" s="120">
        <f t="shared" si="406"/>
        <v>11</v>
      </c>
      <c r="V697" s="120">
        <v>252</v>
      </c>
      <c r="W697" s="119">
        <f t="shared" si="391"/>
        <v>1.0039693569999999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44538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9"/>
        <v>5739.56</v>
      </c>
      <c r="F698" s="115">
        <f t="shared" si="410"/>
        <v>44491</v>
      </c>
      <c r="G698" s="116">
        <f t="shared" si="388"/>
        <v>8.3006723105383262E-3</v>
      </c>
      <c r="H698" s="117">
        <f t="shared" si="396"/>
        <v>44550</v>
      </c>
      <c r="I698" s="117">
        <f t="shared" si="389"/>
        <v>44550</v>
      </c>
      <c r="J698" s="118">
        <f t="shared" si="397"/>
        <v>20</v>
      </c>
      <c r="K698" s="118">
        <f t="shared" si="412"/>
        <v>12</v>
      </c>
      <c r="L698" s="8">
        <f t="shared" si="398"/>
        <v>1.0049721599999999</v>
      </c>
      <c r="M698" s="119">
        <f t="shared" si="411"/>
        <v>1.0083006699999999</v>
      </c>
      <c r="N698" s="119">
        <f t="shared" si="405"/>
        <v>1.1250508740072727</v>
      </c>
      <c r="O698" s="112">
        <f t="shared" si="408"/>
        <v>1.1306448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9.5000000000000001E-2</v>
      </c>
      <c r="U698" s="120">
        <f t="shared" si="406"/>
        <v>12</v>
      </c>
      <c r="V698" s="120">
        <v>252</v>
      </c>
      <c r="W698" s="119">
        <f t="shared" si="391"/>
        <v>1.004330988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44539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9"/>
        <v>5739.56</v>
      </c>
      <c r="F699" s="115">
        <f t="shared" si="410"/>
        <v>44491</v>
      </c>
      <c r="G699" s="116">
        <f t="shared" si="388"/>
        <v>8.3006723105383262E-3</v>
      </c>
      <c r="H699" s="117">
        <f t="shared" si="396"/>
        <v>44550</v>
      </c>
      <c r="I699" s="117">
        <f t="shared" si="389"/>
        <v>44550</v>
      </c>
      <c r="J699" s="118">
        <f t="shared" si="397"/>
        <v>20</v>
      </c>
      <c r="K699" s="118">
        <f t="shared" si="412"/>
        <v>13</v>
      </c>
      <c r="L699" s="8">
        <f t="shared" si="398"/>
        <v>1.00538762</v>
      </c>
      <c r="M699" s="119">
        <f t="shared" si="411"/>
        <v>1.0083006699999999</v>
      </c>
      <c r="N699" s="119">
        <f t="shared" si="405"/>
        <v>1.1250508740072727</v>
      </c>
      <c r="O699" s="112">
        <f t="shared" si="408"/>
        <v>1.1311122199999999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9.5000000000000001E-2</v>
      </c>
      <c r="U699" s="120">
        <f t="shared" si="406"/>
        <v>13</v>
      </c>
      <c r="V699" s="120">
        <v>252</v>
      </c>
      <c r="W699" s="119">
        <f t="shared" si="391"/>
        <v>1.0046927489999999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44540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9"/>
        <v>5739.56</v>
      </c>
      <c r="F700" s="115">
        <f t="shared" si="410"/>
        <v>44491</v>
      </c>
      <c r="G700" s="116">
        <f t="shared" si="388"/>
        <v>8.3006723105383262E-3</v>
      </c>
      <c r="H700" s="117">
        <f t="shared" si="396"/>
        <v>44550</v>
      </c>
      <c r="I700" s="117">
        <f t="shared" si="389"/>
        <v>44550</v>
      </c>
      <c r="J700" s="118">
        <f t="shared" si="397"/>
        <v>20</v>
      </c>
      <c r="K700" s="118">
        <f t="shared" si="412"/>
        <v>14</v>
      </c>
      <c r="L700" s="8">
        <f t="shared" si="398"/>
        <v>1.00580326</v>
      </c>
      <c r="M700" s="119">
        <f t="shared" si="411"/>
        <v>1.0083006699999999</v>
      </c>
      <c r="N700" s="119">
        <f t="shared" si="405"/>
        <v>1.1250508740072727</v>
      </c>
      <c r="O700" s="112">
        <f t="shared" si="408"/>
        <v>1.13157983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9.5000000000000001E-2</v>
      </c>
      <c r="U700" s="120">
        <f t="shared" si="406"/>
        <v>14</v>
      </c>
      <c r="V700" s="120">
        <v>252</v>
      </c>
      <c r="W700" s="119">
        <f t="shared" si="391"/>
        <v>1.0050546410000001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44541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9"/>
        <v>5739.56</v>
      </c>
      <c r="F701" s="115">
        <f t="shared" si="410"/>
        <v>44491</v>
      </c>
      <c r="G701" s="116">
        <f t="shared" si="388"/>
        <v>8.3006723105383262E-3</v>
      </c>
      <c r="H701" s="117">
        <f t="shared" si="396"/>
        <v>44550</v>
      </c>
      <c r="I701" s="117">
        <f t="shared" si="389"/>
        <v>44550</v>
      </c>
      <c r="J701" s="118">
        <f t="shared" si="397"/>
        <v>20</v>
      </c>
      <c r="K701" s="118">
        <f t="shared" si="412"/>
        <v>15</v>
      </c>
      <c r="L701" s="8">
        <f t="shared" si="398"/>
        <v>1.0062190600000001</v>
      </c>
      <c r="M701" s="119">
        <f t="shared" si="411"/>
        <v>1.0083006699999999</v>
      </c>
      <c r="N701" s="119">
        <f t="shared" si="405"/>
        <v>1.1250508740072727</v>
      </c>
      <c r="O701" s="112">
        <f t="shared" si="408"/>
        <v>1.13204763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9.5000000000000001E-2</v>
      </c>
      <c r="U701" s="120">
        <f t="shared" si="406"/>
        <v>15</v>
      </c>
      <c r="V701" s="120">
        <v>252</v>
      </c>
      <c r="W701" s="119">
        <f t="shared" si="391"/>
        <v>1.0054166630000001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44542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9"/>
        <v>5739.56</v>
      </c>
      <c r="F702" s="115">
        <f t="shared" si="410"/>
        <v>44491</v>
      </c>
      <c r="G702" s="116">
        <f t="shared" si="388"/>
        <v>8.3006723105383262E-3</v>
      </c>
      <c r="H702" s="117">
        <f t="shared" si="396"/>
        <v>44550</v>
      </c>
      <c r="I702" s="117">
        <f t="shared" si="389"/>
        <v>44550</v>
      </c>
      <c r="J702" s="118">
        <f t="shared" si="397"/>
        <v>20</v>
      </c>
      <c r="K702" s="118">
        <f t="shared" si="412"/>
        <v>15</v>
      </c>
      <c r="L702" s="8">
        <f t="shared" si="398"/>
        <v>1.0062190600000001</v>
      </c>
      <c r="M702" s="119">
        <f t="shared" si="411"/>
        <v>1.0083006699999999</v>
      </c>
      <c r="N702" s="119">
        <f t="shared" si="405"/>
        <v>1.1250508740072727</v>
      </c>
      <c r="O702" s="112">
        <f t="shared" si="408"/>
        <v>1.13204763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9.5000000000000001E-2</v>
      </c>
      <c r="U702" s="120">
        <f t="shared" si="406"/>
        <v>15</v>
      </c>
      <c r="V702" s="120">
        <v>252</v>
      </c>
      <c r="W702" s="119">
        <f t="shared" si="391"/>
        <v>1.0054166630000001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44543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9"/>
        <v>5739.56</v>
      </c>
      <c r="F703" s="115">
        <f t="shared" si="410"/>
        <v>44491</v>
      </c>
      <c r="G703" s="116">
        <f t="shared" si="388"/>
        <v>8.3006723105383262E-3</v>
      </c>
      <c r="H703" s="117">
        <f t="shared" si="396"/>
        <v>44550</v>
      </c>
      <c r="I703" s="117">
        <f t="shared" si="389"/>
        <v>44550</v>
      </c>
      <c r="J703" s="118">
        <f t="shared" si="397"/>
        <v>20</v>
      </c>
      <c r="K703" s="118">
        <f t="shared" si="412"/>
        <v>15</v>
      </c>
      <c r="L703" s="8">
        <f t="shared" si="398"/>
        <v>1.0062190600000001</v>
      </c>
      <c r="M703" s="119">
        <f t="shared" si="411"/>
        <v>1.0083006699999999</v>
      </c>
      <c r="N703" s="119">
        <f t="shared" si="405"/>
        <v>1.1250508740072727</v>
      </c>
      <c r="O703" s="112">
        <f t="shared" si="408"/>
        <v>1.13204763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9.5000000000000001E-2</v>
      </c>
      <c r="U703" s="120">
        <f t="shared" si="406"/>
        <v>15</v>
      </c>
      <c r="V703" s="120">
        <v>252</v>
      </c>
      <c r="W703" s="119">
        <f t="shared" si="391"/>
        <v>1.0054166630000001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44544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9"/>
        <v>5739.56</v>
      </c>
      <c r="F704" s="115">
        <f t="shared" si="410"/>
        <v>44491</v>
      </c>
      <c r="G704" s="116">
        <f t="shared" si="388"/>
        <v>8.3006723105383262E-3</v>
      </c>
      <c r="H704" s="117">
        <f t="shared" si="396"/>
        <v>44550</v>
      </c>
      <c r="I704" s="117">
        <f t="shared" si="389"/>
        <v>44550</v>
      </c>
      <c r="J704" s="118">
        <f t="shared" si="397"/>
        <v>20</v>
      </c>
      <c r="K704" s="118">
        <f t="shared" si="412"/>
        <v>16</v>
      </c>
      <c r="L704" s="8">
        <f t="shared" si="398"/>
        <v>1.0066350399999999</v>
      </c>
      <c r="M704" s="119">
        <f t="shared" si="411"/>
        <v>1.0083006699999999</v>
      </c>
      <c r="N704" s="119">
        <f t="shared" si="405"/>
        <v>1.1250508740072727</v>
      </c>
      <c r="O704" s="112">
        <f t="shared" si="408"/>
        <v>1.1325156300000001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9.5000000000000001E-2</v>
      </c>
      <c r="U704" s="120">
        <f t="shared" si="406"/>
        <v>16</v>
      </c>
      <c r="V704" s="120">
        <v>252</v>
      </c>
      <c r="W704" s="119">
        <f t="shared" si="391"/>
        <v>1.005778815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44545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9"/>
        <v>5739.56</v>
      </c>
      <c r="F705" s="115">
        <f t="shared" si="410"/>
        <v>44491</v>
      </c>
      <c r="G705" s="116">
        <f t="shared" si="388"/>
        <v>8.3006723105383262E-3</v>
      </c>
      <c r="H705" s="117">
        <f t="shared" si="396"/>
        <v>44550</v>
      </c>
      <c r="I705" s="117">
        <f t="shared" si="389"/>
        <v>44550</v>
      </c>
      <c r="J705" s="118">
        <f t="shared" si="397"/>
        <v>20</v>
      </c>
      <c r="K705" s="118">
        <f t="shared" si="412"/>
        <v>17</v>
      </c>
      <c r="L705" s="8">
        <f t="shared" si="398"/>
        <v>1.0070511900000001</v>
      </c>
      <c r="M705" s="119">
        <f t="shared" si="411"/>
        <v>1.0083006699999999</v>
      </c>
      <c r="N705" s="119">
        <f t="shared" si="405"/>
        <v>1.1250508740072727</v>
      </c>
      <c r="O705" s="112">
        <f t="shared" si="408"/>
        <v>1.13298382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9.5000000000000001E-2</v>
      </c>
      <c r="U705" s="120">
        <f t="shared" si="406"/>
        <v>17</v>
      </c>
      <c r="V705" s="120">
        <v>252</v>
      </c>
      <c r="W705" s="119">
        <f t="shared" si="391"/>
        <v>1.0061410980000001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44546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9"/>
        <v>5739.56</v>
      </c>
      <c r="F706" s="115">
        <f t="shared" si="410"/>
        <v>44491</v>
      </c>
      <c r="G706" s="116">
        <f t="shared" si="388"/>
        <v>8.3006723105383262E-3</v>
      </c>
      <c r="H706" s="117">
        <f t="shared" si="396"/>
        <v>44550</v>
      </c>
      <c r="I706" s="117">
        <f t="shared" si="389"/>
        <v>44550</v>
      </c>
      <c r="J706" s="118">
        <f t="shared" si="397"/>
        <v>20</v>
      </c>
      <c r="K706" s="118">
        <f t="shared" si="412"/>
        <v>18</v>
      </c>
      <c r="L706" s="8">
        <f t="shared" si="398"/>
        <v>1.0074675099999999</v>
      </c>
      <c r="M706" s="119">
        <f t="shared" si="411"/>
        <v>1.0083006699999999</v>
      </c>
      <c r="N706" s="119">
        <f t="shared" si="405"/>
        <v>1.1250508740072727</v>
      </c>
      <c r="O706" s="112">
        <f t="shared" si="408"/>
        <v>1.1334522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9.5000000000000001E-2</v>
      </c>
      <c r="U706" s="120">
        <f t="shared" si="406"/>
        <v>18</v>
      </c>
      <c r="V706" s="120">
        <v>252</v>
      </c>
      <c r="W706" s="119">
        <f t="shared" si="391"/>
        <v>1.006503511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44547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9"/>
        <v>5739.56</v>
      </c>
      <c r="F707" s="115">
        <f t="shared" si="410"/>
        <v>44491</v>
      </c>
      <c r="G707" s="116">
        <f t="shared" si="388"/>
        <v>8.3006723105383262E-3</v>
      </c>
      <c r="H707" s="117">
        <f t="shared" si="396"/>
        <v>44550</v>
      </c>
      <c r="I707" s="117">
        <f t="shared" si="389"/>
        <v>44550</v>
      </c>
      <c r="J707" s="118">
        <f t="shared" si="397"/>
        <v>20</v>
      </c>
      <c r="K707" s="118">
        <f t="shared" si="412"/>
        <v>19</v>
      </c>
      <c r="L707" s="8">
        <f t="shared" si="398"/>
        <v>1.007884</v>
      </c>
      <c r="M707" s="119">
        <f t="shared" si="411"/>
        <v>1.0083006699999999</v>
      </c>
      <c r="N707" s="119">
        <f t="shared" si="405"/>
        <v>1.1250508740072727</v>
      </c>
      <c r="O707" s="112">
        <f t="shared" si="408"/>
        <v>1.13392077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9.5000000000000001E-2</v>
      </c>
      <c r="U707" s="120">
        <f t="shared" si="406"/>
        <v>19</v>
      </c>
      <c r="V707" s="120">
        <v>252</v>
      </c>
      <c r="W707" s="119">
        <f t="shared" si="391"/>
        <v>1.0068660549999999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44548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9"/>
        <v>5739.56</v>
      </c>
      <c r="F708" s="115">
        <f t="shared" si="410"/>
        <v>44491</v>
      </c>
      <c r="G708" s="116">
        <f t="shared" si="388"/>
        <v>8.3006723105383262E-3</v>
      </c>
      <c r="H708" s="117">
        <f t="shared" si="396"/>
        <v>44550</v>
      </c>
      <c r="I708" s="117">
        <f t="shared" si="389"/>
        <v>44550</v>
      </c>
      <c r="J708" s="118">
        <f t="shared" si="397"/>
        <v>20</v>
      </c>
      <c r="K708" s="118">
        <f t="shared" si="412"/>
        <v>20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1.1250508740072727</v>
      </c>
      <c r="O708" s="112">
        <f t="shared" si="408"/>
        <v>1.1343895500000001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9.5000000000000001E-2</v>
      </c>
      <c r="U708" s="120">
        <f t="shared" si="406"/>
        <v>20</v>
      </c>
      <c r="V708" s="120">
        <v>252</v>
      </c>
      <c r="W708" s="119">
        <f t="shared" si="391"/>
        <v>1.0072287289999999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44549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9"/>
        <v>5739.56</v>
      </c>
      <c r="F709" s="115">
        <f t="shared" si="410"/>
        <v>44491</v>
      </c>
      <c r="G709" s="116">
        <f t="shared" si="388"/>
        <v>8.3006723105383262E-3</v>
      </c>
      <c r="H709" s="117">
        <f t="shared" si="396"/>
        <v>44550</v>
      </c>
      <c r="I709" s="117">
        <f t="shared" si="389"/>
        <v>44550</v>
      </c>
      <c r="J709" s="118">
        <f t="shared" si="397"/>
        <v>20</v>
      </c>
      <c r="K709" s="118">
        <f t="shared" si="412"/>
        <v>20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1.1250508740072727</v>
      </c>
      <c r="O709" s="112">
        <f t="shared" si="408"/>
        <v>1.1343895500000001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9.5000000000000001E-2</v>
      </c>
      <c r="U709" s="120">
        <f t="shared" si="406"/>
        <v>20</v>
      </c>
      <c r="V709" s="120">
        <v>252</v>
      </c>
      <c r="W709" s="119">
        <f t="shared" si="391"/>
        <v>1.0072287289999999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44550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9"/>
        <v>5739.56</v>
      </c>
      <c r="F710" s="115">
        <f t="shared" si="410"/>
        <v>44491</v>
      </c>
      <c r="G710" s="116">
        <f t="shared" si="388"/>
        <v>8.3006723105383262E-3</v>
      </c>
      <c r="H710" s="117">
        <f t="shared" si="396"/>
        <v>44581</v>
      </c>
      <c r="I710" s="117">
        <f t="shared" si="389"/>
        <v>44550</v>
      </c>
      <c r="J710" s="118">
        <f t="shared" si="397"/>
        <v>20</v>
      </c>
      <c r="K710" s="118">
        <f t="shared" si="412"/>
        <v>20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1.1250508740072727</v>
      </c>
      <c r="O710" s="112">
        <f t="shared" si="408"/>
        <v>1.1343895500000001</v>
      </c>
      <c r="P710" s="112">
        <f t="shared" si="390"/>
        <v>0</v>
      </c>
      <c r="Q710" s="162">
        <f t="shared" si="401"/>
        <v>23</v>
      </c>
      <c r="R710" s="30">
        <f t="shared" si="402"/>
        <v>3.2486000000000001E-2</v>
      </c>
      <c r="S710" s="112">
        <f t="shared" si="407"/>
        <v>0</v>
      </c>
      <c r="T710" s="122">
        <f t="shared" si="399"/>
        <v>9.5000000000000001E-2</v>
      </c>
      <c r="U710" s="120">
        <f t="shared" si="406"/>
        <v>20</v>
      </c>
      <c r="V710" s="120">
        <v>252</v>
      </c>
      <c r="W710" s="119">
        <f t="shared" si="391"/>
        <v>1.0072287289999999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44551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9"/>
        <v>5739.56</v>
      </c>
      <c r="F711" s="115">
        <f t="shared" si="410"/>
        <v>44520</v>
      </c>
      <c r="G711" s="116">
        <f t="shared" si="388"/>
        <v>8.3006723105383262E-3</v>
      </c>
      <c r="H711" s="117">
        <f t="shared" si="396"/>
        <v>44581</v>
      </c>
      <c r="I711" s="117">
        <f t="shared" si="389"/>
        <v>44581</v>
      </c>
      <c r="J711" s="118">
        <f t="shared" si="397"/>
        <v>23</v>
      </c>
      <c r="K711" s="118">
        <f t="shared" si="412"/>
        <v>1</v>
      </c>
      <c r="L711" s="8">
        <f t="shared" si="398"/>
        <v>1.00035947</v>
      </c>
      <c r="M711" s="119">
        <f t="shared" si="411"/>
        <v>1.0083006699999999</v>
      </c>
      <c r="N711" s="119">
        <f t="shared" si="405"/>
        <v>1.1343895500456185</v>
      </c>
      <c r="O711" s="112">
        <f t="shared" si="408"/>
        <v>1.1347973200000001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9.5000000000000001E-2</v>
      </c>
      <c r="U711" s="120">
        <f t="shared" si="406"/>
        <v>1</v>
      </c>
      <c r="V711" s="120">
        <v>252</v>
      </c>
      <c r="W711" s="119">
        <f t="shared" si="391"/>
        <v>1.0003602009999999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44552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9"/>
        <v>5739.56</v>
      </c>
      <c r="F712" s="115">
        <f t="shared" si="410"/>
        <v>44520</v>
      </c>
      <c r="G712" s="116">
        <f t="shared" si="388"/>
        <v>8.3006723105383262E-3</v>
      </c>
      <c r="H712" s="117">
        <f t="shared" si="396"/>
        <v>44581</v>
      </c>
      <c r="I712" s="117">
        <f t="shared" si="389"/>
        <v>44581</v>
      </c>
      <c r="J712" s="118">
        <f t="shared" si="397"/>
        <v>23</v>
      </c>
      <c r="K712" s="118">
        <f t="shared" si="412"/>
        <v>2</v>
      </c>
      <c r="L712" s="8">
        <f t="shared" si="398"/>
        <v>1.0007190699999999</v>
      </c>
      <c r="M712" s="119">
        <f t="shared" si="411"/>
        <v>1.0083006699999999</v>
      </c>
      <c r="N712" s="119">
        <f t="shared" si="405"/>
        <v>1.1343895500456185</v>
      </c>
      <c r="O712" s="112">
        <f t="shared" si="408"/>
        <v>1.1352052500000001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9.5000000000000001E-2</v>
      </c>
      <c r="U712" s="120">
        <f t="shared" si="406"/>
        <v>2</v>
      </c>
      <c r="V712" s="120">
        <v>252</v>
      </c>
      <c r="W712" s="119">
        <f t="shared" si="391"/>
        <v>1.0007205320000001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44553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9"/>
        <v>5739.56</v>
      </c>
      <c r="F713" s="115">
        <f t="shared" si="410"/>
        <v>44520</v>
      </c>
      <c r="G713" s="116">
        <f t="shared" si="388"/>
        <v>8.3006723105383262E-3</v>
      </c>
      <c r="H713" s="117">
        <f t="shared" si="396"/>
        <v>44581</v>
      </c>
      <c r="I713" s="117">
        <f t="shared" si="389"/>
        <v>44581</v>
      </c>
      <c r="J713" s="118">
        <f t="shared" si="397"/>
        <v>23</v>
      </c>
      <c r="K713" s="118">
        <f t="shared" si="412"/>
        <v>3</v>
      </c>
      <c r="L713" s="8">
        <f t="shared" si="398"/>
        <v>1.0010787999999999</v>
      </c>
      <c r="M713" s="119">
        <f t="shared" si="411"/>
        <v>1.0083006699999999</v>
      </c>
      <c r="N713" s="119">
        <f t="shared" si="405"/>
        <v>1.1343895500456185</v>
      </c>
      <c r="O713" s="112">
        <f t="shared" si="408"/>
        <v>1.13561332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9.5000000000000001E-2</v>
      </c>
      <c r="U713" s="120">
        <f t="shared" si="406"/>
        <v>3</v>
      </c>
      <c r="V713" s="120">
        <v>252</v>
      </c>
      <c r="W713" s="119">
        <f t="shared" si="391"/>
        <v>1.001080993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44554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9"/>
        <v>5739.56</v>
      </c>
      <c r="F714" s="115">
        <f t="shared" si="410"/>
        <v>44520</v>
      </c>
      <c r="G714" s="116">
        <f t="shared" ref="G714:G777" si="414">(E714/D714)-1</f>
        <v>8.3006723105383262E-3</v>
      </c>
      <c r="H714" s="117">
        <f t="shared" si="396"/>
        <v>44581</v>
      </c>
      <c r="I714" s="117">
        <f t="shared" ref="I714:I777" si="415">IF(A714&gt;I713,H714,I713)</f>
        <v>44581</v>
      </c>
      <c r="J714" s="118">
        <f t="shared" si="397"/>
        <v>23</v>
      </c>
      <c r="K714" s="118">
        <f t="shared" si="412"/>
        <v>4</v>
      </c>
      <c r="L714" s="8">
        <f t="shared" si="398"/>
        <v>1.00143867</v>
      </c>
      <c r="M714" s="119">
        <f t="shared" si="411"/>
        <v>1.0083006699999999</v>
      </c>
      <c r="N714" s="119">
        <f t="shared" si="405"/>
        <v>1.1343895500456185</v>
      </c>
      <c r="O714" s="112">
        <f t="shared" si="408"/>
        <v>1.1360215600000001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9.5000000000000001E-2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1.0014415830000001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44555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9"/>
        <v>5739.56</v>
      </c>
      <c r="F715" s="115">
        <f t="shared" si="410"/>
        <v>44520</v>
      </c>
      <c r="G715" s="116">
        <f t="shared" si="414"/>
        <v>8.3006723105383262E-3</v>
      </c>
      <c r="H715" s="117">
        <f t="shared" ref="H715:H778" si="422">IF(DAY(A715)=H$9,VLOOKUP(A715,AH$118:AN$450,4),H714)</f>
        <v>44581</v>
      </c>
      <c r="I715" s="117">
        <f t="shared" si="415"/>
        <v>44581</v>
      </c>
      <c r="J715" s="118">
        <f t="shared" ref="J715:J778" si="423">IF(I715=I714,J714,NETWORKDAYS(I714,I715,$AD$148:$AD$502)-1)</f>
        <v>23</v>
      </c>
      <c r="K715" s="118">
        <f t="shared" si="412"/>
        <v>5</v>
      </c>
      <c r="L715" s="8">
        <f t="shared" ref="L715:L778" si="424">IF(E715&lt;D715,1,TRUNC((E715/D715)^TRUNC((K715/J715),9),8))</f>
        <v>1.00179866</v>
      </c>
      <c r="M715" s="119">
        <f t="shared" si="411"/>
        <v>1.0083006699999999</v>
      </c>
      <c r="N715" s="119">
        <f t="shared" si="405"/>
        <v>1.1343895500456185</v>
      </c>
      <c r="O715" s="112">
        <f t="shared" si="408"/>
        <v>1.13642993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9.5000000000000001E-2</v>
      </c>
      <c r="U715" s="120">
        <f t="shared" si="406"/>
        <v>5</v>
      </c>
      <c r="V715" s="120">
        <v>252</v>
      </c>
      <c r="W715" s="119">
        <f t="shared" si="417"/>
        <v>1.0018023039999999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44556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9"/>
        <v>5739.56</v>
      </c>
      <c r="F716" s="115">
        <f t="shared" si="410"/>
        <v>44520</v>
      </c>
      <c r="G716" s="116">
        <f t="shared" si="414"/>
        <v>8.3006723105383262E-3</v>
      </c>
      <c r="H716" s="117">
        <f t="shared" si="422"/>
        <v>44581</v>
      </c>
      <c r="I716" s="117">
        <f t="shared" si="415"/>
        <v>44581</v>
      </c>
      <c r="J716" s="118">
        <f t="shared" si="423"/>
        <v>23</v>
      </c>
      <c r="K716" s="118">
        <f t="shared" si="412"/>
        <v>5</v>
      </c>
      <c r="L716" s="8">
        <f t="shared" si="424"/>
        <v>1.00179866</v>
      </c>
      <c r="M716" s="119">
        <f t="shared" si="411"/>
        <v>1.0083006699999999</v>
      </c>
      <c r="N716" s="119">
        <f t="shared" si="405"/>
        <v>1.1343895500456185</v>
      </c>
      <c r="O716" s="112">
        <f t="shared" si="408"/>
        <v>1.13642993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9.5000000000000001E-2</v>
      </c>
      <c r="U716" s="120">
        <f t="shared" si="406"/>
        <v>5</v>
      </c>
      <c r="V716" s="120">
        <v>252</v>
      </c>
      <c r="W716" s="119">
        <f t="shared" si="417"/>
        <v>1.0018023039999999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44557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9"/>
        <v>5739.56</v>
      </c>
      <c r="F717" s="115">
        <f t="shared" si="410"/>
        <v>44520</v>
      </c>
      <c r="G717" s="116">
        <f t="shared" si="414"/>
        <v>8.3006723105383262E-3</v>
      </c>
      <c r="H717" s="117">
        <f t="shared" si="422"/>
        <v>44581</v>
      </c>
      <c r="I717" s="117">
        <f t="shared" si="415"/>
        <v>44581</v>
      </c>
      <c r="J717" s="118">
        <f t="shared" si="423"/>
        <v>23</v>
      </c>
      <c r="K717" s="118">
        <f t="shared" si="412"/>
        <v>5</v>
      </c>
      <c r="L717" s="8">
        <f t="shared" si="424"/>
        <v>1.00179866</v>
      </c>
      <c r="M717" s="119">
        <f t="shared" si="411"/>
        <v>1.0083006699999999</v>
      </c>
      <c r="N717" s="119">
        <f t="shared" si="405"/>
        <v>1.1343895500456185</v>
      </c>
      <c r="O717" s="112">
        <f t="shared" si="408"/>
        <v>1.13642993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9.5000000000000001E-2</v>
      </c>
      <c r="U717" s="120">
        <f t="shared" si="406"/>
        <v>5</v>
      </c>
      <c r="V717" s="120">
        <v>252</v>
      </c>
      <c r="W717" s="119">
        <f t="shared" si="417"/>
        <v>1.0018023039999999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44558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9"/>
        <v>5739.56</v>
      </c>
      <c r="F718" s="115">
        <f t="shared" si="410"/>
        <v>44520</v>
      </c>
      <c r="G718" s="116">
        <f t="shared" si="414"/>
        <v>8.3006723105383262E-3</v>
      </c>
      <c r="H718" s="117">
        <f t="shared" si="422"/>
        <v>44581</v>
      </c>
      <c r="I718" s="117">
        <f t="shared" si="415"/>
        <v>44581</v>
      </c>
      <c r="J718" s="118">
        <f t="shared" si="423"/>
        <v>23</v>
      </c>
      <c r="K718" s="118">
        <f t="shared" si="412"/>
        <v>6</v>
      </c>
      <c r="L718" s="8">
        <f t="shared" si="424"/>
        <v>1.00215878</v>
      </c>
      <c r="M718" s="119">
        <f t="shared" si="411"/>
        <v>1.0083006699999999</v>
      </c>
      <c r="N718" s="119">
        <f t="shared" si="405"/>
        <v>1.1343895500456185</v>
      </c>
      <c r="O718" s="112">
        <f t="shared" si="408"/>
        <v>1.13683844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9.5000000000000001E-2</v>
      </c>
      <c r="U718" s="120">
        <f t="shared" si="406"/>
        <v>6</v>
      </c>
      <c r="V718" s="120">
        <v>252</v>
      </c>
      <c r="W718" s="119">
        <f t="shared" si="417"/>
        <v>1.002163154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44559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9"/>
        <v>5739.56</v>
      </c>
      <c r="F719" s="115">
        <f t="shared" si="410"/>
        <v>44520</v>
      </c>
      <c r="G719" s="116">
        <f t="shared" si="414"/>
        <v>8.3006723105383262E-3</v>
      </c>
      <c r="H719" s="117">
        <f t="shared" si="422"/>
        <v>44581</v>
      </c>
      <c r="I719" s="117">
        <f t="shared" si="415"/>
        <v>44581</v>
      </c>
      <c r="J719" s="118">
        <f t="shared" si="423"/>
        <v>23</v>
      </c>
      <c r="K719" s="118">
        <f t="shared" si="412"/>
        <v>7</v>
      </c>
      <c r="L719" s="8">
        <f t="shared" si="424"/>
        <v>1.00251903</v>
      </c>
      <c r="M719" s="119">
        <f t="shared" si="411"/>
        <v>1.0083006699999999</v>
      </c>
      <c r="N719" s="119">
        <f t="shared" si="405"/>
        <v>1.1343895500456185</v>
      </c>
      <c r="O719" s="112">
        <f t="shared" si="408"/>
        <v>1.1372471099999999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9.5000000000000001E-2</v>
      </c>
      <c r="U719" s="120">
        <f t="shared" si="406"/>
        <v>7</v>
      </c>
      <c r="V719" s="120">
        <v>252</v>
      </c>
      <c r="W719" s="119">
        <f t="shared" si="417"/>
        <v>1.002524135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44560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9"/>
        <v>5739.56</v>
      </c>
      <c r="F720" s="115">
        <f t="shared" si="410"/>
        <v>44520</v>
      </c>
      <c r="G720" s="116">
        <f t="shared" si="414"/>
        <v>8.3006723105383262E-3</v>
      </c>
      <c r="H720" s="117">
        <f t="shared" si="422"/>
        <v>44581</v>
      </c>
      <c r="I720" s="117">
        <f t="shared" si="415"/>
        <v>44581</v>
      </c>
      <c r="J720" s="118">
        <f t="shared" si="423"/>
        <v>23</v>
      </c>
      <c r="K720" s="118">
        <f t="shared" si="412"/>
        <v>8</v>
      </c>
      <c r="L720" s="8">
        <f t="shared" si="424"/>
        <v>1.00287941</v>
      </c>
      <c r="M720" s="119">
        <f t="shared" si="411"/>
        <v>1.0083006699999999</v>
      </c>
      <c r="N720" s="119">
        <f t="shared" si="405"/>
        <v>1.1343895500456185</v>
      </c>
      <c r="O720" s="112">
        <f t="shared" si="408"/>
        <v>1.13765592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9.5000000000000001E-2</v>
      </c>
      <c r="U720" s="120">
        <f t="shared" si="406"/>
        <v>8</v>
      </c>
      <c r="V720" s="120">
        <v>252</v>
      </c>
      <c r="W720" s="119">
        <f t="shared" si="417"/>
        <v>1.0028852450000001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44561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9"/>
        <v>5739.56</v>
      </c>
      <c r="F721" s="115">
        <f t="shared" si="410"/>
        <v>44520</v>
      </c>
      <c r="G721" s="116">
        <f t="shared" si="414"/>
        <v>8.3006723105383262E-3</v>
      </c>
      <c r="H721" s="117">
        <f t="shared" si="422"/>
        <v>44581</v>
      </c>
      <c r="I721" s="117">
        <f t="shared" si="415"/>
        <v>44581</v>
      </c>
      <c r="J721" s="118">
        <f t="shared" si="423"/>
        <v>23</v>
      </c>
      <c r="K721" s="118">
        <f t="shared" si="412"/>
        <v>9</v>
      </c>
      <c r="L721" s="8">
        <f t="shared" si="424"/>
        <v>1.00323991</v>
      </c>
      <c r="M721" s="119">
        <f t="shared" si="411"/>
        <v>1.0083006699999999</v>
      </c>
      <c r="N721" s="119">
        <f t="shared" si="405"/>
        <v>1.1343895500456185</v>
      </c>
      <c r="O721" s="112">
        <f t="shared" si="408"/>
        <v>1.13806487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9.5000000000000001E-2</v>
      </c>
      <c r="U721" s="120">
        <f t="shared" si="406"/>
        <v>9</v>
      </c>
      <c r="V721" s="120">
        <v>252</v>
      </c>
      <c r="W721" s="119">
        <f t="shared" si="417"/>
        <v>1.0032464860000001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44562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9"/>
        <v>5739.56</v>
      </c>
      <c r="F722" s="115">
        <f t="shared" si="410"/>
        <v>44520</v>
      </c>
      <c r="G722" s="116">
        <f t="shared" si="414"/>
        <v>8.3006723105383262E-3</v>
      </c>
      <c r="H722" s="117">
        <f t="shared" si="422"/>
        <v>44581</v>
      </c>
      <c r="I722" s="117">
        <f t="shared" si="415"/>
        <v>44581</v>
      </c>
      <c r="J722" s="118">
        <f t="shared" si="423"/>
        <v>23</v>
      </c>
      <c r="K722" s="118">
        <f t="shared" si="412"/>
        <v>10</v>
      </c>
      <c r="L722" s="8">
        <f t="shared" si="424"/>
        <v>1.00360055</v>
      </c>
      <c r="M722" s="119">
        <f t="shared" si="411"/>
        <v>1.0083006699999999</v>
      </c>
      <c r="N722" s="119">
        <f t="shared" si="405"/>
        <v>1.1343895500456185</v>
      </c>
      <c r="O722" s="112">
        <f t="shared" si="408"/>
        <v>1.1384739699999999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9.5000000000000001E-2</v>
      </c>
      <c r="U722" s="120">
        <f t="shared" si="406"/>
        <v>10</v>
      </c>
      <c r="V722" s="120">
        <v>252</v>
      </c>
      <c r="W722" s="119">
        <f t="shared" si="417"/>
        <v>1.0036078559999999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44563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9"/>
        <v>5739.56</v>
      </c>
      <c r="F723" s="115">
        <f t="shared" si="410"/>
        <v>44520</v>
      </c>
      <c r="G723" s="116">
        <f t="shared" si="414"/>
        <v>8.3006723105383262E-3</v>
      </c>
      <c r="H723" s="117">
        <f t="shared" si="422"/>
        <v>44581</v>
      </c>
      <c r="I723" s="117">
        <f t="shared" si="415"/>
        <v>44581</v>
      </c>
      <c r="J723" s="118">
        <f t="shared" si="423"/>
        <v>23</v>
      </c>
      <c r="K723" s="118">
        <f t="shared" si="412"/>
        <v>10</v>
      </c>
      <c r="L723" s="8">
        <f t="shared" si="424"/>
        <v>1.00360055</v>
      </c>
      <c r="M723" s="119">
        <f t="shared" si="411"/>
        <v>1.0083006699999999</v>
      </c>
      <c r="N723" s="119">
        <f t="shared" si="405"/>
        <v>1.1343895500456185</v>
      </c>
      <c r="O723" s="112">
        <f t="shared" si="408"/>
        <v>1.1384739699999999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9.5000000000000001E-2</v>
      </c>
      <c r="U723" s="120">
        <f t="shared" si="406"/>
        <v>10</v>
      </c>
      <c r="V723" s="120">
        <v>252</v>
      </c>
      <c r="W723" s="119">
        <f t="shared" si="417"/>
        <v>1.0036078559999999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44564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9"/>
        <v>5739.56</v>
      </c>
      <c r="F724" s="115">
        <f t="shared" si="410"/>
        <v>44520</v>
      </c>
      <c r="G724" s="116">
        <f t="shared" si="414"/>
        <v>8.3006723105383262E-3</v>
      </c>
      <c r="H724" s="117">
        <f t="shared" si="422"/>
        <v>44581</v>
      </c>
      <c r="I724" s="117">
        <f t="shared" si="415"/>
        <v>44581</v>
      </c>
      <c r="J724" s="118">
        <f t="shared" si="423"/>
        <v>23</v>
      </c>
      <c r="K724" s="118">
        <f t="shared" si="412"/>
        <v>10</v>
      </c>
      <c r="L724" s="8">
        <f t="shared" si="424"/>
        <v>1.00360055</v>
      </c>
      <c r="M724" s="119">
        <f t="shared" si="411"/>
        <v>1.0083006699999999</v>
      </c>
      <c r="N724" s="119">
        <f t="shared" si="405"/>
        <v>1.1343895500456185</v>
      </c>
      <c r="O724" s="112">
        <f t="shared" si="408"/>
        <v>1.1384739699999999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9.5000000000000001E-2</v>
      </c>
      <c r="U724" s="120">
        <f t="shared" si="406"/>
        <v>10</v>
      </c>
      <c r="V724" s="120">
        <v>252</v>
      </c>
      <c r="W724" s="119">
        <f t="shared" si="417"/>
        <v>1.0036078559999999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44565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9"/>
        <v>5739.56</v>
      </c>
      <c r="F725" s="115">
        <f t="shared" si="410"/>
        <v>44520</v>
      </c>
      <c r="G725" s="116">
        <f t="shared" si="414"/>
        <v>8.3006723105383262E-3</v>
      </c>
      <c r="H725" s="117">
        <f t="shared" si="422"/>
        <v>44581</v>
      </c>
      <c r="I725" s="117">
        <f t="shared" si="415"/>
        <v>44581</v>
      </c>
      <c r="J725" s="118">
        <f t="shared" si="423"/>
        <v>23</v>
      </c>
      <c r="K725" s="118">
        <f t="shared" si="412"/>
        <v>11</v>
      </c>
      <c r="L725" s="8">
        <f t="shared" si="424"/>
        <v>1.0039613199999999</v>
      </c>
      <c r="M725" s="119">
        <f t="shared" si="411"/>
        <v>1.0083006699999999</v>
      </c>
      <c r="N725" s="119">
        <f t="shared" si="405"/>
        <v>1.1343895500456185</v>
      </c>
      <c r="O725" s="112">
        <f t="shared" si="408"/>
        <v>1.13888323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9.5000000000000001E-2</v>
      </c>
      <c r="U725" s="120">
        <f t="shared" si="406"/>
        <v>11</v>
      </c>
      <c r="V725" s="120">
        <v>252</v>
      </c>
      <c r="W725" s="119">
        <f t="shared" si="417"/>
        <v>1.0039693569999999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44566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9"/>
        <v>5739.56</v>
      </c>
      <c r="F726" s="115">
        <f t="shared" si="410"/>
        <v>44520</v>
      </c>
      <c r="G726" s="116">
        <f t="shared" si="414"/>
        <v>8.3006723105383262E-3</v>
      </c>
      <c r="H726" s="117">
        <f t="shared" si="422"/>
        <v>44581</v>
      </c>
      <c r="I726" s="117">
        <f t="shared" si="415"/>
        <v>44581</v>
      </c>
      <c r="J726" s="118">
        <f t="shared" si="423"/>
        <v>23</v>
      </c>
      <c r="K726" s="118">
        <f t="shared" si="412"/>
        <v>12</v>
      </c>
      <c r="L726" s="8">
        <f t="shared" si="424"/>
        <v>1.0043222199999999</v>
      </c>
      <c r="M726" s="119">
        <f t="shared" si="411"/>
        <v>1.0083006699999999</v>
      </c>
      <c r="N726" s="119">
        <f t="shared" si="405"/>
        <v>1.1343895500456185</v>
      </c>
      <c r="O726" s="112">
        <f t="shared" si="408"/>
        <v>1.1392926299999999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9.5000000000000001E-2</v>
      </c>
      <c r="U726" s="120">
        <f t="shared" si="406"/>
        <v>12</v>
      </c>
      <c r="V726" s="120">
        <v>252</v>
      </c>
      <c r="W726" s="119">
        <f t="shared" si="417"/>
        <v>1.004330988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44567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9"/>
        <v>5739.56</v>
      </c>
      <c r="F727" s="115">
        <f t="shared" si="410"/>
        <v>44520</v>
      </c>
      <c r="G727" s="116">
        <f t="shared" si="414"/>
        <v>8.3006723105383262E-3</v>
      </c>
      <c r="H727" s="117">
        <f t="shared" si="422"/>
        <v>44581</v>
      </c>
      <c r="I727" s="117">
        <f t="shared" si="415"/>
        <v>44581</v>
      </c>
      <c r="J727" s="118">
        <f t="shared" si="423"/>
        <v>23</v>
      </c>
      <c r="K727" s="118">
        <f t="shared" si="412"/>
        <v>13</v>
      </c>
      <c r="L727" s="8">
        <f t="shared" si="424"/>
        <v>1.00468325</v>
      </c>
      <c r="M727" s="119">
        <f t="shared" si="411"/>
        <v>1.0083006699999999</v>
      </c>
      <c r="N727" s="119">
        <f t="shared" si="405"/>
        <v>1.1343895500456185</v>
      </c>
      <c r="O727" s="112">
        <f t="shared" si="408"/>
        <v>1.1397021700000001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9.5000000000000001E-2</v>
      </c>
      <c r="U727" s="120">
        <f t="shared" si="406"/>
        <v>13</v>
      </c>
      <c r="V727" s="120">
        <v>252</v>
      </c>
      <c r="W727" s="119">
        <f t="shared" si="417"/>
        <v>1.0046927489999999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44568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9"/>
        <v>5739.56</v>
      </c>
      <c r="F728" s="115">
        <f t="shared" si="410"/>
        <v>44520</v>
      </c>
      <c r="G728" s="116">
        <f t="shared" si="414"/>
        <v>8.3006723105383262E-3</v>
      </c>
      <c r="H728" s="117">
        <f t="shared" si="422"/>
        <v>44581</v>
      </c>
      <c r="I728" s="117">
        <f t="shared" si="415"/>
        <v>44581</v>
      </c>
      <c r="J728" s="118">
        <f t="shared" si="423"/>
        <v>23</v>
      </c>
      <c r="K728" s="118">
        <f t="shared" si="412"/>
        <v>14</v>
      </c>
      <c r="L728" s="8">
        <f t="shared" si="424"/>
        <v>1.0050444000000001</v>
      </c>
      <c r="M728" s="119">
        <f t="shared" si="411"/>
        <v>1.0083006699999999</v>
      </c>
      <c r="N728" s="119">
        <f t="shared" si="405"/>
        <v>1.1343895500456185</v>
      </c>
      <c r="O728" s="112">
        <f t="shared" si="408"/>
        <v>1.14011186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9.5000000000000001E-2</v>
      </c>
      <c r="U728" s="120">
        <f t="shared" si="406"/>
        <v>14</v>
      </c>
      <c r="V728" s="120">
        <v>252</v>
      </c>
      <c r="W728" s="119">
        <f t="shared" si="417"/>
        <v>1.0050546410000001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44569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9"/>
        <v>5739.56</v>
      </c>
      <c r="F729" s="115">
        <f t="shared" si="410"/>
        <v>44520</v>
      </c>
      <c r="G729" s="116">
        <f t="shared" si="414"/>
        <v>8.3006723105383262E-3</v>
      </c>
      <c r="H729" s="117">
        <f t="shared" si="422"/>
        <v>44581</v>
      </c>
      <c r="I729" s="117">
        <f t="shared" si="415"/>
        <v>44581</v>
      </c>
      <c r="J729" s="118">
        <f t="shared" si="423"/>
        <v>23</v>
      </c>
      <c r="K729" s="118">
        <f t="shared" si="412"/>
        <v>15</v>
      </c>
      <c r="L729" s="8">
        <f t="shared" si="424"/>
        <v>1.0054056899999999</v>
      </c>
      <c r="M729" s="119">
        <f t="shared" si="411"/>
        <v>1.0083006699999999</v>
      </c>
      <c r="N729" s="119">
        <f t="shared" si="405"/>
        <v>1.1343895500456185</v>
      </c>
      <c r="O729" s="112">
        <f t="shared" si="408"/>
        <v>1.1405217000000001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9.5000000000000001E-2</v>
      </c>
      <c r="U729" s="120">
        <f t="shared" si="406"/>
        <v>15</v>
      </c>
      <c r="V729" s="120">
        <v>252</v>
      </c>
      <c r="W729" s="119">
        <f t="shared" si="417"/>
        <v>1.0054166630000001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44570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9"/>
        <v>5739.56</v>
      </c>
      <c r="F730" s="115">
        <f t="shared" si="410"/>
        <v>44520</v>
      </c>
      <c r="G730" s="116">
        <f t="shared" si="414"/>
        <v>8.3006723105383262E-3</v>
      </c>
      <c r="H730" s="117">
        <f t="shared" si="422"/>
        <v>44581</v>
      </c>
      <c r="I730" s="117">
        <f t="shared" si="415"/>
        <v>44581</v>
      </c>
      <c r="J730" s="118">
        <f t="shared" si="423"/>
        <v>23</v>
      </c>
      <c r="K730" s="118">
        <f t="shared" si="412"/>
        <v>15</v>
      </c>
      <c r="L730" s="8">
        <f t="shared" si="424"/>
        <v>1.0054056899999999</v>
      </c>
      <c r="M730" s="119">
        <f t="shared" si="411"/>
        <v>1.0083006699999999</v>
      </c>
      <c r="N730" s="119">
        <f t="shared" si="405"/>
        <v>1.1343895500456185</v>
      </c>
      <c r="O730" s="112">
        <f t="shared" si="408"/>
        <v>1.1405217000000001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9.5000000000000001E-2</v>
      </c>
      <c r="U730" s="120">
        <f t="shared" si="406"/>
        <v>15</v>
      </c>
      <c r="V730" s="120">
        <v>252</v>
      </c>
      <c r="W730" s="119">
        <f t="shared" si="417"/>
        <v>1.0054166630000001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44571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9"/>
        <v>5739.56</v>
      </c>
      <c r="F731" s="115">
        <f t="shared" si="410"/>
        <v>44520</v>
      </c>
      <c r="G731" s="116">
        <f t="shared" si="414"/>
        <v>8.3006723105383262E-3</v>
      </c>
      <c r="H731" s="117">
        <f t="shared" si="422"/>
        <v>44581</v>
      </c>
      <c r="I731" s="117">
        <f t="shared" si="415"/>
        <v>44581</v>
      </c>
      <c r="J731" s="118">
        <f t="shared" si="423"/>
        <v>23</v>
      </c>
      <c r="K731" s="118">
        <f t="shared" si="412"/>
        <v>15</v>
      </c>
      <c r="L731" s="8">
        <f t="shared" si="424"/>
        <v>1.0054056899999999</v>
      </c>
      <c r="M731" s="119">
        <f t="shared" si="411"/>
        <v>1.0083006699999999</v>
      </c>
      <c r="N731" s="119">
        <f t="shared" si="405"/>
        <v>1.1343895500456185</v>
      </c>
      <c r="O731" s="112">
        <f t="shared" si="408"/>
        <v>1.1405217000000001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9.5000000000000001E-2</v>
      </c>
      <c r="U731" s="120">
        <f t="shared" si="406"/>
        <v>15</v>
      </c>
      <c r="V731" s="120">
        <v>252</v>
      </c>
      <c r="W731" s="119">
        <f t="shared" si="417"/>
        <v>1.0054166630000001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44572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9"/>
        <v>5739.56</v>
      </c>
      <c r="F732" s="115">
        <f t="shared" si="410"/>
        <v>44520</v>
      </c>
      <c r="G732" s="116">
        <f t="shared" si="414"/>
        <v>8.3006723105383262E-3</v>
      </c>
      <c r="H732" s="117">
        <f t="shared" si="422"/>
        <v>44581</v>
      </c>
      <c r="I732" s="117">
        <f t="shared" si="415"/>
        <v>44581</v>
      </c>
      <c r="J732" s="118">
        <f t="shared" si="423"/>
        <v>23</v>
      </c>
      <c r="K732" s="118">
        <f t="shared" si="412"/>
        <v>16</v>
      </c>
      <c r="L732" s="8">
        <f t="shared" si="424"/>
        <v>1.0057671100000001</v>
      </c>
      <c r="M732" s="119">
        <f t="shared" si="411"/>
        <v>1.0083006699999999</v>
      </c>
      <c r="N732" s="119">
        <f t="shared" si="405"/>
        <v>1.1343895500456185</v>
      </c>
      <c r="O732" s="112">
        <f t="shared" si="408"/>
        <v>1.1409316899999999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9.5000000000000001E-2</v>
      </c>
      <c r="U732" s="120">
        <f t="shared" si="406"/>
        <v>16</v>
      </c>
      <c r="V732" s="120">
        <v>252</v>
      </c>
      <c r="W732" s="119">
        <f t="shared" si="417"/>
        <v>1.005778815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44573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9"/>
        <v>5739.56</v>
      </c>
      <c r="F733" s="115">
        <f t="shared" si="410"/>
        <v>44520</v>
      </c>
      <c r="G733" s="116">
        <f t="shared" si="414"/>
        <v>8.3006723105383262E-3</v>
      </c>
      <c r="H733" s="117">
        <f t="shared" si="422"/>
        <v>44581</v>
      </c>
      <c r="I733" s="117">
        <f t="shared" si="415"/>
        <v>44581</v>
      </c>
      <c r="J733" s="118">
        <f t="shared" si="423"/>
        <v>23</v>
      </c>
      <c r="K733" s="118">
        <f t="shared" si="412"/>
        <v>17</v>
      </c>
      <c r="L733" s="8">
        <f t="shared" si="424"/>
        <v>1.00612865</v>
      </c>
      <c r="M733" s="119">
        <f t="shared" si="411"/>
        <v>1.0083006699999999</v>
      </c>
      <c r="N733" s="119">
        <f t="shared" si="405"/>
        <v>1.1343895500456185</v>
      </c>
      <c r="O733" s="112">
        <f t="shared" si="408"/>
        <v>1.1413418200000001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9.5000000000000001E-2</v>
      </c>
      <c r="U733" s="120">
        <f t="shared" si="406"/>
        <v>17</v>
      </c>
      <c r="V733" s="120">
        <v>252</v>
      </c>
      <c r="W733" s="119">
        <f t="shared" si="417"/>
        <v>1.0061410980000001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44574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9"/>
        <v>5739.56</v>
      </c>
      <c r="F734" s="115">
        <f t="shared" si="410"/>
        <v>44520</v>
      </c>
      <c r="G734" s="116">
        <f t="shared" si="414"/>
        <v>8.3006723105383262E-3</v>
      </c>
      <c r="H734" s="117">
        <f t="shared" si="422"/>
        <v>44581</v>
      </c>
      <c r="I734" s="117">
        <f t="shared" si="415"/>
        <v>44581</v>
      </c>
      <c r="J734" s="118">
        <f t="shared" si="423"/>
        <v>23</v>
      </c>
      <c r="K734" s="118">
        <f t="shared" si="412"/>
        <v>18</v>
      </c>
      <c r="L734" s="8">
        <f t="shared" si="424"/>
        <v>1.0064903300000001</v>
      </c>
      <c r="M734" s="119">
        <f t="shared" si="411"/>
        <v>1.0083006699999999</v>
      </c>
      <c r="N734" s="119">
        <f t="shared" si="405"/>
        <v>1.1343895500456185</v>
      </c>
      <c r="O734" s="112">
        <f t="shared" si="408"/>
        <v>1.1417521100000001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9.5000000000000001E-2</v>
      </c>
      <c r="U734" s="120">
        <f t="shared" si="406"/>
        <v>18</v>
      </c>
      <c r="V734" s="120">
        <v>252</v>
      </c>
      <c r="W734" s="119">
        <f t="shared" si="417"/>
        <v>1.006503511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44575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9"/>
        <v>5739.56</v>
      </c>
      <c r="F735" s="115">
        <f t="shared" si="410"/>
        <v>44520</v>
      </c>
      <c r="G735" s="116">
        <f t="shared" si="414"/>
        <v>8.3006723105383262E-3</v>
      </c>
      <c r="H735" s="117">
        <f t="shared" si="422"/>
        <v>44581</v>
      </c>
      <c r="I735" s="117">
        <f t="shared" si="415"/>
        <v>44581</v>
      </c>
      <c r="J735" s="118">
        <f t="shared" si="423"/>
        <v>23</v>
      </c>
      <c r="K735" s="118">
        <f t="shared" si="412"/>
        <v>19</v>
      </c>
      <c r="L735" s="8">
        <f t="shared" si="424"/>
        <v>1.0068521399999999</v>
      </c>
      <c r="M735" s="119">
        <f t="shared" si="411"/>
        <v>1.0083006699999999</v>
      </c>
      <c r="N735" s="119">
        <f t="shared" ref="N735:N798" si="431">IF(I735&gt;I734,N734*M735,N734)</f>
        <v>1.1343895500456185</v>
      </c>
      <c r="O735" s="112">
        <f t="shared" si="408"/>
        <v>1.1421625399999999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9.5000000000000001E-2</v>
      </c>
      <c r="U735" s="120">
        <f t="shared" si="406"/>
        <v>19</v>
      </c>
      <c r="V735" s="120">
        <v>252</v>
      </c>
      <c r="W735" s="119">
        <f t="shared" si="417"/>
        <v>1.0068660549999999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44576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9"/>
        <v>5739.56</v>
      </c>
      <c r="F736" s="115">
        <f t="shared" si="410"/>
        <v>44520</v>
      </c>
      <c r="G736" s="116">
        <f t="shared" si="414"/>
        <v>8.3006723105383262E-3</v>
      </c>
      <c r="H736" s="117">
        <f t="shared" si="422"/>
        <v>44581</v>
      </c>
      <c r="I736" s="117">
        <f t="shared" si="415"/>
        <v>44581</v>
      </c>
      <c r="J736" s="118">
        <f t="shared" si="423"/>
        <v>23</v>
      </c>
      <c r="K736" s="118">
        <f t="shared" si="412"/>
        <v>20</v>
      </c>
      <c r="L736" s="8">
        <f t="shared" si="424"/>
        <v>1.00721408</v>
      </c>
      <c r="M736" s="119">
        <f t="shared" si="411"/>
        <v>1.0083006699999999</v>
      </c>
      <c r="N736" s="119">
        <f t="shared" si="431"/>
        <v>1.1343895500456185</v>
      </c>
      <c r="O736" s="112">
        <f t="shared" si="408"/>
        <v>1.14257312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9.5000000000000001E-2</v>
      </c>
      <c r="U736" s="120">
        <f t="shared" si="406"/>
        <v>20</v>
      </c>
      <c r="V736" s="120">
        <v>252</v>
      </c>
      <c r="W736" s="119">
        <f t="shared" si="417"/>
        <v>1.0072287289999999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44577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9"/>
        <v>5739.56</v>
      </c>
      <c r="F737" s="115">
        <f t="shared" si="410"/>
        <v>44520</v>
      </c>
      <c r="G737" s="116">
        <f t="shared" si="414"/>
        <v>8.3006723105383262E-3</v>
      </c>
      <c r="H737" s="117">
        <f t="shared" si="422"/>
        <v>44581</v>
      </c>
      <c r="I737" s="117">
        <f t="shared" si="415"/>
        <v>44581</v>
      </c>
      <c r="J737" s="118">
        <f t="shared" si="423"/>
        <v>23</v>
      </c>
      <c r="K737" s="118">
        <f t="shared" si="412"/>
        <v>20</v>
      </c>
      <c r="L737" s="8">
        <f t="shared" si="424"/>
        <v>1.00721408</v>
      </c>
      <c r="M737" s="119">
        <f t="shared" si="411"/>
        <v>1.0083006699999999</v>
      </c>
      <c r="N737" s="119">
        <f t="shared" si="431"/>
        <v>1.1343895500456185</v>
      </c>
      <c r="O737" s="112">
        <f t="shared" si="408"/>
        <v>1.14257312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9.5000000000000001E-2</v>
      </c>
      <c r="U737" s="120">
        <f t="shared" si="406"/>
        <v>20</v>
      </c>
      <c r="V737" s="120">
        <v>252</v>
      </c>
      <c r="W737" s="119">
        <f t="shared" si="417"/>
        <v>1.0072287289999999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44578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9"/>
        <v>5739.56</v>
      </c>
      <c r="F738" s="115">
        <f t="shared" si="410"/>
        <v>44520</v>
      </c>
      <c r="G738" s="116">
        <f t="shared" si="414"/>
        <v>8.3006723105383262E-3</v>
      </c>
      <c r="H738" s="117">
        <f t="shared" si="422"/>
        <v>44581</v>
      </c>
      <c r="I738" s="117">
        <f t="shared" si="415"/>
        <v>44581</v>
      </c>
      <c r="J738" s="118">
        <f t="shared" si="423"/>
        <v>23</v>
      </c>
      <c r="K738" s="118">
        <f t="shared" si="412"/>
        <v>20</v>
      </c>
      <c r="L738" s="8">
        <f t="shared" si="424"/>
        <v>1.00721408</v>
      </c>
      <c r="M738" s="119">
        <f t="shared" si="411"/>
        <v>1.0083006699999999</v>
      </c>
      <c r="N738" s="119">
        <f t="shared" si="431"/>
        <v>1.1343895500456185</v>
      </c>
      <c r="O738" s="112">
        <f t="shared" si="408"/>
        <v>1.14257312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9.5000000000000001E-2</v>
      </c>
      <c r="U738" s="120">
        <f t="shared" si="406"/>
        <v>20</v>
      </c>
      <c r="V738" s="120">
        <v>252</v>
      </c>
      <c r="W738" s="119">
        <f t="shared" si="417"/>
        <v>1.0072287289999999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44579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9"/>
        <v>5739.56</v>
      </c>
      <c r="F739" s="115">
        <f t="shared" si="410"/>
        <v>44520</v>
      </c>
      <c r="G739" s="116">
        <f t="shared" si="414"/>
        <v>8.3006723105383262E-3</v>
      </c>
      <c r="H739" s="117">
        <f t="shared" si="422"/>
        <v>44581</v>
      </c>
      <c r="I739" s="117">
        <f t="shared" si="415"/>
        <v>44581</v>
      </c>
      <c r="J739" s="118">
        <f t="shared" si="423"/>
        <v>23</v>
      </c>
      <c r="K739" s="118">
        <f t="shared" si="412"/>
        <v>21</v>
      </c>
      <c r="L739" s="8">
        <f t="shared" si="424"/>
        <v>1.0075761400000001</v>
      </c>
      <c r="M739" s="119">
        <f t="shared" si="411"/>
        <v>1.0083006699999999</v>
      </c>
      <c r="N739" s="119">
        <f t="shared" si="431"/>
        <v>1.1343895500456185</v>
      </c>
      <c r="O739" s="112">
        <f t="shared" si="408"/>
        <v>1.1429838400000001</v>
      </c>
      <c r="P739" s="112">
        <f t="shared" si="416"/>
        <v>0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9.5000000000000001E-2</v>
      </c>
      <c r="U739" s="120">
        <f t="shared" si="406"/>
        <v>21</v>
      </c>
      <c r="V739" s="120">
        <v>252</v>
      </c>
      <c r="W739" s="119">
        <f t="shared" si="417"/>
        <v>1.0075915339999999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44580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9"/>
        <v>5739.56</v>
      </c>
      <c r="F740" s="115">
        <f t="shared" si="410"/>
        <v>44520</v>
      </c>
      <c r="G740" s="116">
        <f t="shared" si="414"/>
        <v>8.3006723105383262E-3</v>
      </c>
      <c r="H740" s="117">
        <f t="shared" si="422"/>
        <v>44581</v>
      </c>
      <c r="I740" s="117">
        <f t="shared" si="415"/>
        <v>44581</v>
      </c>
      <c r="J740" s="118">
        <f t="shared" si="423"/>
        <v>23</v>
      </c>
      <c r="K740" s="118">
        <f t="shared" si="412"/>
        <v>22</v>
      </c>
      <c r="L740" s="8">
        <f t="shared" si="424"/>
        <v>1.0079383399999999</v>
      </c>
      <c r="M740" s="119">
        <f t="shared" si="411"/>
        <v>1.0083006699999999</v>
      </c>
      <c r="N740" s="119">
        <f t="shared" si="431"/>
        <v>1.1343895500456185</v>
      </c>
      <c r="O740" s="112">
        <f t="shared" si="408"/>
        <v>1.1433947099999999</v>
      </c>
      <c r="P740" s="112">
        <f t="shared" si="416"/>
        <v>0</v>
      </c>
      <c r="Q740" s="162">
        <f t="shared" si="427"/>
        <v>0</v>
      </c>
      <c r="R740" s="30">
        <f t="shared" si="428"/>
        <v>0</v>
      </c>
      <c r="S740" s="112">
        <f t="shared" si="407"/>
        <v>0</v>
      </c>
      <c r="T740" s="122">
        <f t="shared" si="425"/>
        <v>9.5000000000000001E-2</v>
      </c>
      <c r="U740" s="120">
        <f t="shared" si="406"/>
        <v>22</v>
      </c>
      <c r="V740" s="120">
        <v>252</v>
      </c>
      <c r="W740" s="119">
        <f t="shared" si="417"/>
        <v>1.00795447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44581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9"/>
        <v>5739.56</v>
      </c>
      <c r="F741" s="115">
        <f t="shared" si="410"/>
        <v>44520</v>
      </c>
      <c r="G741" s="116">
        <f t="shared" si="414"/>
        <v>8.3006723105383262E-3</v>
      </c>
      <c r="H741" s="117">
        <f t="shared" si="422"/>
        <v>44613</v>
      </c>
      <c r="I741" s="117">
        <f t="shared" si="415"/>
        <v>44581</v>
      </c>
      <c r="J741" s="118">
        <f t="shared" si="423"/>
        <v>23</v>
      </c>
      <c r="K741" s="118">
        <f t="shared" si="412"/>
        <v>23</v>
      </c>
      <c r="L741" s="8">
        <f t="shared" si="424"/>
        <v>1.0083006699999999</v>
      </c>
      <c r="M741" s="119">
        <f t="shared" si="411"/>
        <v>1.0083006699999999</v>
      </c>
      <c r="N741" s="119">
        <f t="shared" si="431"/>
        <v>1.1343895500456185</v>
      </c>
      <c r="O741" s="112">
        <f t="shared" si="408"/>
        <v>1.1438057399999999</v>
      </c>
      <c r="P741" s="112">
        <f t="shared" si="416"/>
        <v>0</v>
      </c>
      <c r="Q741" s="162">
        <f t="shared" si="427"/>
        <v>24</v>
      </c>
      <c r="R741" s="30">
        <f t="shared" si="428"/>
        <v>4.0466999999999996E-2</v>
      </c>
      <c r="S741" s="112">
        <f t="shared" si="407"/>
        <v>0</v>
      </c>
      <c r="T741" s="122">
        <f t="shared" si="425"/>
        <v>9.5000000000000001E-2</v>
      </c>
      <c r="U741" s="120">
        <f t="shared" ref="U741:U804" si="432">IF(Q740&gt;0,1,IF(K741=K740,U740,U740+1))</f>
        <v>23</v>
      </c>
      <c r="V741" s="120">
        <v>252</v>
      </c>
      <c r="W741" s="119">
        <f t="shared" si="417"/>
        <v>1.0083175360000001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44582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9"/>
        <v>5739.56</v>
      </c>
      <c r="F742" s="115">
        <f t="shared" si="410"/>
        <v>44550</v>
      </c>
      <c r="G742" s="116">
        <f t="shared" si="414"/>
        <v>8.3006723105383262E-3</v>
      </c>
      <c r="H742" s="117">
        <f t="shared" si="422"/>
        <v>44613</v>
      </c>
      <c r="I742" s="117">
        <f t="shared" si="415"/>
        <v>44613</v>
      </c>
      <c r="J742" s="118">
        <f t="shared" si="423"/>
        <v>22</v>
      </c>
      <c r="K742" s="118">
        <f t="shared" si="412"/>
        <v>1</v>
      </c>
      <c r="L742" s="8">
        <f t="shared" si="424"/>
        <v>1.00037581</v>
      </c>
      <c r="M742" s="119">
        <f t="shared" si="411"/>
        <v>1.0083006699999999</v>
      </c>
      <c r="N742" s="119">
        <f t="shared" si="431"/>
        <v>1.1438057433519955</v>
      </c>
      <c r="O742" s="112">
        <f t="shared" si="408"/>
        <v>1.1442355900000001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9.5000000000000001E-2</v>
      </c>
      <c r="U742" s="120">
        <f t="shared" si="432"/>
        <v>1</v>
      </c>
      <c r="V742" s="120">
        <v>252</v>
      </c>
      <c r="W742" s="119">
        <f t="shared" si="417"/>
        <v>1.0003602009999999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44583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9"/>
        <v>5739.56</v>
      </c>
      <c r="F743" s="115">
        <f t="shared" si="410"/>
        <v>44550</v>
      </c>
      <c r="G743" s="116">
        <f t="shared" si="414"/>
        <v>8.3006723105383262E-3</v>
      </c>
      <c r="H743" s="117">
        <f t="shared" si="422"/>
        <v>44613</v>
      </c>
      <c r="I743" s="117">
        <f t="shared" si="415"/>
        <v>44613</v>
      </c>
      <c r="J743" s="118">
        <f t="shared" si="423"/>
        <v>22</v>
      </c>
      <c r="K743" s="118">
        <f t="shared" si="412"/>
        <v>2</v>
      </c>
      <c r="L743" s="8">
        <f t="shared" si="424"/>
        <v>1.0007517699999999</v>
      </c>
      <c r="M743" s="119">
        <f t="shared" si="411"/>
        <v>1.0083006699999999</v>
      </c>
      <c r="N743" s="119">
        <f t="shared" si="431"/>
        <v>1.1438057433519955</v>
      </c>
      <c r="O743" s="112">
        <f t="shared" si="408"/>
        <v>1.1446656200000001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9.5000000000000001E-2</v>
      </c>
      <c r="U743" s="120">
        <f t="shared" si="432"/>
        <v>2</v>
      </c>
      <c r="V743" s="120">
        <v>252</v>
      </c>
      <c r="W743" s="119">
        <f t="shared" si="417"/>
        <v>1.0007205320000001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44584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si="409"/>
        <v>5739.56</v>
      </c>
      <c r="F744" s="115">
        <f t="shared" si="410"/>
        <v>44550</v>
      </c>
      <c r="G744" s="116">
        <f t="shared" si="414"/>
        <v>8.3006723105383262E-3</v>
      </c>
      <c r="H744" s="117">
        <f t="shared" si="422"/>
        <v>44613</v>
      </c>
      <c r="I744" s="117">
        <f t="shared" si="415"/>
        <v>44613</v>
      </c>
      <c r="J744" s="118">
        <f t="shared" si="423"/>
        <v>22</v>
      </c>
      <c r="K744" s="118">
        <f t="shared" si="412"/>
        <v>2</v>
      </c>
      <c r="L744" s="8">
        <f t="shared" si="424"/>
        <v>1.0007517699999999</v>
      </c>
      <c r="M744" s="119">
        <f t="shared" si="411"/>
        <v>1.0083006699999999</v>
      </c>
      <c r="N744" s="119">
        <f t="shared" si="431"/>
        <v>1.1438057433519955</v>
      </c>
      <c r="O744" s="112">
        <f t="shared" si="408"/>
        <v>1.1446656200000001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9.5000000000000001E-2</v>
      </c>
      <c r="U744" s="120">
        <f t="shared" si="432"/>
        <v>2</v>
      </c>
      <c r="V744" s="120">
        <v>252</v>
      </c>
      <c r="W744" s="119">
        <f t="shared" si="417"/>
        <v>1.0007205320000001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44585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09"/>
        <v>5739.56</v>
      </c>
      <c r="F745" s="115">
        <f t="shared" si="410"/>
        <v>44550</v>
      </c>
      <c r="G745" s="116">
        <f t="shared" si="414"/>
        <v>8.3006723105383262E-3</v>
      </c>
      <c r="H745" s="117">
        <f t="shared" si="422"/>
        <v>44613</v>
      </c>
      <c r="I745" s="117">
        <f t="shared" si="415"/>
        <v>44613</v>
      </c>
      <c r="J745" s="118">
        <f t="shared" si="423"/>
        <v>22</v>
      </c>
      <c r="K745" s="118">
        <f t="shared" si="412"/>
        <v>2</v>
      </c>
      <c r="L745" s="8">
        <f t="shared" si="424"/>
        <v>1.0007517699999999</v>
      </c>
      <c r="M745" s="119">
        <f t="shared" si="411"/>
        <v>1.0083006699999999</v>
      </c>
      <c r="N745" s="119">
        <f t="shared" si="431"/>
        <v>1.1438057433519955</v>
      </c>
      <c r="O745" s="112">
        <f t="shared" ref="O745:O808" si="434">TRUNC(TRUNC((L745*N745),15),8)</f>
        <v>1.1446656200000001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9.5000000000000001E-2</v>
      </c>
      <c r="U745" s="120">
        <f t="shared" si="432"/>
        <v>2</v>
      </c>
      <c r="V745" s="120">
        <v>252</v>
      </c>
      <c r="W745" s="119">
        <f t="shared" si="417"/>
        <v>1.0007205320000001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44586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ref="E746:E809" si="435">IF($K746=1,VLOOKUP($A745,$AO$10:$AS$131,4),E745)</f>
        <v>5739.56</v>
      </c>
      <c r="F746" s="115">
        <f t="shared" ref="F746:F809" si="436">IF($K746=1,VLOOKUP($A745,$AO$10:$AS$131,5),F745)</f>
        <v>44550</v>
      </c>
      <c r="G746" s="116">
        <f t="shared" si="414"/>
        <v>8.3006723105383262E-3</v>
      </c>
      <c r="H746" s="117">
        <f t="shared" si="422"/>
        <v>44613</v>
      </c>
      <c r="I746" s="117">
        <f t="shared" si="415"/>
        <v>44613</v>
      </c>
      <c r="J746" s="118">
        <f t="shared" si="423"/>
        <v>22</v>
      </c>
      <c r="K746" s="118">
        <f t="shared" si="412"/>
        <v>3</v>
      </c>
      <c r="L746" s="8">
        <f t="shared" si="424"/>
        <v>1.0011278699999999</v>
      </c>
      <c r="M746" s="119">
        <f t="shared" ref="M746:M809" si="437">IF(I746&gt;I745,L745,M745)</f>
        <v>1.0083006699999999</v>
      </c>
      <c r="N746" s="119">
        <f t="shared" si="431"/>
        <v>1.1438057433519955</v>
      </c>
      <c r="O746" s="112">
        <f t="shared" si="434"/>
        <v>1.1450958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9.5000000000000001E-2</v>
      </c>
      <c r="U746" s="120">
        <f t="shared" si="432"/>
        <v>3</v>
      </c>
      <c r="V746" s="120">
        <v>252</v>
      </c>
      <c r="W746" s="119">
        <f t="shared" si="417"/>
        <v>1.001080993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44587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5"/>
        <v>5739.56</v>
      </c>
      <c r="F747" s="115">
        <f t="shared" si="436"/>
        <v>44550</v>
      </c>
      <c r="G747" s="116">
        <f t="shared" si="414"/>
        <v>8.3006723105383262E-3</v>
      </c>
      <c r="H747" s="117">
        <f t="shared" si="422"/>
        <v>44613</v>
      </c>
      <c r="I747" s="117">
        <f t="shared" si="415"/>
        <v>44613</v>
      </c>
      <c r="J747" s="118">
        <f t="shared" si="423"/>
        <v>22</v>
      </c>
      <c r="K747" s="118">
        <f t="shared" si="412"/>
        <v>4</v>
      </c>
      <c r="L747" s="8">
        <f t="shared" si="424"/>
        <v>1.0015041099999999</v>
      </c>
      <c r="M747" s="119">
        <f t="shared" si="437"/>
        <v>1.0083006699999999</v>
      </c>
      <c r="N747" s="119">
        <f t="shared" si="431"/>
        <v>1.1438057433519955</v>
      </c>
      <c r="O747" s="112">
        <f t="shared" si="434"/>
        <v>1.14552615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9.5000000000000001E-2</v>
      </c>
      <c r="U747" s="120">
        <f t="shared" si="432"/>
        <v>4</v>
      </c>
      <c r="V747" s="120">
        <v>252</v>
      </c>
      <c r="W747" s="119">
        <f t="shared" si="417"/>
        <v>1.0014415830000001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44588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5"/>
        <v>5739.56</v>
      </c>
      <c r="F748" s="115">
        <f t="shared" si="436"/>
        <v>44550</v>
      </c>
      <c r="G748" s="116">
        <f t="shared" si="414"/>
        <v>8.3006723105383262E-3</v>
      </c>
      <c r="H748" s="117">
        <f t="shared" si="422"/>
        <v>44613</v>
      </c>
      <c r="I748" s="117">
        <f t="shared" si="415"/>
        <v>44613</v>
      </c>
      <c r="J748" s="118">
        <f t="shared" si="423"/>
        <v>22</v>
      </c>
      <c r="K748" s="118">
        <f t="shared" si="412"/>
        <v>5</v>
      </c>
      <c r="L748" s="8">
        <f t="shared" si="424"/>
        <v>1.00188049</v>
      </c>
      <c r="M748" s="119">
        <f t="shared" si="437"/>
        <v>1.0083006699999999</v>
      </c>
      <c r="N748" s="119">
        <f t="shared" si="431"/>
        <v>1.1438057433519955</v>
      </c>
      <c r="O748" s="112">
        <f t="shared" si="434"/>
        <v>1.14595665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9.5000000000000001E-2</v>
      </c>
      <c r="U748" s="120">
        <f t="shared" si="432"/>
        <v>5</v>
      </c>
      <c r="V748" s="120">
        <v>252</v>
      </c>
      <c r="W748" s="119">
        <f t="shared" si="417"/>
        <v>1.0018023039999999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44589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5"/>
        <v>5739.56</v>
      </c>
      <c r="F749" s="115">
        <f t="shared" si="436"/>
        <v>44550</v>
      </c>
      <c r="G749" s="116">
        <f t="shared" si="414"/>
        <v>8.3006723105383262E-3</v>
      </c>
      <c r="H749" s="117">
        <f t="shared" si="422"/>
        <v>44613</v>
      </c>
      <c r="I749" s="117">
        <f t="shared" si="415"/>
        <v>44613</v>
      </c>
      <c r="J749" s="118">
        <f t="shared" si="423"/>
        <v>22</v>
      </c>
      <c r="K749" s="118">
        <f t="shared" si="412"/>
        <v>6</v>
      </c>
      <c r="L749" s="8">
        <f t="shared" si="424"/>
        <v>1.0022570099999999</v>
      </c>
      <c r="M749" s="119">
        <f t="shared" si="437"/>
        <v>1.0083006699999999</v>
      </c>
      <c r="N749" s="119">
        <f t="shared" si="431"/>
        <v>1.1438057433519955</v>
      </c>
      <c r="O749" s="112">
        <f t="shared" si="434"/>
        <v>1.1463873200000001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9.5000000000000001E-2</v>
      </c>
      <c r="U749" s="120">
        <f t="shared" si="432"/>
        <v>6</v>
      </c>
      <c r="V749" s="120">
        <v>252</v>
      </c>
      <c r="W749" s="119">
        <f t="shared" si="417"/>
        <v>1.002163154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44590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5"/>
        <v>5739.56</v>
      </c>
      <c r="F750" s="115">
        <f t="shared" si="436"/>
        <v>44550</v>
      </c>
      <c r="G750" s="116">
        <f t="shared" si="414"/>
        <v>8.3006723105383262E-3</v>
      </c>
      <c r="H750" s="117">
        <f t="shared" si="422"/>
        <v>44613</v>
      </c>
      <c r="I750" s="117">
        <f t="shared" si="415"/>
        <v>44613</v>
      </c>
      <c r="J750" s="118">
        <f t="shared" si="423"/>
        <v>22</v>
      </c>
      <c r="K750" s="118">
        <f t="shared" ref="K750:K813" si="438">(J750-(NETWORKDAYS(A750,I750,AD$148:AD$502)-1))</f>
        <v>7</v>
      </c>
      <c r="L750" s="8">
        <f t="shared" si="424"/>
        <v>1.00263368</v>
      </c>
      <c r="M750" s="119">
        <f t="shared" si="437"/>
        <v>1.0083006699999999</v>
      </c>
      <c r="N750" s="119">
        <f t="shared" si="431"/>
        <v>1.1438057433519955</v>
      </c>
      <c r="O750" s="112">
        <f t="shared" si="434"/>
        <v>1.14681816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9.5000000000000001E-2</v>
      </c>
      <c r="U750" s="120">
        <f t="shared" si="432"/>
        <v>7</v>
      </c>
      <c r="V750" s="120">
        <v>252</v>
      </c>
      <c r="W750" s="119">
        <f t="shared" si="417"/>
        <v>1.002524135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44591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5"/>
        <v>5739.56</v>
      </c>
      <c r="F751" s="115">
        <f t="shared" si="436"/>
        <v>44550</v>
      </c>
      <c r="G751" s="116">
        <f t="shared" si="414"/>
        <v>8.3006723105383262E-3</v>
      </c>
      <c r="H751" s="117">
        <f t="shared" si="422"/>
        <v>44613</v>
      </c>
      <c r="I751" s="117">
        <f t="shared" si="415"/>
        <v>44613</v>
      </c>
      <c r="J751" s="118">
        <f t="shared" si="423"/>
        <v>22</v>
      </c>
      <c r="K751" s="118">
        <f t="shared" si="438"/>
        <v>7</v>
      </c>
      <c r="L751" s="8">
        <f t="shared" si="424"/>
        <v>1.00263368</v>
      </c>
      <c r="M751" s="119">
        <f t="shared" si="437"/>
        <v>1.0083006699999999</v>
      </c>
      <c r="N751" s="119">
        <f t="shared" si="431"/>
        <v>1.1438057433519955</v>
      </c>
      <c r="O751" s="112">
        <f t="shared" si="434"/>
        <v>1.14681816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9.5000000000000001E-2</v>
      </c>
      <c r="U751" s="120">
        <f t="shared" si="432"/>
        <v>7</v>
      </c>
      <c r="V751" s="120">
        <v>252</v>
      </c>
      <c r="W751" s="119">
        <f t="shared" si="417"/>
        <v>1.002524135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44592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5"/>
        <v>5739.56</v>
      </c>
      <c r="F752" s="115">
        <f t="shared" si="436"/>
        <v>44550</v>
      </c>
      <c r="G752" s="116">
        <f t="shared" si="414"/>
        <v>8.3006723105383262E-3</v>
      </c>
      <c r="H752" s="117">
        <f t="shared" si="422"/>
        <v>44613</v>
      </c>
      <c r="I752" s="117">
        <f t="shared" si="415"/>
        <v>44613</v>
      </c>
      <c r="J752" s="118">
        <f t="shared" si="423"/>
        <v>22</v>
      </c>
      <c r="K752" s="118">
        <f t="shared" si="438"/>
        <v>7</v>
      </c>
      <c r="L752" s="8">
        <f t="shared" si="424"/>
        <v>1.00263368</v>
      </c>
      <c r="M752" s="119">
        <f t="shared" si="437"/>
        <v>1.0083006699999999</v>
      </c>
      <c r="N752" s="119">
        <f t="shared" si="431"/>
        <v>1.1438057433519955</v>
      </c>
      <c r="O752" s="112">
        <f t="shared" si="434"/>
        <v>1.14681816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9.5000000000000001E-2</v>
      </c>
      <c r="U752" s="120">
        <f t="shared" si="432"/>
        <v>7</v>
      </c>
      <c r="V752" s="120">
        <v>252</v>
      </c>
      <c r="W752" s="119">
        <f t="shared" si="417"/>
        <v>1.002524135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44593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5"/>
        <v>5739.56</v>
      </c>
      <c r="F753" s="115">
        <f t="shared" si="436"/>
        <v>44550</v>
      </c>
      <c r="G753" s="116">
        <f t="shared" si="414"/>
        <v>8.3006723105383262E-3</v>
      </c>
      <c r="H753" s="117">
        <f t="shared" si="422"/>
        <v>44613</v>
      </c>
      <c r="I753" s="117">
        <f t="shared" si="415"/>
        <v>44613</v>
      </c>
      <c r="J753" s="118">
        <f t="shared" si="423"/>
        <v>22</v>
      </c>
      <c r="K753" s="118">
        <f t="shared" si="438"/>
        <v>8</v>
      </c>
      <c r="L753" s="8">
        <f t="shared" si="424"/>
        <v>1.0030104900000001</v>
      </c>
      <c r="M753" s="119">
        <f t="shared" si="437"/>
        <v>1.0083006699999999</v>
      </c>
      <c r="N753" s="119">
        <f t="shared" si="431"/>
        <v>1.1438057433519955</v>
      </c>
      <c r="O753" s="112">
        <f t="shared" si="434"/>
        <v>1.1472491499999999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9.5000000000000001E-2</v>
      </c>
      <c r="U753" s="120">
        <f t="shared" si="432"/>
        <v>8</v>
      </c>
      <c r="V753" s="120">
        <v>252</v>
      </c>
      <c r="W753" s="119">
        <f t="shared" si="417"/>
        <v>1.0028852450000001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44594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5"/>
        <v>5739.56</v>
      </c>
      <c r="F754" s="115">
        <f t="shared" si="436"/>
        <v>44550</v>
      </c>
      <c r="G754" s="116">
        <f t="shared" si="414"/>
        <v>8.3006723105383262E-3</v>
      </c>
      <c r="H754" s="117">
        <f t="shared" si="422"/>
        <v>44613</v>
      </c>
      <c r="I754" s="117">
        <f t="shared" si="415"/>
        <v>44613</v>
      </c>
      <c r="J754" s="118">
        <f t="shared" si="423"/>
        <v>22</v>
      </c>
      <c r="K754" s="118">
        <f t="shared" si="438"/>
        <v>9</v>
      </c>
      <c r="L754" s="8">
        <f t="shared" si="424"/>
        <v>1.0033874300000001</v>
      </c>
      <c r="M754" s="119">
        <f t="shared" si="437"/>
        <v>1.0083006699999999</v>
      </c>
      <c r="N754" s="119">
        <f t="shared" si="431"/>
        <v>1.1438057433519955</v>
      </c>
      <c r="O754" s="112">
        <f t="shared" si="434"/>
        <v>1.1476803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9.5000000000000001E-2</v>
      </c>
      <c r="U754" s="120">
        <f t="shared" si="432"/>
        <v>9</v>
      </c>
      <c r="V754" s="120">
        <v>252</v>
      </c>
      <c r="W754" s="119">
        <f t="shared" si="417"/>
        <v>1.0032464860000001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44595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5"/>
        <v>5739.56</v>
      </c>
      <c r="F755" s="115">
        <f t="shared" si="436"/>
        <v>44550</v>
      </c>
      <c r="G755" s="116">
        <f t="shared" si="414"/>
        <v>8.3006723105383262E-3</v>
      </c>
      <c r="H755" s="117">
        <f t="shared" si="422"/>
        <v>44613</v>
      </c>
      <c r="I755" s="117">
        <f t="shared" si="415"/>
        <v>44613</v>
      </c>
      <c r="J755" s="118">
        <f t="shared" si="423"/>
        <v>22</v>
      </c>
      <c r="K755" s="118">
        <f t="shared" si="438"/>
        <v>10</v>
      </c>
      <c r="L755" s="8">
        <f t="shared" si="424"/>
        <v>1.00376452</v>
      </c>
      <c r="M755" s="119">
        <f t="shared" si="437"/>
        <v>1.0083006699999999</v>
      </c>
      <c r="N755" s="119">
        <f t="shared" si="431"/>
        <v>1.1438057433519955</v>
      </c>
      <c r="O755" s="112">
        <f t="shared" si="434"/>
        <v>1.1481116200000001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9.5000000000000001E-2</v>
      </c>
      <c r="U755" s="120">
        <f t="shared" si="432"/>
        <v>10</v>
      </c>
      <c r="V755" s="120">
        <v>252</v>
      </c>
      <c r="W755" s="119">
        <f t="shared" si="417"/>
        <v>1.0036078559999999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44596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5"/>
        <v>5739.56</v>
      </c>
      <c r="F756" s="115">
        <f t="shared" si="436"/>
        <v>44550</v>
      </c>
      <c r="G756" s="116">
        <f t="shared" si="414"/>
        <v>8.3006723105383262E-3</v>
      </c>
      <c r="H756" s="117">
        <f t="shared" si="422"/>
        <v>44613</v>
      </c>
      <c r="I756" s="117">
        <f t="shared" si="415"/>
        <v>44613</v>
      </c>
      <c r="J756" s="118">
        <f t="shared" si="423"/>
        <v>22</v>
      </c>
      <c r="K756" s="118">
        <f t="shared" si="438"/>
        <v>11</v>
      </c>
      <c r="L756" s="8">
        <f t="shared" si="424"/>
        <v>1.0041417500000001</v>
      </c>
      <c r="M756" s="119">
        <f t="shared" si="437"/>
        <v>1.0083006699999999</v>
      </c>
      <c r="N756" s="119">
        <f t="shared" si="431"/>
        <v>1.1438057433519955</v>
      </c>
      <c r="O756" s="112">
        <f t="shared" si="434"/>
        <v>1.1485430999999999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9.5000000000000001E-2</v>
      </c>
      <c r="U756" s="120">
        <f t="shared" si="432"/>
        <v>11</v>
      </c>
      <c r="V756" s="120">
        <v>252</v>
      </c>
      <c r="W756" s="119">
        <f t="shared" si="417"/>
        <v>1.0039693569999999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44597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5"/>
        <v>5739.56</v>
      </c>
      <c r="F757" s="115">
        <f t="shared" si="436"/>
        <v>44550</v>
      </c>
      <c r="G757" s="116">
        <f t="shared" si="414"/>
        <v>8.3006723105383262E-3</v>
      </c>
      <c r="H757" s="117">
        <f t="shared" si="422"/>
        <v>44613</v>
      </c>
      <c r="I757" s="117">
        <f t="shared" si="415"/>
        <v>44613</v>
      </c>
      <c r="J757" s="118">
        <f t="shared" si="423"/>
        <v>22</v>
      </c>
      <c r="K757" s="118">
        <f t="shared" si="438"/>
        <v>12</v>
      </c>
      <c r="L757" s="8">
        <f t="shared" si="424"/>
        <v>1.00451913</v>
      </c>
      <c r="M757" s="119">
        <f t="shared" si="437"/>
        <v>1.0083006699999999</v>
      </c>
      <c r="N757" s="119">
        <f t="shared" si="431"/>
        <v>1.1438057433519955</v>
      </c>
      <c r="O757" s="112">
        <f t="shared" si="434"/>
        <v>1.14897475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9.5000000000000001E-2</v>
      </c>
      <c r="U757" s="120">
        <f t="shared" si="432"/>
        <v>12</v>
      </c>
      <c r="V757" s="120">
        <v>252</v>
      </c>
      <c r="W757" s="119">
        <f t="shared" si="417"/>
        <v>1.004330988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44598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5"/>
        <v>5739.56</v>
      </c>
      <c r="F758" s="115">
        <f t="shared" si="436"/>
        <v>44550</v>
      </c>
      <c r="G758" s="116">
        <f t="shared" si="414"/>
        <v>8.3006723105383262E-3</v>
      </c>
      <c r="H758" s="117">
        <f t="shared" si="422"/>
        <v>44613</v>
      </c>
      <c r="I758" s="117">
        <f t="shared" si="415"/>
        <v>44613</v>
      </c>
      <c r="J758" s="118">
        <f t="shared" si="423"/>
        <v>22</v>
      </c>
      <c r="K758" s="118">
        <f t="shared" si="438"/>
        <v>12</v>
      </c>
      <c r="L758" s="8">
        <f t="shared" si="424"/>
        <v>1.00451913</v>
      </c>
      <c r="M758" s="119">
        <f t="shared" si="437"/>
        <v>1.0083006699999999</v>
      </c>
      <c r="N758" s="119">
        <f t="shared" si="431"/>
        <v>1.1438057433519955</v>
      </c>
      <c r="O758" s="112">
        <f t="shared" si="434"/>
        <v>1.14897475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9.5000000000000001E-2</v>
      </c>
      <c r="U758" s="120">
        <f t="shared" si="432"/>
        <v>12</v>
      </c>
      <c r="V758" s="120">
        <v>252</v>
      </c>
      <c r="W758" s="119">
        <f t="shared" si="417"/>
        <v>1.004330988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44599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5"/>
        <v>5739.56</v>
      </c>
      <c r="F759" s="115">
        <f t="shared" si="436"/>
        <v>44550</v>
      </c>
      <c r="G759" s="116">
        <f t="shared" si="414"/>
        <v>8.3006723105383262E-3</v>
      </c>
      <c r="H759" s="117">
        <f t="shared" si="422"/>
        <v>44613</v>
      </c>
      <c r="I759" s="117">
        <f t="shared" si="415"/>
        <v>44613</v>
      </c>
      <c r="J759" s="118">
        <f t="shared" si="423"/>
        <v>22</v>
      </c>
      <c r="K759" s="118">
        <f t="shared" si="438"/>
        <v>12</v>
      </c>
      <c r="L759" s="8">
        <f t="shared" si="424"/>
        <v>1.00451913</v>
      </c>
      <c r="M759" s="119">
        <f t="shared" si="437"/>
        <v>1.0083006699999999</v>
      </c>
      <c r="N759" s="119">
        <f t="shared" si="431"/>
        <v>1.1438057433519955</v>
      </c>
      <c r="O759" s="112">
        <f t="shared" si="434"/>
        <v>1.14897475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9.5000000000000001E-2</v>
      </c>
      <c r="U759" s="120">
        <f t="shared" si="432"/>
        <v>12</v>
      </c>
      <c r="V759" s="120">
        <v>252</v>
      </c>
      <c r="W759" s="119">
        <f t="shared" si="417"/>
        <v>1.004330988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44600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5"/>
        <v>5739.56</v>
      </c>
      <c r="F760" s="115">
        <f t="shared" si="436"/>
        <v>44550</v>
      </c>
      <c r="G760" s="116">
        <f t="shared" si="414"/>
        <v>8.3006723105383262E-3</v>
      </c>
      <c r="H760" s="117">
        <f t="shared" si="422"/>
        <v>44613</v>
      </c>
      <c r="I760" s="117">
        <f t="shared" si="415"/>
        <v>44613</v>
      </c>
      <c r="J760" s="118">
        <f t="shared" si="423"/>
        <v>22</v>
      </c>
      <c r="K760" s="118">
        <f t="shared" si="438"/>
        <v>13</v>
      </c>
      <c r="L760" s="8">
        <f t="shared" si="424"/>
        <v>1.0048966399999999</v>
      </c>
      <c r="M760" s="119">
        <f t="shared" si="437"/>
        <v>1.0083006699999999</v>
      </c>
      <c r="N760" s="119">
        <f t="shared" si="431"/>
        <v>1.1438057433519955</v>
      </c>
      <c r="O760" s="112">
        <f t="shared" si="434"/>
        <v>1.14940654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9.5000000000000001E-2</v>
      </c>
      <c r="U760" s="120">
        <f t="shared" si="432"/>
        <v>13</v>
      </c>
      <c r="V760" s="120">
        <v>252</v>
      </c>
      <c r="W760" s="119">
        <f t="shared" si="417"/>
        <v>1.0046927489999999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44601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5"/>
        <v>5739.56</v>
      </c>
      <c r="F761" s="115">
        <f t="shared" si="436"/>
        <v>44550</v>
      </c>
      <c r="G761" s="116">
        <f t="shared" si="414"/>
        <v>8.3006723105383262E-3</v>
      </c>
      <c r="H761" s="117">
        <f t="shared" si="422"/>
        <v>44613</v>
      </c>
      <c r="I761" s="117">
        <f t="shared" si="415"/>
        <v>44613</v>
      </c>
      <c r="J761" s="118">
        <f t="shared" si="423"/>
        <v>22</v>
      </c>
      <c r="K761" s="118">
        <f t="shared" si="438"/>
        <v>14</v>
      </c>
      <c r="L761" s="8">
        <f t="shared" si="424"/>
        <v>1.0052743</v>
      </c>
      <c r="M761" s="119">
        <f t="shared" si="437"/>
        <v>1.0083006699999999</v>
      </c>
      <c r="N761" s="119">
        <f t="shared" si="431"/>
        <v>1.1438057433519955</v>
      </c>
      <c r="O761" s="112">
        <f t="shared" si="434"/>
        <v>1.1498385099999999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9.5000000000000001E-2</v>
      </c>
      <c r="U761" s="120">
        <f t="shared" si="432"/>
        <v>14</v>
      </c>
      <c r="V761" s="120">
        <v>252</v>
      </c>
      <c r="W761" s="119">
        <f t="shared" si="417"/>
        <v>1.0050546410000001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44602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5"/>
        <v>5739.56</v>
      </c>
      <c r="F762" s="115">
        <f t="shared" si="436"/>
        <v>44550</v>
      </c>
      <c r="G762" s="116">
        <f t="shared" si="414"/>
        <v>8.3006723105383262E-3</v>
      </c>
      <c r="H762" s="117">
        <f t="shared" si="422"/>
        <v>44613</v>
      </c>
      <c r="I762" s="117">
        <f t="shared" si="415"/>
        <v>44613</v>
      </c>
      <c r="J762" s="118">
        <f t="shared" si="423"/>
        <v>22</v>
      </c>
      <c r="K762" s="118">
        <f t="shared" si="438"/>
        <v>15</v>
      </c>
      <c r="L762" s="8">
        <f t="shared" si="424"/>
        <v>1.0056521</v>
      </c>
      <c r="M762" s="119">
        <f t="shared" si="437"/>
        <v>1.0083006699999999</v>
      </c>
      <c r="N762" s="119">
        <f t="shared" si="431"/>
        <v>1.1438057433519955</v>
      </c>
      <c r="O762" s="112">
        <f t="shared" si="434"/>
        <v>1.15027064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9.5000000000000001E-2</v>
      </c>
      <c r="U762" s="120">
        <f t="shared" si="432"/>
        <v>15</v>
      </c>
      <c r="V762" s="120">
        <v>252</v>
      </c>
      <c r="W762" s="119">
        <f t="shared" si="417"/>
        <v>1.0054166630000001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44603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5"/>
        <v>5739.56</v>
      </c>
      <c r="F763" s="115">
        <f t="shared" si="436"/>
        <v>44550</v>
      </c>
      <c r="G763" s="116">
        <f t="shared" si="414"/>
        <v>8.3006723105383262E-3</v>
      </c>
      <c r="H763" s="117">
        <f t="shared" si="422"/>
        <v>44613</v>
      </c>
      <c r="I763" s="117">
        <f t="shared" si="415"/>
        <v>44613</v>
      </c>
      <c r="J763" s="118">
        <f t="shared" si="423"/>
        <v>22</v>
      </c>
      <c r="K763" s="118">
        <f t="shared" si="438"/>
        <v>16</v>
      </c>
      <c r="L763" s="8">
        <f t="shared" si="424"/>
        <v>1.00603004</v>
      </c>
      <c r="M763" s="119">
        <f t="shared" si="437"/>
        <v>1.0083006699999999</v>
      </c>
      <c r="N763" s="119">
        <f t="shared" si="431"/>
        <v>1.1438057433519955</v>
      </c>
      <c r="O763" s="112">
        <f t="shared" si="434"/>
        <v>1.15070293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9.5000000000000001E-2</v>
      </c>
      <c r="U763" s="120">
        <f t="shared" si="432"/>
        <v>16</v>
      </c>
      <c r="V763" s="120">
        <v>252</v>
      </c>
      <c r="W763" s="119">
        <f t="shared" si="417"/>
        <v>1.005778815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44604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5"/>
        <v>5739.56</v>
      </c>
      <c r="F764" s="115">
        <f t="shared" si="436"/>
        <v>44550</v>
      </c>
      <c r="G764" s="116">
        <f t="shared" si="414"/>
        <v>8.3006723105383262E-3</v>
      </c>
      <c r="H764" s="117">
        <f t="shared" si="422"/>
        <v>44613</v>
      </c>
      <c r="I764" s="117">
        <f t="shared" si="415"/>
        <v>44613</v>
      </c>
      <c r="J764" s="118">
        <f t="shared" si="423"/>
        <v>22</v>
      </c>
      <c r="K764" s="118">
        <f t="shared" si="438"/>
        <v>17</v>
      </c>
      <c r="L764" s="8">
        <f t="shared" si="424"/>
        <v>1.0064081199999999</v>
      </c>
      <c r="M764" s="119">
        <f t="shared" si="437"/>
        <v>1.0083006699999999</v>
      </c>
      <c r="N764" s="119">
        <f t="shared" si="431"/>
        <v>1.1438057433519955</v>
      </c>
      <c r="O764" s="112">
        <f t="shared" si="434"/>
        <v>1.1511353799999999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9.5000000000000001E-2</v>
      </c>
      <c r="U764" s="120">
        <f t="shared" si="432"/>
        <v>17</v>
      </c>
      <c r="V764" s="120">
        <v>252</v>
      </c>
      <c r="W764" s="119">
        <f t="shared" si="417"/>
        <v>1.0061410980000001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44605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5"/>
        <v>5739.56</v>
      </c>
      <c r="F765" s="115">
        <f t="shared" si="436"/>
        <v>44550</v>
      </c>
      <c r="G765" s="116">
        <f t="shared" si="414"/>
        <v>8.3006723105383262E-3</v>
      </c>
      <c r="H765" s="117">
        <f t="shared" si="422"/>
        <v>44613</v>
      </c>
      <c r="I765" s="117">
        <f t="shared" si="415"/>
        <v>44613</v>
      </c>
      <c r="J765" s="118">
        <f t="shared" si="423"/>
        <v>22</v>
      </c>
      <c r="K765" s="118">
        <f t="shared" si="438"/>
        <v>17</v>
      </c>
      <c r="L765" s="8">
        <f t="shared" si="424"/>
        <v>1.0064081199999999</v>
      </c>
      <c r="M765" s="119">
        <f t="shared" si="437"/>
        <v>1.0083006699999999</v>
      </c>
      <c r="N765" s="119">
        <f t="shared" si="431"/>
        <v>1.1438057433519955</v>
      </c>
      <c r="O765" s="112">
        <f t="shared" si="434"/>
        <v>1.1511353799999999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9.5000000000000001E-2</v>
      </c>
      <c r="U765" s="120">
        <f t="shared" si="432"/>
        <v>17</v>
      </c>
      <c r="V765" s="120">
        <v>252</v>
      </c>
      <c r="W765" s="119">
        <f t="shared" si="417"/>
        <v>1.0061410980000001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44606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5"/>
        <v>5739.56</v>
      </c>
      <c r="F766" s="115">
        <f t="shared" si="436"/>
        <v>44550</v>
      </c>
      <c r="G766" s="116">
        <f t="shared" si="414"/>
        <v>8.3006723105383262E-3</v>
      </c>
      <c r="H766" s="117">
        <f t="shared" si="422"/>
        <v>44613</v>
      </c>
      <c r="I766" s="117">
        <f t="shared" si="415"/>
        <v>44613</v>
      </c>
      <c r="J766" s="118">
        <f t="shared" si="423"/>
        <v>22</v>
      </c>
      <c r="K766" s="118">
        <f t="shared" si="438"/>
        <v>17</v>
      </c>
      <c r="L766" s="8">
        <f t="shared" si="424"/>
        <v>1.0064081199999999</v>
      </c>
      <c r="M766" s="119">
        <f t="shared" si="437"/>
        <v>1.0083006699999999</v>
      </c>
      <c r="N766" s="119">
        <f t="shared" si="431"/>
        <v>1.1438057433519955</v>
      </c>
      <c r="O766" s="112">
        <f t="shared" si="434"/>
        <v>1.1511353799999999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9.5000000000000001E-2</v>
      </c>
      <c r="U766" s="120">
        <f t="shared" si="432"/>
        <v>17</v>
      </c>
      <c r="V766" s="120">
        <v>252</v>
      </c>
      <c r="W766" s="119">
        <f t="shared" si="417"/>
        <v>1.0061410980000001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44607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5"/>
        <v>5739.56</v>
      </c>
      <c r="F767" s="115">
        <f t="shared" si="436"/>
        <v>44550</v>
      </c>
      <c r="G767" s="116">
        <f t="shared" si="414"/>
        <v>8.3006723105383262E-3</v>
      </c>
      <c r="H767" s="117">
        <f t="shared" si="422"/>
        <v>44613</v>
      </c>
      <c r="I767" s="117">
        <f t="shared" si="415"/>
        <v>44613</v>
      </c>
      <c r="J767" s="118">
        <f t="shared" si="423"/>
        <v>22</v>
      </c>
      <c r="K767" s="118">
        <f t="shared" si="438"/>
        <v>18</v>
      </c>
      <c r="L767" s="8">
        <f t="shared" si="424"/>
        <v>1.0067863500000001</v>
      </c>
      <c r="M767" s="119">
        <f t="shared" si="437"/>
        <v>1.0083006699999999</v>
      </c>
      <c r="N767" s="119">
        <f t="shared" si="431"/>
        <v>1.1438057433519955</v>
      </c>
      <c r="O767" s="112">
        <f t="shared" si="434"/>
        <v>1.1515679999999999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9.5000000000000001E-2</v>
      </c>
      <c r="U767" s="120">
        <f t="shared" si="432"/>
        <v>18</v>
      </c>
      <c r="V767" s="120">
        <v>252</v>
      </c>
      <c r="W767" s="119">
        <f t="shared" si="417"/>
        <v>1.006503511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44608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5"/>
        <v>5739.56</v>
      </c>
      <c r="F768" s="115">
        <f t="shared" si="436"/>
        <v>44550</v>
      </c>
      <c r="G768" s="116">
        <f t="shared" si="414"/>
        <v>8.3006723105383262E-3</v>
      </c>
      <c r="H768" s="117">
        <f t="shared" si="422"/>
        <v>44613</v>
      </c>
      <c r="I768" s="117">
        <f t="shared" si="415"/>
        <v>44613</v>
      </c>
      <c r="J768" s="118">
        <f t="shared" si="423"/>
        <v>22</v>
      </c>
      <c r="K768" s="118">
        <f t="shared" si="438"/>
        <v>19</v>
      </c>
      <c r="L768" s="8">
        <f t="shared" si="424"/>
        <v>1.0071647100000001</v>
      </c>
      <c r="M768" s="119">
        <f t="shared" si="437"/>
        <v>1.0083006699999999</v>
      </c>
      <c r="N768" s="119">
        <f t="shared" si="431"/>
        <v>1.1438057433519955</v>
      </c>
      <c r="O768" s="112">
        <f t="shared" si="434"/>
        <v>1.1520007699999999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9.5000000000000001E-2</v>
      </c>
      <c r="U768" s="120">
        <f t="shared" si="432"/>
        <v>19</v>
      </c>
      <c r="V768" s="120">
        <v>252</v>
      </c>
      <c r="W768" s="119">
        <f t="shared" si="417"/>
        <v>1.0068660549999999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44609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5"/>
        <v>5739.56</v>
      </c>
      <c r="F769" s="115">
        <f t="shared" si="436"/>
        <v>44550</v>
      </c>
      <c r="G769" s="116">
        <f t="shared" si="414"/>
        <v>8.3006723105383262E-3</v>
      </c>
      <c r="H769" s="117">
        <f t="shared" si="422"/>
        <v>44613</v>
      </c>
      <c r="I769" s="117">
        <f t="shared" si="415"/>
        <v>44613</v>
      </c>
      <c r="J769" s="118">
        <f t="shared" si="423"/>
        <v>22</v>
      </c>
      <c r="K769" s="118">
        <f t="shared" si="438"/>
        <v>20</v>
      </c>
      <c r="L769" s="8">
        <f t="shared" si="424"/>
        <v>1.0075432200000001</v>
      </c>
      <c r="M769" s="119">
        <f t="shared" si="437"/>
        <v>1.0083006699999999</v>
      </c>
      <c r="N769" s="119">
        <f t="shared" si="431"/>
        <v>1.1438057433519955</v>
      </c>
      <c r="O769" s="112">
        <f t="shared" si="434"/>
        <v>1.1524337200000001</v>
      </c>
      <c r="P769" s="112">
        <f t="shared" si="416"/>
        <v>0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9.5000000000000001E-2</v>
      </c>
      <c r="U769" s="120">
        <f t="shared" si="432"/>
        <v>20</v>
      </c>
      <c r="V769" s="120">
        <v>252</v>
      </c>
      <c r="W769" s="119">
        <f t="shared" si="417"/>
        <v>1.0072287289999999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44610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5"/>
        <v>5739.56</v>
      </c>
      <c r="F770" s="115">
        <f t="shared" si="436"/>
        <v>44550</v>
      </c>
      <c r="G770" s="116">
        <f t="shared" si="414"/>
        <v>8.3006723105383262E-3</v>
      </c>
      <c r="H770" s="117">
        <f t="shared" si="422"/>
        <v>44613</v>
      </c>
      <c r="I770" s="117">
        <f t="shared" si="415"/>
        <v>44613</v>
      </c>
      <c r="J770" s="118">
        <f t="shared" si="423"/>
        <v>22</v>
      </c>
      <c r="K770" s="118">
        <f t="shared" si="438"/>
        <v>21</v>
      </c>
      <c r="L770" s="8">
        <f t="shared" si="424"/>
        <v>1.0079218700000001</v>
      </c>
      <c r="M770" s="119">
        <f t="shared" si="437"/>
        <v>1.0083006699999999</v>
      </c>
      <c r="N770" s="119">
        <f t="shared" si="431"/>
        <v>1.1438057433519955</v>
      </c>
      <c r="O770" s="112">
        <f t="shared" si="434"/>
        <v>1.1528668200000001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9.5000000000000001E-2</v>
      </c>
      <c r="U770" s="120">
        <f t="shared" si="432"/>
        <v>21</v>
      </c>
      <c r="V770" s="120">
        <v>252</v>
      </c>
      <c r="W770" s="119">
        <f t="shared" si="417"/>
        <v>1.0075915339999999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44611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5"/>
        <v>5739.56</v>
      </c>
      <c r="F771" s="115">
        <f t="shared" si="436"/>
        <v>44550</v>
      </c>
      <c r="G771" s="116">
        <f t="shared" si="414"/>
        <v>8.3006723105383262E-3</v>
      </c>
      <c r="H771" s="117">
        <f t="shared" si="422"/>
        <v>44613</v>
      </c>
      <c r="I771" s="117">
        <f t="shared" si="415"/>
        <v>44613</v>
      </c>
      <c r="J771" s="118">
        <f t="shared" si="423"/>
        <v>22</v>
      </c>
      <c r="K771" s="118">
        <f t="shared" si="438"/>
        <v>22</v>
      </c>
      <c r="L771" s="8">
        <f t="shared" si="424"/>
        <v>1.0083006699999999</v>
      </c>
      <c r="M771" s="119">
        <f t="shared" si="437"/>
        <v>1.0083006699999999</v>
      </c>
      <c r="N771" s="119">
        <f t="shared" si="431"/>
        <v>1.1438057433519955</v>
      </c>
      <c r="O771" s="112">
        <f t="shared" si="434"/>
        <v>1.1533000900000001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9.5000000000000001E-2</v>
      </c>
      <c r="U771" s="120">
        <f t="shared" si="432"/>
        <v>22</v>
      </c>
      <c r="V771" s="120">
        <v>252</v>
      </c>
      <c r="W771" s="119">
        <f t="shared" si="417"/>
        <v>1.00795447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44612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5"/>
        <v>5739.56</v>
      </c>
      <c r="F772" s="115">
        <f t="shared" si="436"/>
        <v>44550</v>
      </c>
      <c r="G772" s="116">
        <f t="shared" si="414"/>
        <v>8.3006723105383262E-3</v>
      </c>
      <c r="H772" s="117">
        <f t="shared" si="422"/>
        <v>44641</v>
      </c>
      <c r="I772" s="117">
        <f t="shared" si="415"/>
        <v>44613</v>
      </c>
      <c r="J772" s="118">
        <f t="shared" si="423"/>
        <v>22</v>
      </c>
      <c r="K772" s="118">
        <f t="shared" si="438"/>
        <v>22</v>
      </c>
      <c r="L772" s="8">
        <f t="shared" si="424"/>
        <v>1.0083006699999999</v>
      </c>
      <c r="M772" s="119">
        <f t="shared" si="437"/>
        <v>1.0083006699999999</v>
      </c>
      <c r="N772" s="119">
        <f t="shared" si="431"/>
        <v>1.1438057433519955</v>
      </c>
      <c r="O772" s="112">
        <f t="shared" si="434"/>
        <v>1.1533000900000001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9.5000000000000001E-2</v>
      </c>
      <c r="U772" s="120">
        <f t="shared" si="432"/>
        <v>22</v>
      </c>
      <c r="V772" s="120">
        <v>252</v>
      </c>
      <c r="W772" s="119">
        <f t="shared" si="417"/>
        <v>1.00795447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44613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5"/>
        <v>5739.56</v>
      </c>
      <c r="F773" s="115">
        <f t="shared" si="436"/>
        <v>44550</v>
      </c>
      <c r="G773" s="116">
        <f t="shared" si="414"/>
        <v>8.3006723105383262E-3</v>
      </c>
      <c r="H773" s="117">
        <f t="shared" si="422"/>
        <v>44641</v>
      </c>
      <c r="I773" s="117">
        <f t="shared" si="415"/>
        <v>44613</v>
      </c>
      <c r="J773" s="118">
        <f t="shared" si="423"/>
        <v>22</v>
      </c>
      <c r="K773" s="118">
        <f t="shared" si="438"/>
        <v>22</v>
      </c>
      <c r="L773" s="8">
        <f t="shared" si="424"/>
        <v>1.0083006699999999</v>
      </c>
      <c r="M773" s="119">
        <f t="shared" si="437"/>
        <v>1.0083006699999999</v>
      </c>
      <c r="N773" s="119">
        <f t="shared" si="431"/>
        <v>1.1438057433519955</v>
      </c>
      <c r="O773" s="112">
        <f t="shared" si="434"/>
        <v>1.1533000900000001</v>
      </c>
      <c r="P773" s="112">
        <f t="shared" si="416"/>
        <v>0</v>
      </c>
      <c r="Q773" s="162">
        <f t="shared" si="427"/>
        <v>25</v>
      </c>
      <c r="R773" s="30">
        <f t="shared" si="428"/>
        <v>3.7865999999999997E-2</v>
      </c>
      <c r="S773" s="112">
        <f t="shared" si="433"/>
        <v>0</v>
      </c>
      <c r="T773" s="122">
        <f t="shared" si="425"/>
        <v>9.5000000000000001E-2</v>
      </c>
      <c r="U773" s="120">
        <f t="shared" si="432"/>
        <v>22</v>
      </c>
      <c r="V773" s="120">
        <v>252</v>
      </c>
      <c r="W773" s="119">
        <f t="shared" si="417"/>
        <v>1.00795447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44614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5"/>
        <v>5739.56</v>
      </c>
      <c r="F774" s="115">
        <f t="shared" si="436"/>
        <v>44582</v>
      </c>
      <c r="G774" s="116">
        <f t="shared" si="414"/>
        <v>8.3006723105383262E-3</v>
      </c>
      <c r="H774" s="117">
        <f t="shared" si="422"/>
        <v>44641</v>
      </c>
      <c r="I774" s="117">
        <f t="shared" si="415"/>
        <v>44641</v>
      </c>
      <c r="J774" s="118">
        <f t="shared" si="423"/>
        <v>18</v>
      </c>
      <c r="K774" s="118">
        <f t="shared" si="438"/>
        <v>1</v>
      </c>
      <c r="L774" s="8">
        <f t="shared" si="424"/>
        <v>1.0004593500000001</v>
      </c>
      <c r="M774" s="119">
        <f t="shared" si="437"/>
        <v>1.0083006699999999</v>
      </c>
      <c r="N774" s="119">
        <f t="shared" si="431"/>
        <v>1.1533000973716649</v>
      </c>
      <c r="O774" s="112">
        <f t="shared" si="434"/>
        <v>1.1538298600000001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9.5000000000000001E-2</v>
      </c>
      <c r="U774" s="120">
        <f t="shared" si="432"/>
        <v>1</v>
      </c>
      <c r="V774" s="120">
        <v>252</v>
      </c>
      <c r="W774" s="119">
        <f t="shared" si="417"/>
        <v>1.0003602009999999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44615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5"/>
        <v>5739.56</v>
      </c>
      <c r="F775" s="115">
        <f t="shared" si="436"/>
        <v>44582</v>
      </c>
      <c r="G775" s="116">
        <f t="shared" si="414"/>
        <v>8.3006723105383262E-3</v>
      </c>
      <c r="H775" s="117">
        <f t="shared" si="422"/>
        <v>44641</v>
      </c>
      <c r="I775" s="117">
        <f t="shared" si="415"/>
        <v>44641</v>
      </c>
      <c r="J775" s="118">
        <f t="shared" si="423"/>
        <v>18</v>
      </c>
      <c r="K775" s="118">
        <f t="shared" si="438"/>
        <v>2</v>
      </c>
      <c r="L775" s="8">
        <f t="shared" si="424"/>
        <v>1.00091891</v>
      </c>
      <c r="M775" s="119">
        <f t="shared" si="437"/>
        <v>1.0083006699999999</v>
      </c>
      <c r="N775" s="119">
        <f t="shared" si="431"/>
        <v>1.1533000973716649</v>
      </c>
      <c r="O775" s="112">
        <f t="shared" si="434"/>
        <v>1.15435987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9.5000000000000001E-2</v>
      </c>
      <c r="U775" s="120">
        <f t="shared" si="432"/>
        <v>2</v>
      </c>
      <c r="V775" s="120">
        <v>252</v>
      </c>
      <c r="W775" s="119">
        <f t="shared" si="417"/>
        <v>1.0007205320000001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44616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5"/>
        <v>5739.56</v>
      </c>
      <c r="F776" s="115">
        <f t="shared" si="436"/>
        <v>44582</v>
      </c>
      <c r="G776" s="116">
        <f t="shared" si="414"/>
        <v>8.3006723105383262E-3</v>
      </c>
      <c r="H776" s="117">
        <f t="shared" si="422"/>
        <v>44641</v>
      </c>
      <c r="I776" s="117">
        <f t="shared" si="415"/>
        <v>44641</v>
      </c>
      <c r="J776" s="118">
        <f t="shared" si="423"/>
        <v>18</v>
      </c>
      <c r="K776" s="118">
        <f t="shared" si="438"/>
        <v>3</v>
      </c>
      <c r="L776" s="8">
        <f t="shared" si="424"/>
        <v>1.00137868</v>
      </c>
      <c r="M776" s="119">
        <f t="shared" si="437"/>
        <v>1.0083006699999999</v>
      </c>
      <c r="N776" s="119">
        <f t="shared" si="431"/>
        <v>1.1533000973716649</v>
      </c>
      <c r="O776" s="112">
        <f t="shared" si="434"/>
        <v>1.1548901199999999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9.5000000000000001E-2</v>
      </c>
      <c r="U776" s="120">
        <f t="shared" si="432"/>
        <v>3</v>
      </c>
      <c r="V776" s="120">
        <v>252</v>
      </c>
      <c r="W776" s="119">
        <f t="shared" si="417"/>
        <v>1.001080993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44617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5"/>
        <v>5739.56</v>
      </c>
      <c r="F777" s="115">
        <f t="shared" si="436"/>
        <v>44582</v>
      </c>
      <c r="G777" s="116">
        <f t="shared" si="414"/>
        <v>8.3006723105383262E-3</v>
      </c>
      <c r="H777" s="117">
        <f t="shared" si="422"/>
        <v>44641</v>
      </c>
      <c r="I777" s="117">
        <f t="shared" si="415"/>
        <v>44641</v>
      </c>
      <c r="J777" s="118">
        <f t="shared" si="423"/>
        <v>18</v>
      </c>
      <c r="K777" s="118">
        <f t="shared" si="438"/>
        <v>4</v>
      </c>
      <c r="L777" s="8">
        <f t="shared" si="424"/>
        <v>1.00183866</v>
      </c>
      <c r="M777" s="119">
        <f t="shared" si="437"/>
        <v>1.0083006699999999</v>
      </c>
      <c r="N777" s="119">
        <f t="shared" si="431"/>
        <v>1.1533000973716649</v>
      </c>
      <c r="O777" s="112">
        <f t="shared" si="434"/>
        <v>1.1554206199999999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9.5000000000000001E-2</v>
      </c>
      <c r="U777" s="120">
        <f t="shared" si="432"/>
        <v>4</v>
      </c>
      <c r="V777" s="120">
        <v>252</v>
      </c>
      <c r="W777" s="119">
        <f t="shared" si="417"/>
        <v>1.0014415830000001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44618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5"/>
        <v>5739.56</v>
      </c>
      <c r="F778" s="115">
        <f t="shared" si="436"/>
        <v>44582</v>
      </c>
      <c r="G778" s="116">
        <f t="shared" ref="G778:G841" si="440">(E778/D778)-1</f>
        <v>8.3006723105383262E-3</v>
      </c>
      <c r="H778" s="117">
        <f t="shared" si="422"/>
        <v>44641</v>
      </c>
      <c r="I778" s="117">
        <f t="shared" ref="I778:I841" si="441">IF(A778&gt;I777,H778,I777)</f>
        <v>44641</v>
      </c>
      <c r="J778" s="118">
        <f t="shared" si="423"/>
        <v>18</v>
      </c>
      <c r="K778" s="118">
        <f t="shared" si="438"/>
        <v>5</v>
      </c>
      <c r="L778" s="8">
        <f t="shared" si="424"/>
        <v>1.00229886</v>
      </c>
      <c r="M778" s="119">
        <f t="shared" si="437"/>
        <v>1.0083006699999999</v>
      </c>
      <c r="N778" s="119">
        <f t="shared" si="431"/>
        <v>1.1533000973716649</v>
      </c>
      <c r="O778" s="112">
        <f t="shared" si="434"/>
        <v>1.1559513699999999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9.5000000000000001E-2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1.0018023039999999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44619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5"/>
        <v>5739.56</v>
      </c>
      <c r="F779" s="115">
        <f t="shared" si="436"/>
        <v>44582</v>
      </c>
      <c r="G779" s="116">
        <f t="shared" si="440"/>
        <v>8.3006723105383262E-3</v>
      </c>
      <c r="H779" s="117">
        <f t="shared" ref="H779:H842" si="448">IF(DAY(A779)=H$9,VLOOKUP(A779,AH$118:AN$450,4),H778)</f>
        <v>44641</v>
      </c>
      <c r="I779" s="117">
        <f t="shared" si="441"/>
        <v>44641</v>
      </c>
      <c r="J779" s="118">
        <f t="shared" ref="J779:J842" si="449">IF(I779=I778,J778,NETWORKDAYS(I778,I779,$AD$148:$AD$502)-1)</f>
        <v>18</v>
      </c>
      <c r="K779" s="118">
        <f t="shared" si="438"/>
        <v>5</v>
      </c>
      <c r="L779" s="8">
        <f t="shared" ref="L779:L842" si="450">IF(E779&lt;D779,1,TRUNC((E779/D779)^TRUNC((K779/J779),9),8))</f>
        <v>1.00229886</v>
      </c>
      <c r="M779" s="119">
        <f t="shared" si="437"/>
        <v>1.0083006699999999</v>
      </c>
      <c r="N779" s="119">
        <f t="shared" si="431"/>
        <v>1.1533000973716649</v>
      </c>
      <c r="O779" s="112">
        <f t="shared" si="434"/>
        <v>1.1559513699999999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9.5000000000000001E-2</v>
      </c>
      <c r="U779" s="120">
        <f t="shared" si="432"/>
        <v>5</v>
      </c>
      <c r="V779" s="120">
        <v>252</v>
      </c>
      <c r="W779" s="119">
        <f t="shared" si="443"/>
        <v>1.0018023039999999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44620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5"/>
        <v>5739.56</v>
      </c>
      <c r="F780" s="115">
        <f t="shared" si="436"/>
        <v>44582</v>
      </c>
      <c r="G780" s="116">
        <f t="shared" si="440"/>
        <v>8.3006723105383262E-3</v>
      </c>
      <c r="H780" s="117">
        <f t="shared" si="448"/>
        <v>44641</v>
      </c>
      <c r="I780" s="117">
        <f t="shared" si="441"/>
        <v>44641</v>
      </c>
      <c r="J780" s="118">
        <f t="shared" si="449"/>
        <v>18</v>
      </c>
      <c r="K780" s="118">
        <f t="shared" si="438"/>
        <v>5</v>
      </c>
      <c r="L780" s="8">
        <f t="shared" si="450"/>
        <v>1.00229886</v>
      </c>
      <c r="M780" s="119">
        <f t="shared" si="437"/>
        <v>1.0083006699999999</v>
      </c>
      <c r="N780" s="119">
        <f t="shared" si="431"/>
        <v>1.1533000973716649</v>
      </c>
      <c r="O780" s="112">
        <f t="shared" si="434"/>
        <v>1.1559513699999999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9.5000000000000001E-2</v>
      </c>
      <c r="U780" s="120">
        <f t="shared" si="432"/>
        <v>5</v>
      </c>
      <c r="V780" s="120">
        <v>252</v>
      </c>
      <c r="W780" s="119">
        <f t="shared" si="443"/>
        <v>1.0018023039999999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44621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5"/>
        <v>5739.56</v>
      </c>
      <c r="F781" s="115">
        <f t="shared" si="436"/>
        <v>44582</v>
      </c>
      <c r="G781" s="116">
        <f t="shared" si="440"/>
        <v>8.3006723105383262E-3</v>
      </c>
      <c r="H781" s="117">
        <f t="shared" si="448"/>
        <v>44641</v>
      </c>
      <c r="I781" s="117">
        <f t="shared" si="441"/>
        <v>44641</v>
      </c>
      <c r="J781" s="118">
        <f t="shared" si="449"/>
        <v>18</v>
      </c>
      <c r="K781" s="118">
        <f t="shared" si="438"/>
        <v>5</v>
      </c>
      <c r="L781" s="8">
        <f t="shared" si="450"/>
        <v>1.00229886</v>
      </c>
      <c r="M781" s="119">
        <f t="shared" si="437"/>
        <v>1.0083006699999999</v>
      </c>
      <c r="N781" s="119">
        <f t="shared" si="431"/>
        <v>1.1533000973716649</v>
      </c>
      <c r="O781" s="112">
        <f t="shared" si="434"/>
        <v>1.1559513699999999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9.5000000000000001E-2</v>
      </c>
      <c r="U781" s="120">
        <f t="shared" si="432"/>
        <v>5</v>
      </c>
      <c r="V781" s="120">
        <v>252</v>
      </c>
      <c r="W781" s="119">
        <f t="shared" si="443"/>
        <v>1.0018023039999999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44622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5"/>
        <v>5739.56</v>
      </c>
      <c r="F782" s="115">
        <f t="shared" si="436"/>
        <v>44582</v>
      </c>
      <c r="G782" s="116">
        <f t="shared" si="440"/>
        <v>8.3006723105383262E-3</v>
      </c>
      <c r="H782" s="117">
        <f t="shared" si="448"/>
        <v>44641</v>
      </c>
      <c r="I782" s="117">
        <f t="shared" si="441"/>
        <v>44641</v>
      </c>
      <c r="J782" s="118">
        <f t="shared" si="449"/>
        <v>18</v>
      </c>
      <c r="K782" s="118">
        <f t="shared" si="438"/>
        <v>5</v>
      </c>
      <c r="L782" s="8">
        <f t="shared" si="450"/>
        <v>1.00229886</v>
      </c>
      <c r="M782" s="119">
        <f t="shared" si="437"/>
        <v>1.0083006699999999</v>
      </c>
      <c r="N782" s="119">
        <f t="shared" si="431"/>
        <v>1.1533000973716649</v>
      </c>
      <c r="O782" s="112">
        <f t="shared" si="434"/>
        <v>1.1559513699999999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9.5000000000000001E-2</v>
      </c>
      <c r="U782" s="120">
        <f t="shared" si="432"/>
        <v>5</v>
      </c>
      <c r="V782" s="120">
        <v>252</v>
      </c>
      <c r="W782" s="119">
        <f t="shared" si="443"/>
        <v>1.0018023039999999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44623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5"/>
        <v>5739.56</v>
      </c>
      <c r="F783" s="115">
        <f t="shared" si="436"/>
        <v>44582</v>
      </c>
      <c r="G783" s="116">
        <f t="shared" si="440"/>
        <v>8.3006723105383262E-3</v>
      </c>
      <c r="H783" s="117">
        <f t="shared" si="448"/>
        <v>44641</v>
      </c>
      <c r="I783" s="117">
        <f t="shared" si="441"/>
        <v>44641</v>
      </c>
      <c r="J783" s="118">
        <f t="shared" si="449"/>
        <v>18</v>
      </c>
      <c r="K783" s="118">
        <f t="shared" si="438"/>
        <v>6</v>
      </c>
      <c r="L783" s="8">
        <f t="shared" si="450"/>
        <v>1.0027592700000001</v>
      </c>
      <c r="M783" s="119">
        <f t="shared" si="437"/>
        <v>1.0083006699999999</v>
      </c>
      <c r="N783" s="119">
        <f t="shared" si="431"/>
        <v>1.1533000973716649</v>
      </c>
      <c r="O783" s="112">
        <f t="shared" si="434"/>
        <v>1.15648236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9.5000000000000001E-2</v>
      </c>
      <c r="U783" s="120">
        <f t="shared" si="432"/>
        <v>6</v>
      </c>
      <c r="V783" s="120">
        <v>252</v>
      </c>
      <c r="W783" s="119">
        <f t="shared" si="443"/>
        <v>1.002163154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44624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5"/>
        <v>5739.56</v>
      </c>
      <c r="F784" s="115">
        <f t="shared" si="436"/>
        <v>44582</v>
      </c>
      <c r="G784" s="116">
        <f t="shared" si="440"/>
        <v>8.3006723105383262E-3</v>
      </c>
      <c r="H784" s="117">
        <f t="shared" si="448"/>
        <v>44641</v>
      </c>
      <c r="I784" s="117">
        <f t="shared" si="441"/>
        <v>44641</v>
      </c>
      <c r="J784" s="118">
        <f t="shared" si="449"/>
        <v>18</v>
      </c>
      <c r="K784" s="118">
        <f t="shared" si="438"/>
        <v>7</v>
      </c>
      <c r="L784" s="8">
        <f t="shared" si="450"/>
        <v>1.0032198800000001</v>
      </c>
      <c r="M784" s="119">
        <f t="shared" si="437"/>
        <v>1.0083006699999999</v>
      </c>
      <c r="N784" s="119">
        <f t="shared" si="431"/>
        <v>1.1533000973716649</v>
      </c>
      <c r="O784" s="112">
        <f t="shared" si="434"/>
        <v>1.1570135800000001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9.5000000000000001E-2</v>
      </c>
      <c r="U784" s="120">
        <f t="shared" si="432"/>
        <v>7</v>
      </c>
      <c r="V784" s="120">
        <v>252</v>
      </c>
      <c r="W784" s="119">
        <f t="shared" si="443"/>
        <v>1.002524135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44625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5"/>
        <v>5739.56</v>
      </c>
      <c r="F785" s="115">
        <f t="shared" si="436"/>
        <v>44582</v>
      </c>
      <c r="G785" s="116">
        <f t="shared" si="440"/>
        <v>8.3006723105383262E-3</v>
      </c>
      <c r="H785" s="117">
        <f t="shared" si="448"/>
        <v>44641</v>
      </c>
      <c r="I785" s="117">
        <f t="shared" si="441"/>
        <v>44641</v>
      </c>
      <c r="J785" s="118">
        <f t="shared" si="449"/>
        <v>18</v>
      </c>
      <c r="K785" s="118">
        <f t="shared" si="438"/>
        <v>8</v>
      </c>
      <c r="L785" s="8">
        <f t="shared" si="450"/>
        <v>1.00368071</v>
      </c>
      <c r="M785" s="119">
        <f t="shared" si="437"/>
        <v>1.0083006699999999</v>
      </c>
      <c r="N785" s="119">
        <f t="shared" si="431"/>
        <v>1.1533000973716649</v>
      </c>
      <c r="O785" s="112">
        <f t="shared" si="434"/>
        <v>1.1575450599999999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9.5000000000000001E-2</v>
      </c>
      <c r="U785" s="120">
        <f t="shared" si="432"/>
        <v>8</v>
      </c>
      <c r="V785" s="120">
        <v>252</v>
      </c>
      <c r="W785" s="119">
        <f t="shared" si="443"/>
        <v>1.0028852450000001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44626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5"/>
        <v>5739.56</v>
      </c>
      <c r="F786" s="115">
        <f t="shared" si="436"/>
        <v>44582</v>
      </c>
      <c r="G786" s="116">
        <f t="shared" si="440"/>
        <v>8.3006723105383262E-3</v>
      </c>
      <c r="H786" s="117">
        <f t="shared" si="448"/>
        <v>44641</v>
      </c>
      <c r="I786" s="117">
        <f t="shared" si="441"/>
        <v>44641</v>
      </c>
      <c r="J786" s="118">
        <f t="shared" si="449"/>
        <v>18</v>
      </c>
      <c r="K786" s="118">
        <f t="shared" si="438"/>
        <v>8</v>
      </c>
      <c r="L786" s="8">
        <f t="shared" si="450"/>
        <v>1.00368071</v>
      </c>
      <c r="M786" s="119">
        <f t="shared" si="437"/>
        <v>1.0083006699999999</v>
      </c>
      <c r="N786" s="119">
        <f t="shared" si="431"/>
        <v>1.1533000973716649</v>
      </c>
      <c r="O786" s="112">
        <f t="shared" si="434"/>
        <v>1.1575450599999999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9.5000000000000001E-2</v>
      </c>
      <c r="U786" s="120">
        <f t="shared" si="432"/>
        <v>8</v>
      </c>
      <c r="V786" s="120">
        <v>252</v>
      </c>
      <c r="W786" s="119">
        <f t="shared" si="443"/>
        <v>1.0028852450000001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44627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5"/>
        <v>5739.56</v>
      </c>
      <c r="F787" s="115">
        <f t="shared" si="436"/>
        <v>44582</v>
      </c>
      <c r="G787" s="116">
        <f t="shared" si="440"/>
        <v>8.3006723105383262E-3</v>
      </c>
      <c r="H787" s="117">
        <f t="shared" si="448"/>
        <v>44641</v>
      </c>
      <c r="I787" s="117">
        <f t="shared" si="441"/>
        <v>44641</v>
      </c>
      <c r="J787" s="118">
        <f t="shared" si="449"/>
        <v>18</v>
      </c>
      <c r="K787" s="118">
        <f t="shared" si="438"/>
        <v>8</v>
      </c>
      <c r="L787" s="8">
        <f t="shared" si="450"/>
        <v>1.00368071</v>
      </c>
      <c r="M787" s="119">
        <f t="shared" si="437"/>
        <v>1.0083006699999999</v>
      </c>
      <c r="N787" s="119">
        <f t="shared" si="431"/>
        <v>1.1533000973716649</v>
      </c>
      <c r="O787" s="112">
        <f t="shared" si="434"/>
        <v>1.1575450599999999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9.5000000000000001E-2</v>
      </c>
      <c r="U787" s="120">
        <f t="shared" si="432"/>
        <v>8</v>
      </c>
      <c r="V787" s="120">
        <v>252</v>
      </c>
      <c r="W787" s="119">
        <f t="shared" si="443"/>
        <v>1.0028852450000001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44628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5"/>
        <v>5739.56</v>
      </c>
      <c r="F788" s="115">
        <f t="shared" si="436"/>
        <v>44582</v>
      </c>
      <c r="G788" s="116">
        <f t="shared" si="440"/>
        <v>8.3006723105383262E-3</v>
      </c>
      <c r="H788" s="117">
        <f t="shared" si="448"/>
        <v>44641</v>
      </c>
      <c r="I788" s="117">
        <f t="shared" si="441"/>
        <v>44641</v>
      </c>
      <c r="J788" s="118">
        <f t="shared" si="449"/>
        <v>18</v>
      </c>
      <c r="K788" s="118">
        <f t="shared" si="438"/>
        <v>9</v>
      </c>
      <c r="L788" s="8">
        <f t="shared" si="450"/>
        <v>1.0041417500000001</v>
      </c>
      <c r="M788" s="119">
        <f t="shared" si="437"/>
        <v>1.0083006699999999</v>
      </c>
      <c r="N788" s="119">
        <f t="shared" si="431"/>
        <v>1.1533000973716649</v>
      </c>
      <c r="O788" s="112">
        <f t="shared" si="434"/>
        <v>1.1580767700000001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9.5000000000000001E-2</v>
      </c>
      <c r="U788" s="120">
        <f t="shared" si="432"/>
        <v>9</v>
      </c>
      <c r="V788" s="120">
        <v>252</v>
      </c>
      <c r="W788" s="119">
        <f t="shared" si="443"/>
        <v>1.0032464860000001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44629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5"/>
        <v>5739.56</v>
      </c>
      <c r="F789" s="115">
        <f t="shared" si="436"/>
        <v>44582</v>
      </c>
      <c r="G789" s="116">
        <f t="shared" si="440"/>
        <v>8.3006723105383262E-3</v>
      </c>
      <c r="H789" s="117">
        <f t="shared" si="448"/>
        <v>44641</v>
      </c>
      <c r="I789" s="117">
        <f t="shared" si="441"/>
        <v>44641</v>
      </c>
      <c r="J789" s="118">
        <f t="shared" si="449"/>
        <v>18</v>
      </c>
      <c r="K789" s="118">
        <f t="shared" si="438"/>
        <v>10</v>
      </c>
      <c r="L789" s="8">
        <f t="shared" si="450"/>
        <v>1.0046030100000001</v>
      </c>
      <c r="M789" s="119">
        <f t="shared" si="437"/>
        <v>1.0083006699999999</v>
      </c>
      <c r="N789" s="119">
        <f t="shared" si="431"/>
        <v>1.1533000973716649</v>
      </c>
      <c r="O789" s="112">
        <f t="shared" si="434"/>
        <v>1.15860874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9.5000000000000001E-2</v>
      </c>
      <c r="U789" s="120">
        <f t="shared" si="432"/>
        <v>10</v>
      </c>
      <c r="V789" s="120">
        <v>252</v>
      </c>
      <c r="W789" s="119">
        <f t="shared" si="443"/>
        <v>1.0036078559999999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44630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5"/>
        <v>5739.56</v>
      </c>
      <c r="F790" s="115">
        <f t="shared" si="436"/>
        <v>44582</v>
      </c>
      <c r="G790" s="116">
        <f t="shared" si="440"/>
        <v>8.3006723105383262E-3</v>
      </c>
      <c r="H790" s="117">
        <f t="shared" si="448"/>
        <v>44641</v>
      </c>
      <c r="I790" s="117">
        <f t="shared" si="441"/>
        <v>44641</v>
      </c>
      <c r="J790" s="118">
        <f t="shared" si="449"/>
        <v>18</v>
      </c>
      <c r="K790" s="118">
        <f t="shared" si="438"/>
        <v>11</v>
      </c>
      <c r="L790" s="8">
        <f t="shared" si="450"/>
        <v>1.00506447</v>
      </c>
      <c r="M790" s="119">
        <f t="shared" si="437"/>
        <v>1.0083006699999999</v>
      </c>
      <c r="N790" s="119">
        <f t="shared" si="431"/>
        <v>1.1533000973716649</v>
      </c>
      <c r="O790" s="112">
        <f t="shared" si="434"/>
        <v>1.1591409500000001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9.5000000000000001E-2</v>
      </c>
      <c r="U790" s="120">
        <f t="shared" si="432"/>
        <v>11</v>
      </c>
      <c r="V790" s="120">
        <v>252</v>
      </c>
      <c r="W790" s="119">
        <f t="shared" si="443"/>
        <v>1.0039693569999999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44631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5"/>
        <v>5739.56</v>
      </c>
      <c r="F791" s="115">
        <f t="shared" si="436"/>
        <v>44582</v>
      </c>
      <c r="G791" s="116">
        <f t="shared" si="440"/>
        <v>8.3006723105383262E-3</v>
      </c>
      <c r="H791" s="117">
        <f t="shared" si="448"/>
        <v>44641</v>
      </c>
      <c r="I791" s="117">
        <f t="shared" si="441"/>
        <v>44641</v>
      </c>
      <c r="J791" s="118">
        <f t="shared" si="449"/>
        <v>18</v>
      </c>
      <c r="K791" s="118">
        <f t="shared" si="438"/>
        <v>12</v>
      </c>
      <c r="L791" s="8">
        <f t="shared" si="450"/>
        <v>1.0055261499999999</v>
      </c>
      <c r="M791" s="119">
        <f t="shared" si="437"/>
        <v>1.0083006699999999</v>
      </c>
      <c r="N791" s="119">
        <f t="shared" si="431"/>
        <v>1.1533000973716649</v>
      </c>
      <c r="O791" s="112">
        <f t="shared" si="434"/>
        <v>1.1596734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9.5000000000000001E-2</v>
      </c>
      <c r="U791" s="120">
        <f t="shared" si="432"/>
        <v>12</v>
      </c>
      <c r="V791" s="120">
        <v>252</v>
      </c>
      <c r="W791" s="119">
        <f t="shared" si="443"/>
        <v>1.004330988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44632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5"/>
        <v>5739.56</v>
      </c>
      <c r="F792" s="115">
        <f t="shared" si="436"/>
        <v>44582</v>
      </c>
      <c r="G792" s="116">
        <f t="shared" si="440"/>
        <v>8.3006723105383262E-3</v>
      </c>
      <c r="H792" s="117">
        <f t="shared" si="448"/>
        <v>44641</v>
      </c>
      <c r="I792" s="117">
        <f t="shared" si="441"/>
        <v>44641</v>
      </c>
      <c r="J792" s="118">
        <f t="shared" si="449"/>
        <v>18</v>
      </c>
      <c r="K792" s="118">
        <f t="shared" si="438"/>
        <v>13</v>
      </c>
      <c r="L792" s="8">
        <f t="shared" si="450"/>
        <v>1.0059880400000001</v>
      </c>
      <c r="M792" s="119">
        <f t="shared" si="437"/>
        <v>1.0083006699999999</v>
      </c>
      <c r="N792" s="119">
        <f t="shared" si="431"/>
        <v>1.1533000973716649</v>
      </c>
      <c r="O792" s="112">
        <f t="shared" si="434"/>
        <v>1.1602060999999999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9.5000000000000001E-2</v>
      </c>
      <c r="U792" s="120">
        <f t="shared" si="432"/>
        <v>13</v>
      </c>
      <c r="V792" s="120">
        <v>252</v>
      </c>
      <c r="W792" s="119">
        <f t="shared" si="443"/>
        <v>1.0046927489999999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44633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5"/>
        <v>5739.56</v>
      </c>
      <c r="F793" s="115">
        <f t="shared" si="436"/>
        <v>44582</v>
      </c>
      <c r="G793" s="116">
        <f t="shared" si="440"/>
        <v>8.3006723105383262E-3</v>
      </c>
      <c r="H793" s="117">
        <f t="shared" si="448"/>
        <v>44641</v>
      </c>
      <c r="I793" s="117">
        <f t="shared" si="441"/>
        <v>44641</v>
      </c>
      <c r="J793" s="118">
        <f t="shared" si="449"/>
        <v>18</v>
      </c>
      <c r="K793" s="118">
        <f t="shared" si="438"/>
        <v>13</v>
      </c>
      <c r="L793" s="8">
        <f t="shared" si="450"/>
        <v>1.0059880400000001</v>
      </c>
      <c r="M793" s="119">
        <f t="shared" si="437"/>
        <v>1.0083006699999999</v>
      </c>
      <c r="N793" s="119">
        <f t="shared" si="431"/>
        <v>1.1533000973716649</v>
      </c>
      <c r="O793" s="112">
        <f t="shared" si="434"/>
        <v>1.1602060999999999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9.5000000000000001E-2</v>
      </c>
      <c r="U793" s="120">
        <f t="shared" si="432"/>
        <v>13</v>
      </c>
      <c r="V793" s="120">
        <v>252</v>
      </c>
      <c r="W793" s="119">
        <f t="shared" si="443"/>
        <v>1.0046927489999999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44634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5"/>
        <v>5739.56</v>
      </c>
      <c r="F794" s="115">
        <f t="shared" si="436"/>
        <v>44582</v>
      </c>
      <c r="G794" s="116">
        <f t="shared" si="440"/>
        <v>8.3006723105383262E-3</v>
      </c>
      <c r="H794" s="117">
        <f t="shared" si="448"/>
        <v>44641</v>
      </c>
      <c r="I794" s="117">
        <f t="shared" si="441"/>
        <v>44641</v>
      </c>
      <c r="J794" s="118">
        <f t="shared" si="449"/>
        <v>18</v>
      </c>
      <c r="K794" s="118">
        <f t="shared" si="438"/>
        <v>13</v>
      </c>
      <c r="L794" s="8">
        <f t="shared" si="450"/>
        <v>1.0059880400000001</v>
      </c>
      <c r="M794" s="119">
        <f t="shared" si="437"/>
        <v>1.0083006699999999</v>
      </c>
      <c r="N794" s="119">
        <f t="shared" si="431"/>
        <v>1.1533000973716649</v>
      </c>
      <c r="O794" s="112">
        <f t="shared" si="434"/>
        <v>1.1602060999999999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9.5000000000000001E-2</v>
      </c>
      <c r="U794" s="120">
        <f t="shared" si="432"/>
        <v>13</v>
      </c>
      <c r="V794" s="120">
        <v>252</v>
      </c>
      <c r="W794" s="119">
        <f t="shared" si="443"/>
        <v>1.0046927489999999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44635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5"/>
        <v>5739.56</v>
      </c>
      <c r="F795" s="115">
        <f t="shared" si="436"/>
        <v>44582</v>
      </c>
      <c r="G795" s="116">
        <f t="shared" si="440"/>
        <v>8.3006723105383262E-3</v>
      </c>
      <c r="H795" s="117">
        <f t="shared" si="448"/>
        <v>44641</v>
      </c>
      <c r="I795" s="117">
        <f t="shared" si="441"/>
        <v>44641</v>
      </c>
      <c r="J795" s="118">
        <f t="shared" si="449"/>
        <v>18</v>
      </c>
      <c r="K795" s="118">
        <f t="shared" si="438"/>
        <v>14</v>
      </c>
      <c r="L795" s="8">
        <f t="shared" si="450"/>
        <v>1.0064501400000001</v>
      </c>
      <c r="M795" s="119">
        <f t="shared" si="437"/>
        <v>1.0083006699999999</v>
      </c>
      <c r="N795" s="119">
        <f t="shared" si="431"/>
        <v>1.1533000973716649</v>
      </c>
      <c r="O795" s="112">
        <f t="shared" si="434"/>
        <v>1.1607390399999999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9.5000000000000001E-2</v>
      </c>
      <c r="U795" s="120">
        <f t="shared" si="432"/>
        <v>14</v>
      </c>
      <c r="V795" s="120">
        <v>252</v>
      </c>
      <c r="W795" s="119">
        <f t="shared" si="443"/>
        <v>1.0050546410000001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44636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5"/>
        <v>5739.56</v>
      </c>
      <c r="F796" s="115">
        <f t="shared" si="436"/>
        <v>44582</v>
      </c>
      <c r="G796" s="116">
        <f t="shared" si="440"/>
        <v>8.3006723105383262E-3</v>
      </c>
      <c r="H796" s="117">
        <f t="shared" si="448"/>
        <v>44641</v>
      </c>
      <c r="I796" s="117">
        <f t="shared" si="441"/>
        <v>44641</v>
      </c>
      <c r="J796" s="118">
        <f t="shared" si="449"/>
        <v>18</v>
      </c>
      <c r="K796" s="118">
        <f t="shared" si="438"/>
        <v>15</v>
      </c>
      <c r="L796" s="8">
        <f t="shared" si="450"/>
        <v>1.00691245</v>
      </c>
      <c r="M796" s="119">
        <f t="shared" si="437"/>
        <v>1.0083006699999999</v>
      </c>
      <c r="N796" s="119">
        <f t="shared" si="431"/>
        <v>1.1533000973716649</v>
      </c>
      <c r="O796" s="112">
        <f t="shared" si="434"/>
        <v>1.1612722200000001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9.5000000000000001E-2</v>
      </c>
      <c r="U796" s="120">
        <f t="shared" si="432"/>
        <v>15</v>
      </c>
      <c r="V796" s="120">
        <v>252</v>
      </c>
      <c r="W796" s="119">
        <f t="shared" si="443"/>
        <v>1.0054166630000001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44637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5"/>
        <v>5739.56</v>
      </c>
      <c r="F797" s="115">
        <f t="shared" si="436"/>
        <v>44582</v>
      </c>
      <c r="G797" s="116">
        <f t="shared" si="440"/>
        <v>8.3006723105383262E-3</v>
      </c>
      <c r="H797" s="117">
        <f t="shared" si="448"/>
        <v>44641</v>
      </c>
      <c r="I797" s="117">
        <f t="shared" si="441"/>
        <v>44641</v>
      </c>
      <c r="J797" s="118">
        <f t="shared" si="449"/>
        <v>18</v>
      </c>
      <c r="K797" s="118">
        <f t="shared" si="438"/>
        <v>16</v>
      </c>
      <c r="L797" s="8">
        <f t="shared" si="450"/>
        <v>1.00737498</v>
      </c>
      <c r="M797" s="119">
        <f t="shared" si="437"/>
        <v>1.0083006699999999</v>
      </c>
      <c r="N797" s="119">
        <f t="shared" si="431"/>
        <v>1.1533000973716649</v>
      </c>
      <c r="O797" s="112">
        <f t="shared" si="434"/>
        <v>1.16180566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9.5000000000000001E-2</v>
      </c>
      <c r="U797" s="120">
        <f t="shared" si="432"/>
        <v>16</v>
      </c>
      <c r="V797" s="120">
        <v>252</v>
      </c>
      <c r="W797" s="119">
        <f t="shared" si="443"/>
        <v>1.005778815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44638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5"/>
        <v>5739.56</v>
      </c>
      <c r="F798" s="115">
        <f t="shared" si="436"/>
        <v>44582</v>
      </c>
      <c r="G798" s="116">
        <f t="shared" si="440"/>
        <v>8.3006723105383262E-3</v>
      </c>
      <c r="H798" s="117">
        <f t="shared" si="448"/>
        <v>44641</v>
      </c>
      <c r="I798" s="117">
        <f t="shared" si="441"/>
        <v>44641</v>
      </c>
      <c r="J798" s="118">
        <f t="shared" si="449"/>
        <v>18</v>
      </c>
      <c r="K798" s="118">
        <f t="shared" si="438"/>
        <v>17</v>
      </c>
      <c r="L798" s="8">
        <f t="shared" si="450"/>
        <v>1.0078377199999999</v>
      </c>
      <c r="M798" s="119">
        <f t="shared" si="437"/>
        <v>1.0083006699999999</v>
      </c>
      <c r="N798" s="119">
        <f t="shared" si="431"/>
        <v>1.1533000973716649</v>
      </c>
      <c r="O798" s="112">
        <f t="shared" si="434"/>
        <v>1.1623393399999999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9.5000000000000001E-2</v>
      </c>
      <c r="U798" s="120">
        <f t="shared" si="432"/>
        <v>17</v>
      </c>
      <c r="V798" s="120">
        <v>252</v>
      </c>
      <c r="W798" s="119">
        <f t="shared" si="443"/>
        <v>1.0061410980000001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44639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5"/>
        <v>5739.56</v>
      </c>
      <c r="F799" s="115">
        <f t="shared" si="436"/>
        <v>44582</v>
      </c>
      <c r="G799" s="116">
        <f t="shared" si="440"/>
        <v>8.3006723105383262E-3</v>
      </c>
      <c r="H799" s="117">
        <f t="shared" si="448"/>
        <v>44641</v>
      </c>
      <c r="I799" s="117">
        <f t="shared" si="441"/>
        <v>44641</v>
      </c>
      <c r="J799" s="118">
        <f t="shared" si="449"/>
        <v>18</v>
      </c>
      <c r="K799" s="118">
        <f t="shared" si="438"/>
        <v>18</v>
      </c>
      <c r="L799" s="8">
        <f t="shared" si="450"/>
        <v>1.0083006699999999</v>
      </c>
      <c r="M799" s="119">
        <f t="shared" si="437"/>
        <v>1.0083006699999999</v>
      </c>
      <c r="N799" s="119">
        <f t="shared" ref="N799:N862" si="457">IF(I799&gt;I798,N798*M799,N798)</f>
        <v>1.1533000973716649</v>
      </c>
      <c r="O799" s="112">
        <f t="shared" si="434"/>
        <v>1.16287326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9.5000000000000001E-2</v>
      </c>
      <c r="U799" s="120">
        <f t="shared" si="432"/>
        <v>18</v>
      </c>
      <c r="V799" s="120">
        <v>252</v>
      </c>
      <c r="W799" s="119">
        <f t="shared" si="443"/>
        <v>1.006503511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44640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5"/>
        <v>5739.56</v>
      </c>
      <c r="F800" s="115">
        <f t="shared" si="436"/>
        <v>44582</v>
      </c>
      <c r="G800" s="116">
        <f t="shared" si="440"/>
        <v>8.3006723105383262E-3</v>
      </c>
      <c r="H800" s="117">
        <f t="shared" si="448"/>
        <v>44671</v>
      </c>
      <c r="I800" s="117">
        <f t="shared" si="441"/>
        <v>44641</v>
      </c>
      <c r="J800" s="118">
        <f t="shared" si="449"/>
        <v>18</v>
      </c>
      <c r="K800" s="118">
        <f t="shared" si="438"/>
        <v>18</v>
      </c>
      <c r="L800" s="8">
        <f t="shared" si="450"/>
        <v>1.0083006699999999</v>
      </c>
      <c r="M800" s="119">
        <f t="shared" si="437"/>
        <v>1.0083006699999999</v>
      </c>
      <c r="N800" s="119">
        <f t="shared" si="457"/>
        <v>1.1533000973716649</v>
      </c>
      <c r="O800" s="112">
        <f t="shared" si="434"/>
        <v>1.16287326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9.5000000000000001E-2</v>
      </c>
      <c r="U800" s="120">
        <f t="shared" si="432"/>
        <v>18</v>
      </c>
      <c r="V800" s="120">
        <v>252</v>
      </c>
      <c r="W800" s="119">
        <f t="shared" si="443"/>
        <v>1.006503511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44641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5"/>
        <v>5739.56</v>
      </c>
      <c r="F801" s="115">
        <f t="shared" si="436"/>
        <v>44582</v>
      </c>
      <c r="G801" s="116">
        <f t="shared" si="440"/>
        <v>8.3006723105383262E-3</v>
      </c>
      <c r="H801" s="117">
        <f t="shared" si="448"/>
        <v>44671</v>
      </c>
      <c r="I801" s="117">
        <f t="shared" si="441"/>
        <v>44641</v>
      </c>
      <c r="J801" s="118">
        <f t="shared" si="449"/>
        <v>18</v>
      </c>
      <c r="K801" s="118">
        <f t="shared" si="438"/>
        <v>18</v>
      </c>
      <c r="L801" s="8">
        <f t="shared" si="450"/>
        <v>1.0083006699999999</v>
      </c>
      <c r="M801" s="119">
        <f t="shared" si="437"/>
        <v>1.0083006699999999</v>
      </c>
      <c r="N801" s="119">
        <f t="shared" si="457"/>
        <v>1.1533000973716649</v>
      </c>
      <c r="O801" s="112">
        <f t="shared" si="434"/>
        <v>1.16287326</v>
      </c>
      <c r="P801" s="112">
        <f t="shared" si="442"/>
        <v>0</v>
      </c>
      <c r="Q801" s="162">
        <f t="shared" si="453"/>
        <v>26</v>
      </c>
      <c r="R801" s="30">
        <f t="shared" si="454"/>
        <v>3.8001E-2</v>
      </c>
      <c r="S801" s="112">
        <f t="shared" si="433"/>
        <v>0</v>
      </c>
      <c r="T801" s="122">
        <f t="shared" si="451"/>
        <v>9.5000000000000001E-2</v>
      </c>
      <c r="U801" s="120">
        <f t="shared" si="432"/>
        <v>18</v>
      </c>
      <c r="V801" s="120">
        <v>252</v>
      </c>
      <c r="W801" s="119">
        <f t="shared" si="443"/>
        <v>1.006503511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44642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5"/>
        <v>5739.56</v>
      </c>
      <c r="F802" s="115">
        <f t="shared" si="436"/>
        <v>44613</v>
      </c>
      <c r="G802" s="116">
        <f t="shared" si="440"/>
        <v>8.3006723105383262E-3</v>
      </c>
      <c r="H802" s="117">
        <f t="shared" si="448"/>
        <v>44671</v>
      </c>
      <c r="I802" s="117">
        <f t="shared" si="441"/>
        <v>44671</v>
      </c>
      <c r="J802" s="118">
        <f t="shared" si="449"/>
        <v>21</v>
      </c>
      <c r="K802" s="118">
        <f t="shared" si="438"/>
        <v>1</v>
      </c>
      <c r="L802" s="8">
        <f t="shared" si="450"/>
        <v>1.00039371</v>
      </c>
      <c r="M802" s="119">
        <f t="shared" si="437"/>
        <v>1.0083006699999999</v>
      </c>
      <c r="N802" s="119">
        <f t="shared" si="457"/>
        <v>1.1628732608909149</v>
      </c>
      <c r="O802" s="112">
        <f t="shared" si="434"/>
        <v>1.16333109</v>
      </c>
      <c r="P802" s="112">
        <f t="shared" si="442"/>
        <v>0</v>
      </c>
      <c r="Q802" s="162">
        <f t="shared" si="453"/>
        <v>0</v>
      </c>
      <c r="R802" s="30">
        <f t="shared" si="454"/>
        <v>0</v>
      </c>
      <c r="S802" s="112">
        <f t="shared" si="433"/>
        <v>0</v>
      </c>
      <c r="T802" s="122">
        <f t="shared" si="451"/>
        <v>9.5000000000000001E-2</v>
      </c>
      <c r="U802" s="120">
        <f t="shared" si="432"/>
        <v>1</v>
      </c>
      <c r="V802" s="120">
        <v>252</v>
      </c>
      <c r="W802" s="119">
        <f t="shared" si="443"/>
        <v>1.0003602009999999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44643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5"/>
        <v>5739.56</v>
      </c>
      <c r="F803" s="115">
        <f t="shared" si="436"/>
        <v>44613</v>
      </c>
      <c r="G803" s="116">
        <f t="shared" si="440"/>
        <v>8.3006723105383262E-3</v>
      </c>
      <c r="H803" s="117">
        <f t="shared" si="448"/>
        <v>44671</v>
      </c>
      <c r="I803" s="117">
        <f t="shared" si="441"/>
        <v>44671</v>
      </c>
      <c r="J803" s="118">
        <f t="shared" si="449"/>
        <v>21</v>
      </c>
      <c r="K803" s="118">
        <f t="shared" si="438"/>
        <v>2</v>
      </c>
      <c r="L803" s="8">
        <f t="shared" si="450"/>
        <v>1.0007875799999999</v>
      </c>
      <c r="M803" s="119">
        <f t="shared" si="437"/>
        <v>1.0083006699999999</v>
      </c>
      <c r="N803" s="119">
        <f t="shared" si="457"/>
        <v>1.1628732608909149</v>
      </c>
      <c r="O803" s="112">
        <f t="shared" si="434"/>
        <v>1.16378911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9.5000000000000001E-2</v>
      </c>
      <c r="U803" s="120">
        <f t="shared" si="432"/>
        <v>2</v>
      </c>
      <c r="V803" s="120">
        <v>252</v>
      </c>
      <c r="W803" s="119">
        <f t="shared" si="443"/>
        <v>1.0007205320000001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44644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5"/>
        <v>5739.56</v>
      </c>
      <c r="F804" s="115">
        <f t="shared" si="436"/>
        <v>44613</v>
      </c>
      <c r="G804" s="116">
        <f t="shared" si="440"/>
        <v>8.3006723105383262E-3</v>
      </c>
      <c r="H804" s="117">
        <f t="shared" si="448"/>
        <v>44671</v>
      </c>
      <c r="I804" s="117">
        <f t="shared" si="441"/>
        <v>44671</v>
      </c>
      <c r="J804" s="118">
        <f t="shared" si="449"/>
        <v>21</v>
      </c>
      <c r="K804" s="118">
        <f t="shared" si="438"/>
        <v>3</v>
      </c>
      <c r="L804" s="8">
        <f t="shared" si="450"/>
        <v>1.0011816099999999</v>
      </c>
      <c r="M804" s="119">
        <f t="shared" si="437"/>
        <v>1.0083006699999999</v>
      </c>
      <c r="N804" s="119">
        <f t="shared" si="457"/>
        <v>1.1628732608909149</v>
      </c>
      <c r="O804" s="112">
        <f t="shared" si="434"/>
        <v>1.1642473200000001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9.5000000000000001E-2</v>
      </c>
      <c r="U804" s="120">
        <f t="shared" si="432"/>
        <v>3</v>
      </c>
      <c r="V804" s="120">
        <v>252</v>
      </c>
      <c r="W804" s="119">
        <f t="shared" si="443"/>
        <v>1.001080993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44645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5"/>
        <v>5739.56</v>
      </c>
      <c r="F805" s="115">
        <f t="shared" si="436"/>
        <v>44613</v>
      </c>
      <c r="G805" s="116">
        <f t="shared" si="440"/>
        <v>8.3006723105383262E-3</v>
      </c>
      <c r="H805" s="117">
        <f t="shared" si="448"/>
        <v>44671</v>
      </c>
      <c r="I805" s="117">
        <f t="shared" si="441"/>
        <v>44671</v>
      </c>
      <c r="J805" s="118">
        <f t="shared" si="449"/>
        <v>21</v>
      </c>
      <c r="K805" s="118">
        <f t="shared" si="438"/>
        <v>4</v>
      </c>
      <c r="L805" s="8">
        <f t="shared" si="450"/>
        <v>1.00157579</v>
      </c>
      <c r="M805" s="119">
        <f t="shared" si="437"/>
        <v>1.0083006699999999</v>
      </c>
      <c r="N805" s="119">
        <f t="shared" si="457"/>
        <v>1.1628732608909149</v>
      </c>
      <c r="O805" s="112">
        <f t="shared" si="434"/>
        <v>1.1647057000000001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9.5000000000000001E-2</v>
      </c>
      <c r="U805" s="120">
        <f t="shared" ref="U805:U868" si="458">IF(Q804&gt;0,1,IF(K805=K804,U804,U804+1))</f>
        <v>4</v>
      </c>
      <c r="V805" s="120">
        <v>252</v>
      </c>
      <c r="W805" s="119">
        <f t="shared" si="443"/>
        <v>1.0014415830000001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44646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5"/>
        <v>5739.56</v>
      </c>
      <c r="F806" s="115">
        <f t="shared" si="436"/>
        <v>44613</v>
      </c>
      <c r="G806" s="116">
        <f t="shared" si="440"/>
        <v>8.3006723105383262E-3</v>
      </c>
      <c r="H806" s="117">
        <f t="shared" si="448"/>
        <v>44671</v>
      </c>
      <c r="I806" s="117">
        <f t="shared" si="441"/>
        <v>44671</v>
      </c>
      <c r="J806" s="118">
        <f t="shared" si="449"/>
        <v>21</v>
      </c>
      <c r="K806" s="118">
        <f t="shared" si="438"/>
        <v>5</v>
      </c>
      <c r="L806" s="8">
        <f t="shared" si="450"/>
        <v>1.0019701299999999</v>
      </c>
      <c r="M806" s="119">
        <f t="shared" si="437"/>
        <v>1.0083006699999999</v>
      </c>
      <c r="N806" s="119">
        <f t="shared" si="457"/>
        <v>1.1628732608909149</v>
      </c>
      <c r="O806" s="112">
        <f t="shared" si="434"/>
        <v>1.16516427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9.5000000000000001E-2</v>
      </c>
      <c r="U806" s="120">
        <f t="shared" si="458"/>
        <v>5</v>
      </c>
      <c r="V806" s="120">
        <v>252</v>
      </c>
      <c r="W806" s="119">
        <f t="shared" si="443"/>
        <v>1.0018023039999999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44647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5"/>
        <v>5739.56</v>
      </c>
      <c r="F807" s="115">
        <f t="shared" si="436"/>
        <v>44613</v>
      </c>
      <c r="G807" s="116">
        <f t="shared" si="440"/>
        <v>8.3006723105383262E-3</v>
      </c>
      <c r="H807" s="117">
        <f t="shared" si="448"/>
        <v>44671</v>
      </c>
      <c r="I807" s="117">
        <f t="shared" si="441"/>
        <v>44671</v>
      </c>
      <c r="J807" s="118">
        <f t="shared" si="449"/>
        <v>21</v>
      </c>
      <c r="K807" s="118">
        <f t="shared" si="438"/>
        <v>5</v>
      </c>
      <c r="L807" s="8">
        <f t="shared" si="450"/>
        <v>1.0019701299999999</v>
      </c>
      <c r="M807" s="119">
        <f t="shared" si="437"/>
        <v>1.0083006699999999</v>
      </c>
      <c r="N807" s="119">
        <f t="shared" si="457"/>
        <v>1.1628732608909149</v>
      </c>
      <c r="O807" s="112">
        <f t="shared" si="434"/>
        <v>1.16516427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9.5000000000000001E-2</v>
      </c>
      <c r="U807" s="120">
        <f t="shared" si="458"/>
        <v>5</v>
      </c>
      <c r="V807" s="120">
        <v>252</v>
      </c>
      <c r="W807" s="119">
        <f t="shared" si="443"/>
        <v>1.0018023039999999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44648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si="435"/>
        <v>5739.56</v>
      </c>
      <c r="F808" s="115">
        <f t="shared" si="436"/>
        <v>44613</v>
      </c>
      <c r="G808" s="116">
        <f t="shared" si="440"/>
        <v>8.3006723105383262E-3</v>
      </c>
      <c r="H808" s="117">
        <f t="shared" si="448"/>
        <v>44671</v>
      </c>
      <c r="I808" s="117">
        <f t="shared" si="441"/>
        <v>44671</v>
      </c>
      <c r="J808" s="118">
        <f t="shared" si="449"/>
        <v>21</v>
      </c>
      <c r="K808" s="118">
        <f t="shared" si="438"/>
        <v>5</v>
      </c>
      <c r="L808" s="8">
        <f t="shared" si="450"/>
        <v>1.0019701299999999</v>
      </c>
      <c r="M808" s="119">
        <f t="shared" si="437"/>
        <v>1.0083006699999999</v>
      </c>
      <c r="N808" s="119">
        <f t="shared" si="457"/>
        <v>1.1628732608909149</v>
      </c>
      <c r="O808" s="112">
        <f t="shared" si="434"/>
        <v>1.16516427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9.5000000000000001E-2</v>
      </c>
      <c r="U808" s="120">
        <f t="shared" si="458"/>
        <v>5</v>
      </c>
      <c r="V808" s="120">
        <v>252</v>
      </c>
      <c r="W808" s="119">
        <f t="shared" si="443"/>
        <v>1.0018023039999999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44649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35"/>
        <v>5739.56</v>
      </c>
      <c r="F809" s="115">
        <f t="shared" si="436"/>
        <v>44613</v>
      </c>
      <c r="G809" s="116">
        <f t="shared" si="440"/>
        <v>8.3006723105383262E-3</v>
      </c>
      <c r="H809" s="117">
        <f t="shared" si="448"/>
        <v>44671</v>
      </c>
      <c r="I809" s="117">
        <f t="shared" si="441"/>
        <v>44671</v>
      </c>
      <c r="J809" s="118">
        <f t="shared" si="449"/>
        <v>21</v>
      </c>
      <c r="K809" s="118">
        <f t="shared" si="438"/>
        <v>6</v>
      </c>
      <c r="L809" s="8">
        <f t="shared" si="450"/>
        <v>1.00236462</v>
      </c>
      <c r="M809" s="119">
        <f t="shared" si="437"/>
        <v>1.0083006699999999</v>
      </c>
      <c r="N809" s="119">
        <f t="shared" si="457"/>
        <v>1.1628732608909149</v>
      </c>
      <c r="O809" s="112">
        <f t="shared" ref="O809:O872" si="460">TRUNC(TRUNC((L809*N809),15),8)</f>
        <v>1.16562301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9.5000000000000001E-2</v>
      </c>
      <c r="U809" s="120">
        <f t="shared" si="458"/>
        <v>6</v>
      </c>
      <c r="V809" s="120">
        <v>252</v>
      </c>
      <c r="W809" s="119">
        <f t="shared" si="443"/>
        <v>1.002163154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44650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ref="E810:E873" si="461">IF($K810=1,VLOOKUP($A809,$AO$10:$AS$131,4),E809)</f>
        <v>5739.56</v>
      </c>
      <c r="F810" s="115">
        <f t="shared" ref="F810:F873" si="462">IF($K810=1,VLOOKUP($A809,$AO$10:$AS$131,5),F809)</f>
        <v>44613</v>
      </c>
      <c r="G810" s="116">
        <f t="shared" si="440"/>
        <v>8.3006723105383262E-3</v>
      </c>
      <c r="H810" s="117">
        <f t="shared" si="448"/>
        <v>44671</v>
      </c>
      <c r="I810" s="117">
        <f t="shared" si="441"/>
        <v>44671</v>
      </c>
      <c r="J810" s="118">
        <f t="shared" si="449"/>
        <v>21</v>
      </c>
      <c r="K810" s="118">
        <f t="shared" si="438"/>
        <v>7</v>
      </c>
      <c r="L810" s="8">
        <f t="shared" si="450"/>
        <v>1.0027592700000001</v>
      </c>
      <c r="M810" s="119">
        <f t="shared" ref="M810:M873" si="463">IF(I810&gt;I809,L809,M809)</f>
        <v>1.0083006699999999</v>
      </c>
      <c r="N810" s="119">
        <f t="shared" si="457"/>
        <v>1.1628732608909149</v>
      </c>
      <c r="O810" s="112">
        <f t="shared" si="460"/>
        <v>1.16608194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9.5000000000000001E-2</v>
      </c>
      <c r="U810" s="120">
        <f t="shared" si="458"/>
        <v>7</v>
      </c>
      <c r="V810" s="120">
        <v>252</v>
      </c>
      <c r="W810" s="119">
        <f t="shared" si="443"/>
        <v>1.002524135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44651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1"/>
        <v>5739.56</v>
      </c>
      <c r="F811" s="115">
        <f t="shared" si="462"/>
        <v>44613</v>
      </c>
      <c r="G811" s="116">
        <f t="shared" si="440"/>
        <v>8.3006723105383262E-3</v>
      </c>
      <c r="H811" s="117">
        <f t="shared" si="448"/>
        <v>44671</v>
      </c>
      <c r="I811" s="117">
        <f t="shared" si="441"/>
        <v>44671</v>
      </c>
      <c r="J811" s="118">
        <f t="shared" si="449"/>
        <v>21</v>
      </c>
      <c r="K811" s="118">
        <f t="shared" si="438"/>
        <v>8</v>
      </c>
      <c r="L811" s="8">
        <f t="shared" si="450"/>
        <v>1.0031540699999999</v>
      </c>
      <c r="M811" s="119">
        <f t="shared" si="463"/>
        <v>1.0083006699999999</v>
      </c>
      <c r="N811" s="119">
        <f t="shared" si="457"/>
        <v>1.1628732608909149</v>
      </c>
      <c r="O811" s="112">
        <f t="shared" si="460"/>
        <v>1.16654104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9.5000000000000001E-2</v>
      </c>
      <c r="U811" s="120">
        <f t="shared" si="458"/>
        <v>8</v>
      </c>
      <c r="V811" s="120">
        <v>252</v>
      </c>
      <c r="W811" s="119">
        <f t="shared" si="443"/>
        <v>1.0028852450000001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44652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1"/>
        <v>5739.56</v>
      </c>
      <c r="F812" s="115">
        <f t="shared" si="462"/>
        <v>44613</v>
      </c>
      <c r="G812" s="116">
        <f t="shared" si="440"/>
        <v>8.3006723105383262E-3</v>
      </c>
      <c r="H812" s="117">
        <f t="shared" si="448"/>
        <v>44671</v>
      </c>
      <c r="I812" s="117">
        <f t="shared" si="441"/>
        <v>44671</v>
      </c>
      <c r="J812" s="118">
        <f t="shared" si="449"/>
        <v>21</v>
      </c>
      <c r="K812" s="118">
        <f t="shared" si="438"/>
        <v>9</v>
      </c>
      <c r="L812" s="8">
        <f t="shared" si="450"/>
        <v>1.0035490300000001</v>
      </c>
      <c r="M812" s="119">
        <f t="shared" si="463"/>
        <v>1.0083006699999999</v>
      </c>
      <c r="N812" s="119">
        <f t="shared" si="457"/>
        <v>1.1628732608909149</v>
      </c>
      <c r="O812" s="112">
        <f t="shared" si="460"/>
        <v>1.16700033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9.5000000000000001E-2</v>
      </c>
      <c r="U812" s="120">
        <f t="shared" si="458"/>
        <v>9</v>
      </c>
      <c r="V812" s="120">
        <v>252</v>
      </c>
      <c r="W812" s="119">
        <f t="shared" si="443"/>
        <v>1.0032464860000001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44653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1"/>
        <v>5739.56</v>
      </c>
      <c r="F813" s="115">
        <f t="shared" si="462"/>
        <v>44613</v>
      </c>
      <c r="G813" s="116">
        <f t="shared" si="440"/>
        <v>8.3006723105383262E-3</v>
      </c>
      <c r="H813" s="117">
        <f t="shared" si="448"/>
        <v>44671</v>
      </c>
      <c r="I813" s="117">
        <f t="shared" si="441"/>
        <v>44671</v>
      </c>
      <c r="J813" s="118">
        <f t="shared" si="449"/>
        <v>21</v>
      </c>
      <c r="K813" s="118">
        <f t="shared" si="438"/>
        <v>10</v>
      </c>
      <c r="L813" s="8">
        <f t="shared" si="450"/>
        <v>1.00394414</v>
      </c>
      <c r="M813" s="119">
        <f t="shared" si="463"/>
        <v>1.0083006699999999</v>
      </c>
      <c r="N813" s="119">
        <f t="shared" si="457"/>
        <v>1.1628732608909149</v>
      </c>
      <c r="O813" s="112">
        <f t="shared" si="460"/>
        <v>1.1674597900000001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9.5000000000000001E-2</v>
      </c>
      <c r="U813" s="120">
        <f t="shared" si="458"/>
        <v>10</v>
      </c>
      <c r="V813" s="120">
        <v>252</v>
      </c>
      <c r="W813" s="119">
        <f t="shared" si="443"/>
        <v>1.0036078559999999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44654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1"/>
        <v>5739.56</v>
      </c>
      <c r="F814" s="115">
        <f t="shared" si="462"/>
        <v>44613</v>
      </c>
      <c r="G814" s="116">
        <f t="shared" si="440"/>
        <v>8.3006723105383262E-3</v>
      </c>
      <c r="H814" s="117">
        <f t="shared" si="448"/>
        <v>44671</v>
      </c>
      <c r="I814" s="117">
        <f t="shared" si="441"/>
        <v>44671</v>
      </c>
      <c r="J814" s="118">
        <f t="shared" si="449"/>
        <v>21</v>
      </c>
      <c r="K814" s="118">
        <f t="shared" ref="K814:K877" si="464">(J814-(NETWORKDAYS(A814,I814,AD$148:AD$502)-1))</f>
        <v>10</v>
      </c>
      <c r="L814" s="8">
        <f t="shared" si="450"/>
        <v>1.00394414</v>
      </c>
      <c r="M814" s="119">
        <f t="shared" si="463"/>
        <v>1.0083006699999999</v>
      </c>
      <c r="N814" s="119">
        <f t="shared" si="457"/>
        <v>1.1628732608909149</v>
      </c>
      <c r="O814" s="112">
        <f t="shared" si="460"/>
        <v>1.1674597900000001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9.5000000000000001E-2</v>
      </c>
      <c r="U814" s="120">
        <f t="shared" si="458"/>
        <v>10</v>
      </c>
      <c r="V814" s="120">
        <v>252</v>
      </c>
      <c r="W814" s="119">
        <f t="shared" si="443"/>
        <v>1.0036078559999999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44655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1"/>
        <v>5739.56</v>
      </c>
      <c r="F815" s="115">
        <f t="shared" si="462"/>
        <v>44613</v>
      </c>
      <c r="G815" s="116">
        <f t="shared" si="440"/>
        <v>8.3006723105383262E-3</v>
      </c>
      <c r="H815" s="117">
        <f t="shared" si="448"/>
        <v>44671</v>
      </c>
      <c r="I815" s="117">
        <f t="shared" si="441"/>
        <v>44671</v>
      </c>
      <c r="J815" s="118">
        <f t="shared" si="449"/>
        <v>21</v>
      </c>
      <c r="K815" s="118">
        <f t="shared" si="464"/>
        <v>10</v>
      </c>
      <c r="L815" s="8">
        <f t="shared" si="450"/>
        <v>1.00394414</v>
      </c>
      <c r="M815" s="119">
        <f t="shared" si="463"/>
        <v>1.0083006699999999</v>
      </c>
      <c r="N815" s="119">
        <f t="shared" si="457"/>
        <v>1.1628732608909149</v>
      </c>
      <c r="O815" s="112">
        <f t="shared" si="460"/>
        <v>1.1674597900000001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9.5000000000000001E-2</v>
      </c>
      <c r="U815" s="120">
        <f t="shared" si="458"/>
        <v>10</v>
      </c>
      <c r="V815" s="120">
        <v>252</v>
      </c>
      <c r="W815" s="119">
        <f t="shared" si="443"/>
        <v>1.0036078559999999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44656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1"/>
        <v>5739.56</v>
      </c>
      <c r="F816" s="115">
        <f t="shared" si="462"/>
        <v>44613</v>
      </c>
      <c r="G816" s="116">
        <f t="shared" si="440"/>
        <v>8.3006723105383262E-3</v>
      </c>
      <c r="H816" s="117">
        <f t="shared" si="448"/>
        <v>44671</v>
      </c>
      <c r="I816" s="117">
        <f t="shared" si="441"/>
        <v>44671</v>
      </c>
      <c r="J816" s="118">
        <f t="shared" si="449"/>
        <v>21</v>
      </c>
      <c r="K816" s="118">
        <f t="shared" si="464"/>
        <v>11</v>
      </c>
      <c r="L816" s="8">
        <f t="shared" si="450"/>
        <v>1.00433941</v>
      </c>
      <c r="M816" s="119">
        <f t="shared" si="463"/>
        <v>1.0083006699999999</v>
      </c>
      <c r="N816" s="119">
        <f t="shared" si="457"/>
        <v>1.1628732608909149</v>
      </c>
      <c r="O816" s="112">
        <f t="shared" si="460"/>
        <v>1.1679194399999999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9.5000000000000001E-2</v>
      </c>
      <c r="U816" s="120">
        <f t="shared" si="458"/>
        <v>11</v>
      </c>
      <c r="V816" s="120">
        <v>252</v>
      </c>
      <c r="W816" s="119">
        <f t="shared" si="443"/>
        <v>1.0039693569999999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44657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1"/>
        <v>5739.56</v>
      </c>
      <c r="F817" s="115">
        <f t="shared" si="462"/>
        <v>44613</v>
      </c>
      <c r="G817" s="116">
        <f t="shared" si="440"/>
        <v>8.3006723105383262E-3</v>
      </c>
      <c r="H817" s="117">
        <f t="shared" si="448"/>
        <v>44671</v>
      </c>
      <c r="I817" s="117">
        <f t="shared" si="441"/>
        <v>44671</v>
      </c>
      <c r="J817" s="118">
        <f t="shared" si="449"/>
        <v>21</v>
      </c>
      <c r="K817" s="118">
        <f t="shared" si="464"/>
        <v>12</v>
      </c>
      <c r="L817" s="8">
        <f t="shared" si="450"/>
        <v>1.0047348300000001</v>
      </c>
      <c r="M817" s="119">
        <f t="shared" si="463"/>
        <v>1.0083006699999999</v>
      </c>
      <c r="N817" s="119">
        <f t="shared" si="457"/>
        <v>1.1628732608909149</v>
      </c>
      <c r="O817" s="112">
        <f t="shared" si="460"/>
        <v>1.16837926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9.5000000000000001E-2</v>
      </c>
      <c r="U817" s="120">
        <f t="shared" si="458"/>
        <v>12</v>
      </c>
      <c r="V817" s="120">
        <v>252</v>
      </c>
      <c r="W817" s="119">
        <f t="shared" si="443"/>
        <v>1.004330988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44658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1"/>
        <v>5739.56</v>
      </c>
      <c r="F818" s="115">
        <f t="shared" si="462"/>
        <v>44613</v>
      </c>
      <c r="G818" s="116">
        <f t="shared" si="440"/>
        <v>8.3006723105383262E-3</v>
      </c>
      <c r="H818" s="117">
        <f t="shared" si="448"/>
        <v>44671</v>
      </c>
      <c r="I818" s="117">
        <f t="shared" si="441"/>
        <v>44671</v>
      </c>
      <c r="J818" s="118">
        <f t="shared" si="449"/>
        <v>21</v>
      </c>
      <c r="K818" s="118">
        <f t="shared" si="464"/>
        <v>13</v>
      </c>
      <c r="L818" s="8">
        <f t="shared" si="450"/>
        <v>1.00513041</v>
      </c>
      <c r="M818" s="119">
        <f t="shared" si="463"/>
        <v>1.0083006699999999</v>
      </c>
      <c r="N818" s="119">
        <f t="shared" si="457"/>
        <v>1.1628732608909149</v>
      </c>
      <c r="O818" s="112">
        <f t="shared" si="460"/>
        <v>1.1688392700000001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9.5000000000000001E-2</v>
      </c>
      <c r="U818" s="120">
        <f t="shared" si="458"/>
        <v>13</v>
      </c>
      <c r="V818" s="120">
        <v>252</v>
      </c>
      <c r="W818" s="119">
        <f t="shared" si="443"/>
        <v>1.0046927489999999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44659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1"/>
        <v>5739.56</v>
      </c>
      <c r="F819" s="115">
        <f t="shared" si="462"/>
        <v>44613</v>
      </c>
      <c r="G819" s="116">
        <f t="shared" si="440"/>
        <v>8.3006723105383262E-3</v>
      </c>
      <c r="H819" s="117">
        <f t="shared" si="448"/>
        <v>44671</v>
      </c>
      <c r="I819" s="117">
        <f t="shared" si="441"/>
        <v>44671</v>
      </c>
      <c r="J819" s="118">
        <f t="shared" si="449"/>
        <v>21</v>
      </c>
      <c r="K819" s="118">
        <f t="shared" si="464"/>
        <v>14</v>
      </c>
      <c r="L819" s="8">
        <f t="shared" si="450"/>
        <v>1.0055261499999999</v>
      </c>
      <c r="M819" s="119">
        <f t="shared" si="463"/>
        <v>1.0083006699999999</v>
      </c>
      <c r="N819" s="119">
        <f t="shared" si="457"/>
        <v>1.1628732608909149</v>
      </c>
      <c r="O819" s="112">
        <f t="shared" si="460"/>
        <v>1.1692994699999999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9.5000000000000001E-2</v>
      </c>
      <c r="U819" s="120">
        <f t="shared" si="458"/>
        <v>14</v>
      </c>
      <c r="V819" s="120">
        <v>252</v>
      </c>
      <c r="W819" s="119">
        <f t="shared" si="443"/>
        <v>1.0050546410000001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44660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1"/>
        <v>5739.56</v>
      </c>
      <c r="F820" s="115">
        <f t="shared" si="462"/>
        <v>44613</v>
      </c>
      <c r="G820" s="116">
        <f t="shared" si="440"/>
        <v>8.3006723105383262E-3</v>
      </c>
      <c r="H820" s="117">
        <f t="shared" si="448"/>
        <v>44671</v>
      </c>
      <c r="I820" s="117">
        <f t="shared" si="441"/>
        <v>44671</v>
      </c>
      <c r="J820" s="118">
        <f t="shared" si="449"/>
        <v>21</v>
      </c>
      <c r="K820" s="118">
        <f t="shared" si="464"/>
        <v>15</v>
      </c>
      <c r="L820" s="8">
        <f t="shared" si="450"/>
        <v>1.00592204</v>
      </c>
      <c r="M820" s="119">
        <f t="shared" si="463"/>
        <v>1.0083006699999999</v>
      </c>
      <c r="N820" s="119">
        <f t="shared" si="457"/>
        <v>1.1628732608909149</v>
      </c>
      <c r="O820" s="112">
        <f t="shared" si="460"/>
        <v>1.16975984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9.5000000000000001E-2</v>
      </c>
      <c r="U820" s="120">
        <f t="shared" si="458"/>
        <v>15</v>
      </c>
      <c r="V820" s="120">
        <v>252</v>
      </c>
      <c r="W820" s="119">
        <f t="shared" si="443"/>
        <v>1.0054166630000001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44661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1"/>
        <v>5739.56</v>
      </c>
      <c r="F821" s="115">
        <f t="shared" si="462"/>
        <v>44613</v>
      </c>
      <c r="G821" s="116">
        <f t="shared" si="440"/>
        <v>8.3006723105383262E-3</v>
      </c>
      <c r="H821" s="117">
        <f t="shared" si="448"/>
        <v>44671</v>
      </c>
      <c r="I821" s="117">
        <f t="shared" si="441"/>
        <v>44671</v>
      </c>
      <c r="J821" s="118">
        <f t="shared" si="449"/>
        <v>21</v>
      </c>
      <c r="K821" s="118">
        <f t="shared" si="464"/>
        <v>15</v>
      </c>
      <c r="L821" s="8">
        <f t="shared" si="450"/>
        <v>1.00592204</v>
      </c>
      <c r="M821" s="119">
        <f t="shared" si="463"/>
        <v>1.0083006699999999</v>
      </c>
      <c r="N821" s="119">
        <f t="shared" si="457"/>
        <v>1.1628732608909149</v>
      </c>
      <c r="O821" s="112">
        <f t="shared" si="460"/>
        <v>1.16975984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9.5000000000000001E-2</v>
      </c>
      <c r="U821" s="120">
        <f t="shared" si="458"/>
        <v>15</v>
      </c>
      <c r="V821" s="120">
        <v>252</v>
      </c>
      <c r="W821" s="119">
        <f t="shared" si="443"/>
        <v>1.0054166630000001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44662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1"/>
        <v>5739.56</v>
      </c>
      <c r="F822" s="115">
        <f t="shared" si="462"/>
        <v>44613</v>
      </c>
      <c r="G822" s="116">
        <f t="shared" si="440"/>
        <v>8.3006723105383262E-3</v>
      </c>
      <c r="H822" s="117">
        <f t="shared" si="448"/>
        <v>44671</v>
      </c>
      <c r="I822" s="117">
        <f t="shared" si="441"/>
        <v>44671</v>
      </c>
      <c r="J822" s="118">
        <f t="shared" si="449"/>
        <v>21</v>
      </c>
      <c r="K822" s="118">
        <f t="shared" si="464"/>
        <v>15</v>
      </c>
      <c r="L822" s="8">
        <f t="shared" si="450"/>
        <v>1.00592204</v>
      </c>
      <c r="M822" s="119">
        <f t="shared" si="463"/>
        <v>1.0083006699999999</v>
      </c>
      <c r="N822" s="119">
        <f t="shared" si="457"/>
        <v>1.1628732608909149</v>
      </c>
      <c r="O822" s="112">
        <f t="shared" si="460"/>
        <v>1.16975984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9.5000000000000001E-2</v>
      </c>
      <c r="U822" s="120">
        <f t="shared" si="458"/>
        <v>15</v>
      </c>
      <c r="V822" s="120">
        <v>252</v>
      </c>
      <c r="W822" s="119">
        <f t="shared" si="443"/>
        <v>1.0054166630000001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44663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1"/>
        <v>5739.56</v>
      </c>
      <c r="F823" s="115">
        <f t="shared" si="462"/>
        <v>44613</v>
      </c>
      <c r="G823" s="116">
        <f t="shared" si="440"/>
        <v>8.3006723105383262E-3</v>
      </c>
      <c r="H823" s="117">
        <f t="shared" si="448"/>
        <v>44671</v>
      </c>
      <c r="I823" s="117">
        <f t="shared" si="441"/>
        <v>44671</v>
      </c>
      <c r="J823" s="118">
        <f t="shared" si="449"/>
        <v>21</v>
      </c>
      <c r="K823" s="118">
        <f t="shared" si="464"/>
        <v>16</v>
      </c>
      <c r="L823" s="8">
        <f t="shared" si="450"/>
        <v>1.0063180899999999</v>
      </c>
      <c r="M823" s="119">
        <f t="shared" si="463"/>
        <v>1.0083006699999999</v>
      </c>
      <c r="N823" s="119">
        <f t="shared" si="457"/>
        <v>1.1628732608909149</v>
      </c>
      <c r="O823" s="112">
        <f t="shared" si="460"/>
        <v>1.1702203900000001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9.5000000000000001E-2</v>
      </c>
      <c r="U823" s="120">
        <f t="shared" si="458"/>
        <v>16</v>
      </c>
      <c r="V823" s="120">
        <v>252</v>
      </c>
      <c r="W823" s="119">
        <f t="shared" si="443"/>
        <v>1.005778815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44664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1"/>
        <v>5739.56</v>
      </c>
      <c r="F824" s="115">
        <f t="shared" si="462"/>
        <v>44613</v>
      </c>
      <c r="G824" s="116">
        <f t="shared" si="440"/>
        <v>8.3006723105383262E-3</v>
      </c>
      <c r="H824" s="117">
        <f t="shared" si="448"/>
        <v>44671</v>
      </c>
      <c r="I824" s="117">
        <f t="shared" si="441"/>
        <v>44671</v>
      </c>
      <c r="J824" s="118">
        <f t="shared" si="449"/>
        <v>21</v>
      </c>
      <c r="K824" s="118">
        <f t="shared" si="464"/>
        <v>17</v>
      </c>
      <c r="L824" s="8">
        <f t="shared" si="450"/>
        <v>1.0067142899999999</v>
      </c>
      <c r="M824" s="119">
        <f t="shared" si="463"/>
        <v>1.0083006699999999</v>
      </c>
      <c r="N824" s="119">
        <f t="shared" si="457"/>
        <v>1.1628732608909149</v>
      </c>
      <c r="O824" s="112">
        <f t="shared" si="460"/>
        <v>1.17068112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9.5000000000000001E-2</v>
      </c>
      <c r="U824" s="120">
        <f t="shared" si="458"/>
        <v>17</v>
      </c>
      <c r="V824" s="120">
        <v>252</v>
      </c>
      <c r="W824" s="119">
        <f t="shared" si="443"/>
        <v>1.0061410980000001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44665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1"/>
        <v>5739.56</v>
      </c>
      <c r="F825" s="115">
        <f t="shared" si="462"/>
        <v>44613</v>
      </c>
      <c r="G825" s="116">
        <f t="shared" si="440"/>
        <v>8.3006723105383262E-3</v>
      </c>
      <c r="H825" s="117">
        <f t="shared" si="448"/>
        <v>44671</v>
      </c>
      <c r="I825" s="117">
        <f t="shared" si="441"/>
        <v>44671</v>
      </c>
      <c r="J825" s="118">
        <f t="shared" si="449"/>
        <v>21</v>
      </c>
      <c r="K825" s="118">
        <f t="shared" si="464"/>
        <v>18</v>
      </c>
      <c r="L825" s="8">
        <f t="shared" si="450"/>
        <v>1.00711065</v>
      </c>
      <c r="M825" s="119">
        <f t="shared" si="463"/>
        <v>1.0083006699999999</v>
      </c>
      <c r="N825" s="119">
        <f t="shared" si="457"/>
        <v>1.1628732608909149</v>
      </c>
      <c r="O825" s="112">
        <f t="shared" si="460"/>
        <v>1.1711420400000001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9.5000000000000001E-2</v>
      </c>
      <c r="U825" s="120">
        <f t="shared" si="458"/>
        <v>18</v>
      </c>
      <c r="V825" s="120">
        <v>252</v>
      </c>
      <c r="W825" s="119">
        <f t="shared" si="443"/>
        <v>1.006503511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44666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1"/>
        <v>5739.56</v>
      </c>
      <c r="F826" s="115">
        <f t="shared" si="462"/>
        <v>44613</v>
      </c>
      <c r="G826" s="116">
        <f t="shared" si="440"/>
        <v>8.3006723105383262E-3</v>
      </c>
      <c r="H826" s="117">
        <f t="shared" si="448"/>
        <v>44671</v>
      </c>
      <c r="I826" s="117">
        <f t="shared" si="441"/>
        <v>44671</v>
      </c>
      <c r="J826" s="118">
        <f t="shared" si="449"/>
        <v>21</v>
      </c>
      <c r="K826" s="118">
        <f t="shared" si="464"/>
        <v>19</v>
      </c>
      <c r="L826" s="8">
        <f t="shared" si="450"/>
        <v>1.00750717</v>
      </c>
      <c r="M826" s="119">
        <f t="shared" si="463"/>
        <v>1.0083006699999999</v>
      </c>
      <c r="N826" s="119">
        <f t="shared" si="457"/>
        <v>1.1628732608909149</v>
      </c>
      <c r="O826" s="112">
        <f t="shared" si="460"/>
        <v>1.17160314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9.5000000000000001E-2</v>
      </c>
      <c r="U826" s="120">
        <f t="shared" si="458"/>
        <v>19</v>
      </c>
      <c r="V826" s="120">
        <v>252</v>
      </c>
      <c r="W826" s="119">
        <f t="shared" si="443"/>
        <v>1.0068660549999999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44667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1"/>
        <v>5739.56</v>
      </c>
      <c r="F827" s="115">
        <f t="shared" si="462"/>
        <v>44613</v>
      </c>
      <c r="G827" s="116">
        <f t="shared" si="440"/>
        <v>8.3006723105383262E-3</v>
      </c>
      <c r="H827" s="117">
        <f t="shared" si="448"/>
        <v>44671</v>
      </c>
      <c r="I827" s="117">
        <f t="shared" si="441"/>
        <v>44671</v>
      </c>
      <c r="J827" s="118">
        <f t="shared" si="449"/>
        <v>21</v>
      </c>
      <c r="K827" s="118">
        <f t="shared" si="464"/>
        <v>19</v>
      </c>
      <c r="L827" s="8">
        <f t="shared" si="450"/>
        <v>1.00750717</v>
      </c>
      <c r="M827" s="119">
        <f t="shared" si="463"/>
        <v>1.0083006699999999</v>
      </c>
      <c r="N827" s="119">
        <f t="shared" si="457"/>
        <v>1.1628732608909149</v>
      </c>
      <c r="O827" s="112">
        <f t="shared" si="460"/>
        <v>1.17160314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9.5000000000000001E-2</v>
      </c>
      <c r="U827" s="120">
        <f t="shared" si="458"/>
        <v>19</v>
      </c>
      <c r="V827" s="120">
        <v>252</v>
      </c>
      <c r="W827" s="119">
        <f t="shared" si="443"/>
        <v>1.0068660549999999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44668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1"/>
        <v>5739.56</v>
      </c>
      <c r="F828" s="115">
        <f t="shared" si="462"/>
        <v>44613</v>
      </c>
      <c r="G828" s="116">
        <f t="shared" si="440"/>
        <v>8.3006723105383262E-3</v>
      </c>
      <c r="H828" s="117">
        <f t="shared" si="448"/>
        <v>44671</v>
      </c>
      <c r="I828" s="117">
        <f t="shared" si="441"/>
        <v>44671</v>
      </c>
      <c r="J828" s="118">
        <f t="shared" si="449"/>
        <v>21</v>
      </c>
      <c r="K828" s="118">
        <f t="shared" si="464"/>
        <v>19</v>
      </c>
      <c r="L828" s="8">
        <f t="shared" si="450"/>
        <v>1.00750717</v>
      </c>
      <c r="M828" s="119">
        <f t="shared" si="463"/>
        <v>1.0083006699999999</v>
      </c>
      <c r="N828" s="119">
        <f t="shared" si="457"/>
        <v>1.1628732608909149</v>
      </c>
      <c r="O828" s="112">
        <f t="shared" si="460"/>
        <v>1.17160314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9.5000000000000001E-2</v>
      </c>
      <c r="U828" s="120">
        <f t="shared" si="458"/>
        <v>19</v>
      </c>
      <c r="V828" s="120">
        <v>252</v>
      </c>
      <c r="W828" s="119">
        <f t="shared" si="443"/>
        <v>1.0068660549999999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44669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1"/>
        <v>5739.56</v>
      </c>
      <c r="F829" s="115">
        <f t="shared" si="462"/>
        <v>44613</v>
      </c>
      <c r="G829" s="116">
        <f t="shared" si="440"/>
        <v>8.3006723105383262E-3</v>
      </c>
      <c r="H829" s="117">
        <f t="shared" si="448"/>
        <v>44671</v>
      </c>
      <c r="I829" s="117">
        <f t="shared" si="441"/>
        <v>44671</v>
      </c>
      <c r="J829" s="118">
        <f t="shared" si="449"/>
        <v>21</v>
      </c>
      <c r="K829" s="118">
        <f t="shared" si="464"/>
        <v>19</v>
      </c>
      <c r="L829" s="8">
        <f t="shared" si="450"/>
        <v>1.00750717</v>
      </c>
      <c r="M829" s="119">
        <f t="shared" si="463"/>
        <v>1.0083006699999999</v>
      </c>
      <c r="N829" s="119">
        <f t="shared" si="457"/>
        <v>1.1628732608909149</v>
      </c>
      <c r="O829" s="112">
        <f t="shared" si="460"/>
        <v>1.17160314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9.5000000000000001E-2</v>
      </c>
      <c r="U829" s="120">
        <f t="shared" si="458"/>
        <v>19</v>
      </c>
      <c r="V829" s="120">
        <v>252</v>
      </c>
      <c r="W829" s="119">
        <f t="shared" si="443"/>
        <v>1.0068660549999999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44670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1"/>
        <v>5739.56</v>
      </c>
      <c r="F830" s="115">
        <f t="shared" si="462"/>
        <v>44613</v>
      </c>
      <c r="G830" s="116">
        <f t="shared" si="440"/>
        <v>8.3006723105383262E-3</v>
      </c>
      <c r="H830" s="117">
        <f t="shared" si="448"/>
        <v>44671</v>
      </c>
      <c r="I830" s="117">
        <f t="shared" si="441"/>
        <v>44671</v>
      </c>
      <c r="J830" s="118">
        <f t="shared" si="449"/>
        <v>21</v>
      </c>
      <c r="K830" s="118">
        <f t="shared" si="464"/>
        <v>20</v>
      </c>
      <c r="L830" s="8">
        <f t="shared" si="450"/>
        <v>1.00790384</v>
      </c>
      <c r="M830" s="119">
        <f t="shared" si="463"/>
        <v>1.0083006699999999</v>
      </c>
      <c r="N830" s="119">
        <f t="shared" si="457"/>
        <v>1.1628732608909149</v>
      </c>
      <c r="O830" s="112">
        <f t="shared" si="460"/>
        <v>1.1720644200000001</v>
      </c>
      <c r="P830" s="112">
        <f t="shared" si="442"/>
        <v>0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9.5000000000000001E-2</v>
      </c>
      <c r="U830" s="120">
        <f t="shared" si="458"/>
        <v>20</v>
      </c>
      <c r="V830" s="120">
        <v>252</v>
      </c>
      <c r="W830" s="119">
        <f t="shared" si="443"/>
        <v>1.0072287289999999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44671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1"/>
        <v>5739.56</v>
      </c>
      <c r="F831" s="115">
        <f t="shared" si="462"/>
        <v>44613</v>
      </c>
      <c r="G831" s="116">
        <f t="shared" si="440"/>
        <v>8.3006723105383262E-3</v>
      </c>
      <c r="H831" s="117">
        <f t="shared" si="448"/>
        <v>44701</v>
      </c>
      <c r="I831" s="117">
        <f t="shared" si="441"/>
        <v>44671</v>
      </c>
      <c r="J831" s="118">
        <f t="shared" si="449"/>
        <v>21</v>
      </c>
      <c r="K831" s="118">
        <f t="shared" si="464"/>
        <v>21</v>
      </c>
      <c r="L831" s="8">
        <f t="shared" si="450"/>
        <v>1.0083006699999999</v>
      </c>
      <c r="M831" s="119">
        <f t="shared" si="463"/>
        <v>1.0083006699999999</v>
      </c>
      <c r="N831" s="119">
        <f t="shared" si="457"/>
        <v>1.1628732608909149</v>
      </c>
      <c r="O831" s="112">
        <f t="shared" si="460"/>
        <v>1.17252588</v>
      </c>
      <c r="P831" s="112">
        <f t="shared" si="442"/>
        <v>0</v>
      </c>
      <c r="Q831" s="162">
        <f t="shared" si="453"/>
        <v>27</v>
      </c>
      <c r="R831" s="30">
        <f t="shared" si="454"/>
        <v>4.0076000000000001E-2</v>
      </c>
      <c r="S831" s="112">
        <f t="shared" si="459"/>
        <v>0</v>
      </c>
      <c r="T831" s="122">
        <f t="shared" si="451"/>
        <v>9.5000000000000001E-2</v>
      </c>
      <c r="U831" s="120">
        <f t="shared" si="458"/>
        <v>21</v>
      </c>
      <c r="V831" s="120">
        <v>252</v>
      </c>
      <c r="W831" s="119">
        <f t="shared" si="443"/>
        <v>1.0075915339999999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44672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1"/>
        <v>5739.56</v>
      </c>
      <c r="F832" s="115">
        <f t="shared" si="462"/>
        <v>44640</v>
      </c>
      <c r="G832" s="116">
        <f t="shared" si="440"/>
        <v>8.3006723105383262E-3</v>
      </c>
      <c r="H832" s="117">
        <f t="shared" si="448"/>
        <v>44701</v>
      </c>
      <c r="I832" s="117">
        <f t="shared" si="441"/>
        <v>44701</v>
      </c>
      <c r="J832" s="118">
        <f t="shared" si="449"/>
        <v>21</v>
      </c>
      <c r="K832" s="118">
        <f t="shared" si="464"/>
        <v>1</v>
      </c>
      <c r="L832" s="8">
        <f t="shared" si="450"/>
        <v>1.00039371</v>
      </c>
      <c r="M832" s="119">
        <f t="shared" si="463"/>
        <v>1.0083006699999999</v>
      </c>
      <c r="N832" s="119">
        <f t="shared" si="457"/>
        <v>1.1725258880813942</v>
      </c>
      <c r="O832" s="112">
        <f t="shared" si="460"/>
        <v>1.17298752</v>
      </c>
      <c r="P832" s="112">
        <f t="shared" si="442"/>
        <v>0</v>
      </c>
      <c r="Q832" s="162">
        <f t="shared" si="453"/>
        <v>0</v>
      </c>
      <c r="R832" s="30">
        <f t="shared" si="454"/>
        <v>0</v>
      </c>
      <c r="S832" s="112">
        <f t="shared" si="459"/>
        <v>0</v>
      </c>
      <c r="T832" s="122">
        <f t="shared" si="451"/>
        <v>9.5000000000000001E-2</v>
      </c>
      <c r="U832" s="120">
        <f t="shared" si="458"/>
        <v>1</v>
      </c>
      <c r="V832" s="120">
        <v>252</v>
      </c>
      <c r="W832" s="119">
        <f t="shared" si="443"/>
        <v>1.0003602009999999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44673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1"/>
        <v>5739.56</v>
      </c>
      <c r="F833" s="115">
        <f t="shared" si="462"/>
        <v>44640</v>
      </c>
      <c r="G833" s="116">
        <f t="shared" si="440"/>
        <v>8.3006723105383262E-3</v>
      </c>
      <c r="H833" s="117">
        <f t="shared" si="448"/>
        <v>44701</v>
      </c>
      <c r="I833" s="117">
        <f t="shared" si="441"/>
        <v>44701</v>
      </c>
      <c r="J833" s="118">
        <f t="shared" si="449"/>
        <v>21</v>
      </c>
      <c r="K833" s="118">
        <f t="shared" si="464"/>
        <v>1</v>
      </c>
      <c r="L833" s="8">
        <f t="shared" si="450"/>
        <v>1.00039371</v>
      </c>
      <c r="M833" s="119">
        <f t="shared" si="463"/>
        <v>1.0083006699999999</v>
      </c>
      <c r="N833" s="119">
        <f t="shared" si="457"/>
        <v>1.1725258880813942</v>
      </c>
      <c r="O833" s="112">
        <f t="shared" si="460"/>
        <v>1.17298752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9.5000000000000001E-2</v>
      </c>
      <c r="U833" s="120">
        <f t="shared" si="458"/>
        <v>1</v>
      </c>
      <c r="V833" s="120">
        <v>252</v>
      </c>
      <c r="W833" s="119">
        <f t="shared" si="443"/>
        <v>1.0003602009999999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44674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1"/>
        <v>5739.56</v>
      </c>
      <c r="F834" s="115">
        <f t="shared" si="462"/>
        <v>44640</v>
      </c>
      <c r="G834" s="116">
        <f t="shared" si="440"/>
        <v>8.3006723105383262E-3</v>
      </c>
      <c r="H834" s="117">
        <f t="shared" si="448"/>
        <v>44701</v>
      </c>
      <c r="I834" s="117">
        <f t="shared" si="441"/>
        <v>44701</v>
      </c>
      <c r="J834" s="118">
        <f t="shared" si="449"/>
        <v>21</v>
      </c>
      <c r="K834" s="118">
        <f t="shared" si="464"/>
        <v>2</v>
      </c>
      <c r="L834" s="8">
        <f t="shared" si="450"/>
        <v>1.0007875799999999</v>
      </c>
      <c r="M834" s="119">
        <f t="shared" si="463"/>
        <v>1.0083006699999999</v>
      </c>
      <c r="N834" s="119">
        <f t="shared" si="457"/>
        <v>1.1725258880813942</v>
      </c>
      <c r="O834" s="112">
        <f t="shared" si="460"/>
        <v>1.1734493399999999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9.5000000000000001E-2</v>
      </c>
      <c r="U834" s="120">
        <f t="shared" si="458"/>
        <v>2</v>
      </c>
      <c r="V834" s="120">
        <v>252</v>
      </c>
      <c r="W834" s="119">
        <f t="shared" si="443"/>
        <v>1.0007205320000001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44675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1"/>
        <v>5739.56</v>
      </c>
      <c r="F835" s="115">
        <f t="shared" si="462"/>
        <v>44640</v>
      </c>
      <c r="G835" s="116">
        <f t="shared" si="440"/>
        <v>8.3006723105383262E-3</v>
      </c>
      <c r="H835" s="117">
        <f t="shared" si="448"/>
        <v>44701</v>
      </c>
      <c r="I835" s="117">
        <f t="shared" si="441"/>
        <v>44701</v>
      </c>
      <c r="J835" s="118">
        <f t="shared" si="449"/>
        <v>21</v>
      </c>
      <c r="K835" s="118">
        <f t="shared" si="464"/>
        <v>2</v>
      </c>
      <c r="L835" s="8">
        <f t="shared" si="450"/>
        <v>1.0007875799999999</v>
      </c>
      <c r="M835" s="119">
        <f t="shared" si="463"/>
        <v>1.0083006699999999</v>
      </c>
      <c r="N835" s="119">
        <f t="shared" si="457"/>
        <v>1.1725258880813942</v>
      </c>
      <c r="O835" s="112">
        <f t="shared" si="460"/>
        <v>1.1734493399999999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9.5000000000000001E-2</v>
      </c>
      <c r="U835" s="120">
        <f t="shared" si="458"/>
        <v>2</v>
      </c>
      <c r="V835" s="120">
        <v>252</v>
      </c>
      <c r="W835" s="119">
        <f t="shared" si="443"/>
        <v>1.0007205320000001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44676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1"/>
        <v>5739.56</v>
      </c>
      <c r="F836" s="115">
        <f t="shared" si="462"/>
        <v>44640</v>
      </c>
      <c r="G836" s="116">
        <f t="shared" si="440"/>
        <v>8.3006723105383262E-3</v>
      </c>
      <c r="H836" s="117">
        <f t="shared" si="448"/>
        <v>44701</v>
      </c>
      <c r="I836" s="117">
        <f t="shared" si="441"/>
        <v>44701</v>
      </c>
      <c r="J836" s="118">
        <f t="shared" si="449"/>
        <v>21</v>
      </c>
      <c r="K836" s="118">
        <f t="shared" si="464"/>
        <v>2</v>
      </c>
      <c r="L836" s="8">
        <f t="shared" si="450"/>
        <v>1.0007875799999999</v>
      </c>
      <c r="M836" s="119">
        <f t="shared" si="463"/>
        <v>1.0083006699999999</v>
      </c>
      <c r="N836" s="119">
        <f t="shared" si="457"/>
        <v>1.1725258880813942</v>
      </c>
      <c r="O836" s="112">
        <f t="shared" si="460"/>
        <v>1.1734493399999999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9.5000000000000001E-2</v>
      </c>
      <c r="U836" s="120">
        <f t="shared" si="458"/>
        <v>2</v>
      </c>
      <c r="V836" s="120">
        <v>252</v>
      </c>
      <c r="W836" s="119">
        <f t="shared" si="443"/>
        <v>1.0007205320000001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44677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1"/>
        <v>5739.56</v>
      </c>
      <c r="F837" s="115">
        <f t="shared" si="462"/>
        <v>44640</v>
      </c>
      <c r="G837" s="116">
        <f t="shared" si="440"/>
        <v>8.3006723105383262E-3</v>
      </c>
      <c r="H837" s="117">
        <f t="shared" si="448"/>
        <v>44701</v>
      </c>
      <c r="I837" s="117">
        <f t="shared" si="441"/>
        <v>44701</v>
      </c>
      <c r="J837" s="118">
        <f t="shared" si="449"/>
        <v>21</v>
      </c>
      <c r="K837" s="118">
        <f t="shared" si="464"/>
        <v>3</v>
      </c>
      <c r="L837" s="8">
        <f t="shared" si="450"/>
        <v>1.0011816099999999</v>
      </c>
      <c r="M837" s="119">
        <f t="shared" si="463"/>
        <v>1.0083006699999999</v>
      </c>
      <c r="N837" s="119">
        <f t="shared" si="457"/>
        <v>1.1725258880813942</v>
      </c>
      <c r="O837" s="112">
        <f t="shared" si="460"/>
        <v>1.17391135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9.5000000000000001E-2</v>
      </c>
      <c r="U837" s="120">
        <f t="shared" si="458"/>
        <v>3</v>
      </c>
      <c r="V837" s="120">
        <v>252</v>
      </c>
      <c r="W837" s="119">
        <f t="shared" si="443"/>
        <v>1.001080993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44678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1"/>
        <v>5739.56</v>
      </c>
      <c r="F838" s="115">
        <f t="shared" si="462"/>
        <v>44640</v>
      </c>
      <c r="G838" s="116">
        <f t="shared" si="440"/>
        <v>8.3006723105383262E-3</v>
      </c>
      <c r="H838" s="117">
        <f t="shared" si="448"/>
        <v>44701</v>
      </c>
      <c r="I838" s="117">
        <f t="shared" si="441"/>
        <v>44701</v>
      </c>
      <c r="J838" s="118">
        <f t="shared" si="449"/>
        <v>21</v>
      </c>
      <c r="K838" s="118">
        <f t="shared" si="464"/>
        <v>4</v>
      </c>
      <c r="L838" s="8">
        <f t="shared" si="450"/>
        <v>1.00157579</v>
      </c>
      <c r="M838" s="119">
        <f t="shared" si="463"/>
        <v>1.0083006699999999</v>
      </c>
      <c r="N838" s="119">
        <f t="shared" si="457"/>
        <v>1.1725258880813942</v>
      </c>
      <c r="O838" s="112">
        <f t="shared" si="460"/>
        <v>1.1743735399999999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9.5000000000000001E-2</v>
      </c>
      <c r="U838" s="120">
        <f t="shared" si="458"/>
        <v>4</v>
      </c>
      <c r="V838" s="120">
        <v>252</v>
      </c>
      <c r="W838" s="119">
        <f t="shared" si="443"/>
        <v>1.0014415830000001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44679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1"/>
        <v>5739.56</v>
      </c>
      <c r="F839" s="115">
        <f t="shared" si="462"/>
        <v>44640</v>
      </c>
      <c r="G839" s="116">
        <f t="shared" si="440"/>
        <v>8.3006723105383262E-3</v>
      </c>
      <c r="H839" s="117">
        <f t="shared" si="448"/>
        <v>44701</v>
      </c>
      <c r="I839" s="117">
        <f t="shared" si="441"/>
        <v>44701</v>
      </c>
      <c r="J839" s="118">
        <f t="shared" si="449"/>
        <v>21</v>
      </c>
      <c r="K839" s="118">
        <f t="shared" si="464"/>
        <v>5</v>
      </c>
      <c r="L839" s="8">
        <f t="shared" si="450"/>
        <v>1.0019701299999999</v>
      </c>
      <c r="M839" s="119">
        <f t="shared" si="463"/>
        <v>1.0083006699999999</v>
      </c>
      <c r="N839" s="119">
        <f t="shared" si="457"/>
        <v>1.1725258880813942</v>
      </c>
      <c r="O839" s="112">
        <f t="shared" si="460"/>
        <v>1.1748359100000001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9.5000000000000001E-2</v>
      </c>
      <c r="U839" s="120">
        <f t="shared" si="458"/>
        <v>5</v>
      </c>
      <c r="V839" s="120">
        <v>252</v>
      </c>
      <c r="W839" s="119">
        <f t="shared" si="443"/>
        <v>1.0018023039999999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44680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1"/>
        <v>5739.56</v>
      </c>
      <c r="F840" s="115">
        <f t="shared" si="462"/>
        <v>44640</v>
      </c>
      <c r="G840" s="116">
        <f t="shared" si="440"/>
        <v>8.3006723105383262E-3</v>
      </c>
      <c r="H840" s="117">
        <f t="shared" si="448"/>
        <v>44701</v>
      </c>
      <c r="I840" s="117">
        <f t="shared" si="441"/>
        <v>44701</v>
      </c>
      <c r="J840" s="118">
        <f t="shared" si="449"/>
        <v>21</v>
      </c>
      <c r="K840" s="118">
        <f t="shared" si="464"/>
        <v>6</v>
      </c>
      <c r="L840" s="8">
        <f t="shared" si="450"/>
        <v>1.00236462</v>
      </c>
      <c r="M840" s="119">
        <f t="shared" si="463"/>
        <v>1.0083006699999999</v>
      </c>
      <c r="N840" s="119">
        <f t="shared" si="457"/>
        <v>1.1725258880813942</v>
      </c>
      <c r="O840" s="112">
        <f t="shared" si="460"/>
        <v>1.17529846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9.5000000000000001E-2</v>
      </c>
      <c r="U840" s="120">
        <f t="shared" si="458"/>
        <v>6</v>
      </c>
      <c r="V840" s="120">
        <v>252</v>
      </c>
      <c r="W840" s="119">
        <f t="shared" si="443"/>
        <v>1.002163154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44681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1"/>
        <v>5739.56</v>
      </c>
      <c r="F841" s="115">
        <f t="shared" si="462"/>
        <v>44640</v>
      </c>
      <c r="G841" s="116">
        <f t="shared" si="440"/>
        <v>8.3006723105383262E-3</v>
      </c>
      <c r="H841" s="117">
        <f t="shared" si="448"/>
        <v>44701</v>
      </c>
      <c r="I841" s="117">
        <f t="shared" si="441"/>
        <v>44701</v>
      </c>
      <c r="J841" s="118">
        <f t="shared" si="449"/>
        <v>21</v>
      </c>
      <c r="K841" s="118">
        <f t="shared" si="464"/>
        <v>7</v>
      </c>
      <c r="L841" s="8">
        <f t="shared" si="450"/>
        <v>1.0027592700000001</v>
      </c>
      <c r="M841" s="119">
        <f t="shared" si="463"/>
        <v>1.0083006699999999</v>
      </c>
      <c r="N841" s="119">
        <f t="shared" si="457"/>
        <v>1.1725258880813942</v>
      </c>
      <c r="O841" s="112">
        <f t="shared" si="460"/>
        <v>1.1757612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9.5000000000000001E-2</v>
      </c>
      <c r="U841" s="120">
        <f t="shared" si="458"/>
        <v>7</v>
      </c>
      <c r="V841" s="120">
        <v>252</v>
      </c>
      <c r="W841" s="119">
        <f t="shared" si="443"/>
        <v>1.002524135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44682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1"/>
        <v>5739.56</v>
      </c>
      <c r="F842" s="115">
        <f t="shared" si="462"/>
        <v>44640</v>
      </c>
      <c r="G842" s="116">
        <f t="shared" ref="G842:G905" si="466">(E842/D842)-1</f>
        <v>8.3006723105383262E-3</v>
      </c>
      <c r="H842" s="117">
        <f t="shared" si="448"/>
        <v>44701</v>
      </c>
      <c r="I842" s="117">
        <f t="shared" ref="I842:I905" si="467">IF(A842&gt;I841,H842,I841)</f>
        <v>44701</v>
      </c>
      <c r="J842" s="118">
        <f t="shared" si="449"/>
        <v>21</v>
      </c>
      <c r="K842" s="118">
        <f t="shared" si="464"/>
        <v>7</v>
      </c>
      <c r="L842" s="8">
        <f t="shared" si="450"/>
        <v>1.0027592700000001</v>
      </c>
      <c r="M842" s="119">
        <f t="shared" si="463"/>
        <v>1.0083006699999999</v>
      </c>
      <c r="N842" s="119">
        <f t="shared" si="457"/>
        <v>1.1725258880813942</v>
      </c>
      <c r="O842" s="112">
        <f t="shared" si="460"/>
        <v>1.1757612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9.5000000000000001E-2</v>
      </c>
      <c r="U842" s="120">
        <f t="shared" si="458"/>
        <v>7</v>
      </c>
      <c r="V842" s="120">
        <v>252</v>
      </c>
      <c r="W842" s="119">
        <f t="shared" ref="W842:W905" si="469">ROUND((1+T842)^TRUNC((U842/V842),9),9)</f>
        <v>1.002524135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44683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1"/>
        <v>5739.56</v>
      </c>
      <c r="F843" s="115">
        <f t="shared" si="462"/>
        <v>44640</v>
      </c>
      <c r="G843" s="116">
        <f t="shared" si="466"/>
        <v>8.3006723105383262E-3</v>
      </c>
      <c r="H843" s="117">
        <f t="shared" ref="H843:H906" si="474">IF(DAY(A843)=H$9,VLOOKUP(A843,AH$118:AN$450,4),H842)</f>
        <v>44701</v>
      </c>
      <c r="I843" s="117">
        <f t="shared" si="467"/>
        <v>44701</v>
      </c>
      <c r="J843" s="118">
        <f t="shared" ref="J843:J906" si="475">IF(I843=I842,J842,NETWORKDAYS(I842,I843,$AD$148:$AD$502)-1)</f>
        <v>21</v>
      </c>
      <c r="K843" s="118">
        <f t="shared" si="464"/>
        <v>7</v>
      </c>
      <c r="L843" s="8">
        <f t="shared" ref="L843:L906" si="476">IF(E843&lt;D843,1,TRUNC((E843/D843)^TRUNC((K843/J843),9),8))</f>
        <v>1.0027592700000001</v>
      </c>
      <c r="M843" s="119">
        <f t="shared" si="463"/>
        <v>1.0083006699999999</v>
      </c>
      <c r="N843" s="119">
        <f t="shared" si="457"/>
        <v>1.1725258880813942</v>
      </c>
      <c r="O843" s="112">
        <f t="shared" si="460"/>
        <v>1.1757612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9.5000000000000001E-2</v>
      </c>
      <c r="U843" s="120">
        <f t="shared" si="458"/>
        <v>7</v>
      </c>
      <c r="V843" s="120">
        <v>252</v>
      </c>
      <c r="W843" s="119">
        <f t="shared" si="469"/>
        <v>1.002524135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44684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1"/>
        <v>5739.56</v>
      </c>
      <c r="F844" s="115">
        <f t="shared" si="462"/>
        <v>44640</v>
      </c>
      <c r="G844" s="116">
        <f t="shared" si="466"/>
        <v>8.3006723105383262E-3</v>
      </c>
      <c r="H844" s="117">
        <f t="shared" si="474"/>
        <v>44701</v>
      </c>
      <c r="I844" s="117">
        <f t="shared" si="467"/>
        <v>44701</v>
      </c>
      <c r="J844" s="118">
        <f t="shared" si="475"/>
        <v>21</v>
      </c>
      <c r="K844" s="118">
        <f t="shared" si="464"/>
        <v>8</v>
      </c>
      <c r="L844" s="8">
        <f t="shared" si="476"/>
        <v>1.0031540699999999</v>
      </c>
      <c r="M844" s="119">
        <f t="shared" si="463"/>
        <v>1.0083006699999999</v>
      </c>
      <c r="N844" s="119">
        <f t="shared" si="457"/>
        <v>1.1725258880813942</v>
      </c>
      <c r="O844" s="112">
        <f t="shared" si="460"/>
        <v>1.1762241099999999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9.5000000000000001E-2</v>
      </c>
      <c r="U844" s="120">
        <f t="shared" si="458"/>
        <v>8</v>
      </c>
      <c r="V844" s="120">
        <v>252</v>
      </c>
      <c r="W844" s="119">
        <f t="shared" si="469"/>
        <v>1.0028852450000001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44685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1"/>
        <v>5739.56</v>
      </c>
      <c r="F845" s="115">
        <f t="shared" si="462"/>
        <v>44640</v>
      </c>
      <c r="G845" s="116">
        <f t="shared" si="466"/>
        <v>8.3006723105383262E-3</v>
      </c>
      <c r="H845" s="117">
        <f t="shared" si="474"/>
        <v>44701</v>
      </c>
      <c r="I845" s="117">
        <f t="shared" si="467"/>
        <v>44701</v>
      </c>
      <c r="J845" s="118">
        <f t="shared" si="475"/>
        <v>21</v>
      </c>
      <c r="K845" s="118">
        <f t="shared" si="464"/>
        <v>9</v>
      </c>
      <c r="L845" s="8">
        <f t="shared" si="476"/>
        <v>1.0035490300000001</v>
      </c>
      <c r="M845" s="119">
        <f t="shared" si="463"/>
        <v>1.0083006699999999</v>
      </c>
      <c r="N845" s="119">
        <f t="shared" si="457"/>
        <v>1.1725258880813942</v>
      </c>
      <c r="O845" s="112">
        <f t="shared" si="460"/>
        <v>1.1766872100000001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9.5000000000000001E-2</v>
      </c>
      <c r="U845" s="120">
        <f t="shared" si="458"/>
        <v>9</v>
      </c>
      <c r="V845" s="120">
        <v>252</v>
      </c>
      <c r="W845" s="119">
        <f t="shared" si="469"/>
        <v>1.0032464860000001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44686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1"/>
        <v>5739.56</v>
      </c>
      <c r="F846" s="115">
        <f t="shared" si="462"/>
        <v>44640</v>
      </c>
      <c r="G846" s="116">
        <f t="shared" si="466"/>
        <v>8.3006723105383262E-3</v>
      </c>
      <c r="H846" s="117">
        <f t="shared" si="474"/>
        <v>44701</v>
      </c>
      <c r="I846" s="117">
        <f t="shared" si="467"/>
        <v>44701</v>
      </c>
      <c r="J846" s="118">
        <f t="shared" si="475"/>
        <v>21</v>
      </c>
      <c r="K846" s="118">
        <f t="shared" si="464"/>
        <v>10</v>
      </c>
      <c r="L846" s="8">
        <f t="shared" si="476"/>
        <v>1.00394414</v>
      </c>
      <c r="M846" s="119">
        <f t="shared" si="463"/>
        <v>1.0083006699999999</v>
      </c>
      <c r="N846" s="119">
        <f t="shared" si="457"/>
        <v>1.1725258880813942</v>
      </c>
      <c r="O846" s="112">
        <f t="shared" si="460"/>
        <v>1.17715049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9.5000000000000001E-2</v>
      </c>
      <c r="U846" s="120">
        <f t="shared" si="458"/>
        <v>10</v>
      </c>
      <c r="V846" s="120">
        <v>252</v>
      </c>
      <c r="W846" s="119">
        <f t="shared" si="469"/>
        <v>1.0036078559999999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44687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1"/>
        <v>5739.56</v>
      </c>
      <c r="F847" s="115">
        <f t="shared" si="462"/>
        <v>44640</v>
      </c>
      <c r="G847" s="116">
        <f t="shared" si="466"/>
        <v>8.3006723105383262E-3</v>
      </c>
      <c r="H847" s="117">
        <f t="shared" si="474"/>
        <v>44701</v>
      </c>
      <c r="I847" s="117">
        <f t="shared" si="467"/>
        <v>44701</v>
      </c>
      <c r="J847" s="118">
        <f t="shared" si="475"/>
        <v>21</v>
      </c>
      <c r="K847" s="118">
        <f t="shared" si="464"/>
        <v>11</v>
      </c>
      <c r="L847" s="8">
        <f t="shared" si="476"/>
        <v>1.00433941</v>
      </c>
      <c r="M847" s="119">
        <f t="shared" si="463"/>
        <v>1.0083006699999999</v>
      </c>
      <c r="N847" s="119">
        <f t="shared" si="457"/>
        <v>1.1725258880813942</v>
      </c>
      <c r="O847" s="112">
        <f t="shared" si="460"/>
        <v>1.17761395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9.5000000000000001E-2</v>
      </c>
      <c r="U847" s="120">
        <f t="shared" si="458"/>
        <v>11</v>
      </c>
      <c r="V847" s="120">
        <v>252</v>
      </c>
      <c r="W847" s="119">
        <f t="shared" si="469"/>
        <v>1.0039693569999999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44688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1"/>
        <v>5739.56</v>
      </c>
      <c r="F848" s="115">
        <f t="shared" si="462"/>
        <v>44640</v>
      </c>
      <c r="G848" s="116">
        <f t="shared" si="466"/>
        <v>8.3006723105383262E-3</v>
      </c>
      <c r="H848" s="117">
        <f t="shared" si="474"/>
        <v>44701</v>
      </c>
      <c r="I848" s="117">
        <f t="shared" si="467"/>
        <v>44701</v>
      </c>
      <c r="J848" s="118">
        <f t="shared" si="475"/>
        <v>21</v>
      </c>
      <c r="K848" s="118">
        <f t="shared" si="464"/>
        <v>12</v>
      </c>
      <c r="L848" s="8">
        <f t="shared" si="476"/>
        <v>1.0047348300000001</v>
      </c>
      <c r="M848" s="119">
        <f t="shared" si="463"/>
        <v>1.0083006699999999</v>
      </c>
      <c r="N848" s="119">
        <f t="shared" si="457"/>
        <v>1.1725258880813942</v>
      </c>
      <c r="O848" s="112">
        <f t="shared" si="460"/>
        <v>1.17807759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9.5000000000000001E-2</v>
      </c>
      <c r="U848" s="120">
        <f t="shared" si="458"/>
        <v>12</v>
      </c>
      <c r="V848" s="120">
        <v>252</v>
      </c>
      <c r="W848" s="119">
        <f t="shared" si="469"/>
        <v>1.004330988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44689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1"/>
        <v>5739.56</v>
      </c>
      <c r="F849" s="115">
        <f t="shared" si="462"/>
        <v>44640</v>
      </c>
      <c r="G849" s="116">
        <f t="shared" si="466"/>
        <v>8.3006723105383262E-3</v>
      </c>
      <c r="H849" s="117">
        <f t="shared" si="474"/>
        <v>44701</v>
      </c>
      <c r="I849" s="117">
        <f t="shared" si="467"/>
        <v>44701</v>
      </c>
      <c r="J849" s="118">
        <f t="shared" si="475"/>
        <v>21</v>
      </c>
      <c r="K849" s="118">
        <f t="shared" si="464"/>
        <v>12</v>
      </c>
      <c r="L849" s="8">
        <f t="shared" si="476"/>
        <v>1.0047348300000001</v>
      </c>
      <c r="M849" s="119">
        <f t="shared" si="463"/>
        <v>1.0083006699999999</v>
      </c>
      <c r="N849" s="119">
        <f t="shared" si="457"/>
        <v>1.1725258880813942</v>
      </c>
      <c r="O849" s="112">
        <f t="shared" si="460"/>
        <v>1.17807759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9.5000000000000001E-2</v>
      </c>
      <c r="U849" s="120">
        <f t="shared" si="458"/>
        <v>12</v>
      </c>
      <c r="V849" s="120">
        <v>252</v>
      </c>
      <c r="W849" s="119">
        <f t="shared" si="469"/>
        <v>1.004330988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44690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1"/>
        <v>5739.56</v>
      </c>
      <c r="F850" s="115">
        <f t="shared" si="462"/>
        <v>44640</v>
      </c>
      <c r="G850" s="116">
        <f t="shared" si="466"/>
        <v>8.3006723105383262E-3</v>
      </c>
      <c r="H850" s="117">
        <f t="shared" si="474"/>
        <v>44701</v>
      </c>
      <c r="I850" s="117">
        <f t="shared" si="467"/>
        <v>44701</v>
      </c>
      <c r="J850" s="118">
        <f t="shared" si="475"/>
        <v>21</v>
      </c>
      <c r="K850" s="118">
        <f t="shared" si="464"/>
        <v>12</v>
      </c>
      <c r="L850" s="8">
        <f t="shared" si="476"/>
        <v>1.0047348300000001</v>
      </c>
      <c r="M850" s="119">
        <f t="shared" si="463"/>
        <v>1.0083006699999999</v>
      </c>
      <c r="N850" s="119">
        <f t="shared" si="457"/>
        <v>1.1725258880813942</v>
      </c>
      <c r="O850" s="112">
        <f t="shared" si="460"/>
        <v>1.17807759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9.5000000000000001E-2</v>
      </c>
      <c r="U850" s="120">
        <f t="shared" si="458"/>
        <v>12</v>
      </c>
      <c r="V850" s="120">
        <v>252</v>
      </c>
      <c r="W850" s="119">
        <f t="shared" si="469"/>
        <v>1.004330988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44691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1"/>
        <v>5739.56</v>
      </c>
      <c r="F851" s="115">
        <f t="shared" si="462"/>
        <v>44640</v>
      </c>
      <c r="G851" s="116">
        <f t="shared" si="466"/>
        <v>8.3006723105383262E-3</v>
      </c>
      <c r="H851" s="117">
        <f t="shared" si="474"/>
        <v>44701</v>
      </c>
      <c r="I851" s="117">
        <f t="shared" si="467"/>
        <v>44701</v>
      </c>
      <c r="J851" s="118">
        <f t="shared" si="475"/>
        <v>21</v>
      </c>
      <c r="K851" s="118">
        <f t="shared" si="464"/>
        <v>13</v>
      </c>
      <c r="L851" s="8">
        <f t="shared" si="476"/>
        <v>1.00513041</v>
      </c>
      <c r="M851" s="119">
        <f t="shared" si="463"/>
        <v>1.0083006699999999</v>
      </c>
      <c r="N851" s="119">
        <f t="shared" si="457"/>
        <v>1.1725258880813942</v>
      </c>
      <c r="O851" s="112">
        <f t="shared" si="460"/>
        <v>1.17854142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9.5000000000000001E-2</v>
      </c>
      <c r="U851" s="120">
        <f t="shared" si="458"/>
        <v>13</v>
      </c>
      <c r="V851" s="120">
        <v>252</v>
      </c>
      <c r="W851" s="119">
        <f t="shared" si="469"/>
        <v>1.0046927489999999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44692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1"/>
        <v>5739.56</v>
      </c>
      <c r="F852" s="115">
        <f t="shared" si="462"/>
        <v>44640</v>
      </c>
      <c r="G852" s="116">
        <f t="shared" si="466"/>
        <v>8.3006723105383262E-3</v>
      </c>
      <c r="H852" s="117">
        <f t="shared" si="474"/>
        <v>44701</v>
      </c>
      <c r="I852" s="117">
        <f t="shared" si="467"/>
        <v>44701</v>
      </c>
      <c r="J852" s="118">
        <f t="shared" si="475"/>
        <v>21</v>
      </c>
      <c r="K852" s="118">
        <f t="shared" si="464"/>
        <v>14</v>
      </c>
      <c r="L852" s="8">
        <f t="shared" si="476"/>
        <v>1.0055261499999999</v>
      </c>
      <c r="M852" s="119">
        <f t="shared" si="463"/>
        <v>1.0083006699999999</v>
      </c>
      <c r="N852" s="119">
        <f t="shared" si="457"/>
        <v>1.1725258880813942</v>
      </c>
      <c r="O852" s="112">
        <f t="shared" si="460"/>
        <v>1.1790054400000001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9.5000000000000001E-2</v>
      </c>
      <c r="U852" s="120">
        <f t="shared" si="458"/>
        <v>14</v>
      </c>
      <c r="V852" s="120">
        <v>252</v>
      </c>
      <c r="W852" s="119">
        <f t="shared" si="469"/>
        <v>1.0050546410000001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44693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1"/>
        <v>5739.56</v>
      </c>
      <c r="F853" s="115">
        <f t="shared" si="462"/>
        <v>44640</v>
      </c>
      <c r="G853" s="116">
        <f t="shared" si="466"/>
        <v>8.3006723105383262E-3</v>
      </c>
      <c r="H853" s="117">
        <f t="shared" si="474"/>
        <v>44701</v>
      </c>
      <c r="I853" s="117">
        <f t="shared" si="467"/>
        <v>44701</v>
      </c>
      <c r="J853" s="118">
        <f t="shared" si="475"/>
        <v>21</v>
      </c>
      <c r="K853" s="118">
        <f t="shared" si="464"/>
        <v>15</v>
      </c>
      <c r="L853" s="8">
        <f t="shared" si="476"/>
        <v>1.00592204</v>
      </c>
      <c r="M853" s="119">
        <f t="shared" si="463"/>
        <v>1.0083006699999999</v>
      </c>
      <c r="N853" s="119">
        <f t="shared" si="457"/>
        <v>1.1725258880813942</v>
      </c>
      <c r="O853" s="112">
        <f t="shared" si="460"/>
        <v>1.17946963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9.5000000000000001E-2</v>
      </c>
      <c r="U853" s="120">
        <f t="shared" si="458"/>
        <v>15</v>
      </c>
      <c r="V853" s="120">
        <v>252</v>
      </c>
      <c r="W853" s="119">
        <f t="shared" si="469"/>
        <v>1.0054166630000001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44694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1"/>
        <v>5739.56</v>
      </c>
      <c r="F854" s="115">
        <f t="shared" si="462"/>
        <v>44640</v>
      </c>
      <c r="G854" s="116">
        <f t="shared" si="466"/>
        <v>8.3006723105383262E-3</v>
      </c>
      <c r="H854" s="117">
        <f t="shared" si="474"/>
        <v>44701</v>
      </c>
      <c r="I854" s="117">
        <f t="shared" si="467"/>
        <v>44701</v>
      </c>
      <c r="J854" s="118">
        <f t="shared" si="475"/>
        <v>21</v>
      </c>
      <c r="K854" s="118">
        <f t="shared" si="464"/>
        <v>16</v>
      </c>
      <c r="L854" s="8">
        <f t="shared" si="476"/>
        <v>1.0063180899999999</v>
      </c>
      <c r="M854" s="119">
        <f t="shared" si="463"/>
        <v>1.0083006699999999</v>
      </c>
      <c r="N854" s="119">
        <f t="shared" si="457"/>
        <v>1.1725258880813942</v>
      </c>
      <c r="O854" s="112">
        <f t="shared" si="460"/>
        <v>1.17993401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9.5000000000000001E-2</v>
      </c>
      <c r="U854" s="120">
        <f t="shared" si="458"/>
        <v>16</v>
      </c>
      <c r="V854" s="120">
        <v>252</v>
      </c>
      <c r="W854" s="119">
        <f t="shared" si="469"/>
        <v>1.005778815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44695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1"/>
        <v>5739.56</v>
      </c>
      <c r="F855" s="115">
        <f t="shared" si="462"/>
        <v>44640</v>
      </c>
      <c r="G855" s="116">
        <f t="shared" si="466"/>
        <v>8.3006723105383262E-3</v>
      </c>
      <c r="H855" s="117">
        <f t="shared" si="474"/>
        <v>44701</v>
      </c>
      <c r="I855" s="117">
        <f t="shared" si="467"/>
        <v>44701</v>
      </c>
      <c r="J855" s="118">
        <f t="shared" si="475"/>
        <v>21</v>
      </c>
      <c r="K855" s="118">
        <f t="shared" si="464"/>
        <v>17</v>
      </c>
      <c r="L855" s="8">
        <f t="shared" si="476"/>
        <v>1.0067142899999999</v>
      </c>
      <c r="M855" s="119">
        <f t="shared" si="463"/>
        <v>1.0083006699999999</v>
      </c>
      <c r="N855" s="119">
        <f t="shared" si="457"/>
        <v>1.1725258880813942</v>
      </c>
      <c r="O855" s="112">
        <f t="shared" si="460"/>
        <v>1.18039856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9.5000000000000001E-2</v>
      </c>
      <c r="U855" s="120">
        <f t="shared" si="458"/>
        <v>17</v>
      </c>
      <c r="V855" s="120">
        <v>252</v>
      </c>
      <c r="W855" s="119">
        <f t="shared" si="469"/>
        <v>1.0061410980000001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44696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1"/>
        <v>5739.56</v>
      </c>
      <c r="F856" s="115">
        <f t="shared" si="462"/>
        <v>44640</v>
      </c>
      <c r="G856" s="116">
        <f t="shared" si="466"/>
        <v>8.3006723105383262E-3</v>
      </c>
      <c r="H856" s="117">
        <f t="shared" si="474"/>
        <v>44701</v>
      </c>
      <c r="I856" s="117">
        <f t="shared" si="467"/>
        <v>44701</v>
      </c>
      <c r="J856" s="118">
        <f t="shared" si="475"/>
        <v>21</v>
      </c>
      <c r="K856" s="118">
        <f t="shared" si="464"/>
        <v>17</v>
      </c>
      <c r="L856" s="8">
        <f t="shared" si="476"/>
        <v>1.0067142899999999</v>
      </c>
      <c r="M856" s="119">
        <f t="shared" si="463"/>
        <v>1.0083006699999999</v>
      </c>
      <c r="N856" s="119">
        <f t="shared" si="457"/>
        <v>1.1725258880813942</v>
      </c>
      <c r="O856" s="112">
        <f t="shared" si="460"/>
        <v>1.18039856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9.5000000000000001E-2</v>
      </c>
      <c r="U856" s="120">
        <f t="shared" si="458"/>
        <v>17</v>
      </c>
      <c r="V856" s="120">
        <v>252</v>
      </c>
      <c r="W856" s="119">
        <f t="shared" si="469"/>
        <v>1.0061410980000001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44697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1"/>
        <v>5739.56</v>
      </c>
      <c r="F857" s="115">
        <f t="shared" si="462"/>
        <v>44640</v>
      </c>
      <c r="G857" s="116">
        <f t="shared" si="466"/>
        <v>8.3006723105383262E-3</v>
      </c>
      <c r="H857" s="117">
        <f t="shared" si="474"/>
        <v>44701</v>
      </c>
      <c r="I857" s="117">
        <f t="shared" si="467"/>
        <v>44701</v>
      </c>
      <c r="J857" s="118">
        <f t="shared" si="475"/>
        <v>21</v>
      </c>
      <c r="K857" s="118">
        <f t="shared" si="464"/>
        <v>17</v>
      </c>
      <c r="L857" s="8">
        <f t="shared" si="476"/>
        <v>1.0067142899999999</v>
      </c>
      <c r="M857" s="119">
        <f t="shared" si="463"/>
        <v>1.0083006699999999</v>
      </c>
      <c r="N857" s="119">
        <f t="shared" si="457"/>
        <v>1.1725258880813942</v>
      </c>
      <c r="O857" s="112">
        <f t="shared" si="460"/>
        <v>1.18039856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9.5000000000000001E-2</v>
      </c>
      <c r="U857" s="120">
        <f t="shared" si="458"/>
        <v>17</v>
      </c>
      <c r="V857" s="120">
        <v>252</v>
      </c>
      <c r="W857" s="119">
        <f t="shared" si="469"/>
        <v>1.0061410980000001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44698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1"/>
        <v>5739.56</v>
      </c>
      <c r="F858" s="115">
        <f t="shared" si="462"/>
        <v>44640</v>
      </c>
      <c r="G858" s="116">
        <f t="shared" si="466"/>
        <v>8.3006723105383262E-3</v>
      </c>
      <c r="H858" s="117">
        <f t="shared" si="474"/>
        <v>44701</v>
      </c>
      <c r="I858" s="117">
        <f t="shared" si="467"/>
        <v>44701</v>
      </c>
      <c r="J858" s="118">
        <f t="shared" si="475"/>
        <v>21</v>
      </c>
      <c r="K858" s="118">
        <f t="shared" si="464"/>
        <v>18</v>
      </c>
      <c r="L858" s="8">
        <f t="shared" si="476"/>
        <v>1.00711065</v>
      </c>
      <c r="M858" s="119">
        <f t="shared" si="463"/>
        <v>1.0083006699999999</v>
      </c>
      <c r="N858" s="119">
        <f t="shared" si="457"/>
        <v>1.1725258880813942</v>
      </c>
      <c r="O858" s="112">
        <f t="shared" si="460"/>
        <v>1.1808632999999999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9.5000000000000001E-2</v>
      </c>
      <c r="U858" s="120">
        <f t="shared" si="458"/>
        <v>18</v>
      </c>
      <c r="V858" s="120">
        <v>252</v>
      </c>
      <c r="W858" s="119">
        <f t="shared" si="469"/>
        <v>1.006503511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44699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1"/>
        <v>5739.56</v>
      </c>
      <c r="F859" s="115">
        <f t="shared" si="462"/>
        <v>44640</v>
      </c>
      <c r="G859" s="116">
        <f t="shared" si="466"/>
        <v>8.3006723105383262E-3</v>
      </c>
      <c r="H859" s="117">
        <f t="shared" si="474"/>
        <v>44701</v>
      </c>
      <c r="I859" s="117">
        <f t="shared" si="467"/>
        <v>44701</v>
      </c>
      <c r="J859" s="118">
        <f t="shared" si="475"/>
        <v>21</v>
      </c>
      <c r="K859" s="118">
        <f t="shared" si="464"/>
        <v>19</v>
      </c>
      <c r="L859" s="8">
        <f t="shared" si="476"/>
        <v>1.00750717</v>
      </c>
      <c r="M859" s="119">
        <f t="shared" si="463"/>
        <v>1.0083006699999999</v>
      </c>
      <c r="N859" s="119">
        <f t="shared" si="457"/>
        <v>1.1725258880813942</v>
      </c>
      <c r="O859" s="112">
        <f t="shared" si="460"/>
        <v>1.1813282300000001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9.5000000000000001E-2</v>
      </c>
      <c r="U859" s="120">
        <f t="shared" si="458"/>
        <v>19</v>
      </c>
      <c r="V859" s="120">
        <v>252</v>
      </c>
      <c r="W859" s="119">
        <f t="shared" si="469"/>
        <v>1.0068660549999999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44700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1"/>
        <v>5739.56</v>
      </c>
      <c r="F860" s="115">
        <f t="shared" si="462"/>
        <v>44640</v>
      </c>
      <c r="G860" s="116">
        <f t="shared" si="466"/>
        <v>8.3006723105383262E-3</v>
      </c>
      <c r="H860" s="117">
        <f t="shared" si="474"/>
        <v>44701</v>
      </c>
      <c r="I860" s="117">
        <f t="shared" si="467"/>
        <v>44701</v>
      </c>
      <c r="J860" s="118">
        <f t="shared" si="475"/>
        <v>21</v>
      </c>
      <c r="K860" s="118">
        <f t="shared" si="464"/>
        <v>20</v>
      </c>
      <c r="L860" s="8">
        <f t="shared" si="476"/>
        <v>1.00790384</v>
      </c>
      <c r="M860" s="119">
        <f t="shared" si="463"/>
        <v>1.0083006699999999</v>
      </c>
      <c r="N860" s="119">
        <f t="shared" si="457"/>
        <v>1.1725258880813942</v>
      </c>
      <c r="O860" s="112">
        <f t="shared" si="460"/>
        <v>1.18179334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9.5000000000000001E-2</v>
      </c>
      <c r="U860" s="120">
        <f t="shared" si="458"/>
        <v>20</v>
      </c>
      <c r="V860" s="120">
        <v>252</v>
      </c>
      <c r="W860" s="119">
        <f t="shared" si="469"/>
        <v>1.0072287289999999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44701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1"/>
        <v>5739.56</v>
      </c>
      <c r="F861" s="115">
        <f t="shared" si="462"/>
        <v>44640</v>
      </c>
      <c r="G861" s="116">
        <f t="shared" si="466"/>
        <v>8.3006723105383262E-3</v>
      </c>
      <c r="H861" s="117">
        <f t="shared" si="474"/>
        <v>44732</v>
      </c>
      <c r="I861" s="117">
        <f t="shared" si="467"/>
        <v>44701</v>
      </c>
      <c r="J861" s="118">
        <f t="shared" si="475"/>
        <v>21</v>
      </c>
      <c r="K861" s="118">
        <f t="shared" si="464"/>
        <v>21</v>
      </c>
      <c r="L861" s="8">
        <f t="shared" si="476"/>
        <v>1.0083006699999999</v>
      </c>
      <c r="M861" s="119">
        <f t="shared" si="463"/>
        <v>1.0083006699999999</v>
      </c>
      <c r="N861" s="119">
        <f t="shared" si="457"/>
        <v>1.1725258880813942</v>
      </c>
      <c r="O861" s="112">
        <f t="shared" si="460"/>
        <v>1.18225863</v>
      </c>
      <c r="P861" s="112">
        <f t="shared" si="468"/>
        <v>0</v>
      </c>
      <c r="Q861" s="162">
        <f t="shared" si="479"/>
        <v>28</v>
      </c>
      <c r="R861" s="30">
        <f t="shared" si="480"/>
        <v>4.3741999999999996E-2</v>
      </c>
      <c r="S861" s="112">
        <f t="shared" si="459"/>
        <v>0</v>
      </c>
      <c r="T861" s="122">
        <f t="shared" si="477"/>
        <v>9.5000000000000001E-2</v>
      </c>
      <c r="U861" s="120">
        <f t="shared" si="458"/>
        <v>21</v>
      </c>
      <c r="V861" s="120">
        <v>252</v>
      </c>
      <c r="W861" s="119">
        <f t="shared" si="469"/>
        <v>1.0075915339999999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44702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1"/>
        <v>5739.56</v>
      </c>
      <c r="F862" s="115">
        <f t="shared" si="462"/>
        <v>44671</v>
      </c>
      <c r="G862" s="116">
        <f t="shared" si="466"/>
        <v>8.3006723105383262E-3</v>
      </c>
      <c r="H862" s="117">
        <f t="shared" si="474"/>
        <v>44732</v>
      </c>
      <c r="I862" s="117">
        <f t="shared" si="467"/>
        <v>44732</v>
      </c>
      <c r="J862" s="118">
        <f t="shared" si="475"/>
        <v>20</v>
      </c>
      <c r="K862" s="118">
        <f t="shared" si="464"/>
        <v>1</v>
      </c>
      <c r="L862" s="8">
        <f t="shared" si="476"/>
        <v>1.0004134</v>
      </c>
      <c r="M862" s="119">
        <f t="shared" si="463"/>
        <v>1.0083006699999999</v>
      </c>
      <c r="N862" s="119">
        <f t="shared" si="457"/>
        <v>1.1822586385448146</v>
      </c>
      <c r="O862" s="112">
        <f t="shared" si="460"/>
        <v>1.1827473799999999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9.5000000000000001E-2</v>
      </c>
      <c r="U862" s="120">
        <f t="shared" si="458"/>
        <v>1</v>
      </c>
      <c r="V862" s="120">
        <v>252</v>
      </c>
      <c r="W862" s="119">
        <f t="shared" si="469"/>
        <v>1.0003602009999999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44703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1"/>
        <v>5739.56</v>
      </c>
      <c r="F863" s="115">
        <f t="shared" si="462"/>
        <v>44671</v>
      </c>
      <c r="G863" s="116">
        <f t="shared" si="466"/>
        <v>8.3006723105383262E-3</v>
      </c>
      <c r="H863" s="117">
        <f t="shared" si="474"/>
        <v>44732</v>
      </c>
      <c r="I863" s="117">
        <f t="shared" si="467"/>
        <v>44732</v>
      </c>
      <c r="J863" s="118">
        <f t="shared" si="475"/>
        <v>20</v>
      </c>
      <c r="K863" s="118">
        <f t="shared" si="464"/>
        <v>1</v>
      </c>
      <c r="L863" s="8">
        <f t="shared" si="476"/>
        <v>1.0004134</v>
      </c>
      <c r="M863" s="119">
        <f t="shared" si="463"/>
        <v>1.0083006699999999</v>
      </c>
      <c r="N863" s="119">
        <f t="shared" ref="N863:N926" si="483">IF(I863&gt;I862,N862*M863,N862)</f>
        <v>1.1822586385448146</v>
      </c>
      <c r="O863" s="112">
        <f t="shared" si="460"/>
        <v>1.1827473799999999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9.5000000000000001E-2</v>
      </c>
      <c r="U863" s="120">
        <f t="shared" si="458"/>
        <v>1</v>
      </c>
      <c r="V863" s="120">
        <v>252</v>
      </c>
      <c r="W863" s="119">
        <f t="shared" si="469"/>
        <v>1.0003602009999999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44704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1"/>
        <v>5739.56</v>
      </c>
      <c r="F864" s="115">
        <f t="shared" si="462"/>
        <v>44671</v>
      </c>
      <c r="G864" s="116">
        <f t="shared" si="466"/>
        <v>8.3006723105383262E-3</v>
      </c>
      <c r="H864" s="117">
        <f t="shared" si="474"/>
        <v>44732</v>
      </c>
      <c r="I864" s="117">
        <f t="shared" si="467"/>
        <v>44732</v>
      </c>
      <c r="J864" s="118">
        <f t="shared" si="475"/>
        <v>20</v>
      </c>
      <c r="K864" s="118">
        <f t="shared" si="464"/>
        <v>1</v>
      </c>
      <c r="L864" s="8">
        <f t="shared" si="476"/>
        <v>1.0004134</v>
      </c>
      <c r="M864" s="119">
        <f t="shared" si="463"/>
        <v>1.0083006699999999</v>
      </c>
      <c r="N864" s="119">
        <f t="shared" si="483"/>
        <v>1.1822586385448146</v>
      </c>
      <c r="O864" s="112">
        <f t="shared" si="460"/>
        <v>1.1827473799999999</v>
      </c>
      <c r="P864" s="112">
        <f t="shared" si="468"/>
        <v>0</v>
      </c>
      <c r="Q864" s="162">
        <f t="shared" si="479"/>
        <v>0</v>
      </c>
      <c r="R864" s="30">
        <f t="shared" si="480"/>
        <v>0</v>
      </c>
      <c r="S864" s="112">
        <f t="shared" si="459"/>
        <v>0</v>
      </c>
      <c r="T864" s="122">
        <f t="shared" si="477"/>
        <v>9.5000000000000001E-2</v>
      </c>
      <c r="U864" s="120">
        <f t="shared" si="458"/>
        <v>1</v>
      </c>
      <c r="V864" s="120">
        <v>252</v>
      </c>
      <c r="W864" s="119">
        <f t="shared" si="469"/>
        <v>1.0003602009999999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44705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1"/>
        <v>5739.56</v>
      </c>
      <c r="F865" s="115">
        <f t="shared" si="462"/>
        <v>44671</v>
      </c>
      <c r="G865" s="116">
        <f t="shared" si="466"/>
        <v>8.3006723105383262E-3</v>
      </c>
      <c r="H865" s="117">
        <f t="shared" si="474"/>
        <v>44732</v>
      </c>
      <c r="I865" s="117">
        <f t="shared" si="467"/>
        <v>44732</v>
      </c>
      <c r="J865" s="118">
        <f t="shared" si="475"/>
        <v>20</v>
      </c>
      <c r="K865" s="118">
        <f t="shared" si="464"/>
        <v>2</v>
      </c>
      <c r="L865" s="8">
        <f t="shared" si="476"/>
        <v>1.00082698</v>
      </c>
      <c r="M865" s="119">
        <f t="shared" si="463"/>
        <v>1.0083006699999999</v>
      </c>
      <c r="N865" s="119">
        <f t="shared" si="483"/>
        <v>1.1822586385448146</v>
      </c>
      <c r="O865" s="112">
        <f t="shared" si="460"/>
        <v>1.1832363400000001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9.5000000000000001E-2</v>
      </c>
      <c r="U865" s="120">
        <f t="shared" si="458"/>
        <v>2</v>
      </c>
      <c r="V865" s="120">
        <v>252</v>
      </c>
      <c r="W865" s="119">
        <f t="shared" si="469"/>
        <v>1.0007205320000001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44706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1"/>
        <v>5739.56</v>
      </c>
      <c r="F866" s="115">
        <f t="shared" si="462"/>
        <v>44671</v>
      </c>
      <c r="G866" s="116">
        <f t="shared" si="466"/>
        <v>8.3006723105383262E-3</v>
      </c>
      <c r="H866" s="117">
        <f t="shared" si="474"/>
        <v>44732</v>
      </c>
      <c r="I866" s="117">
        <f t="shared" si="467"/>
        <v>44732</v>
      </c>
      <c r="J866" s="118">
        <f t="shared" si="475"/>
        <v>20</v>
      </c>
      <c r="K866" s="118">
        <f t="shared" si="464"/>
        <v>3</v>
      </c>
      <c r="L866" s="8">
        <f t="shared" si="476"/>
        <v>1.0012407299999999</v>
      </c>
      <c r="M866" s="119">
        <f t="shared" si="463"/>
        <v>1.0083006699999999</v>
      </c>
      <c r="N866" s="119">
        <f t="shared" si="483"/>
        <v>1.1822586385448146</v>
      </c>
      <c r="O866" s="112">
        <f t="shared" si="460"/>
        <v>1.1837255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9.5000000000000001E-2</v>
      </c>
      <c r="U866" s="120">
        <f t="shared" si="458"/>
        <v>3</v>
      </c>
      <c r="V866" s="120">
        <v>252</v>
      </c>
      <c r="W866" s="119">
        <f t="shared" si="469"/>
        <v>1.001080993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44707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1"/>
        <v>5739.56</v>
      </c>
      <c r="F867" s="115">
        <f t="shared" si="462"/>
        <v>44671</v>
      </c>
      <c r="G867" s="116">
        <f t="shared" si="466"/>
        <v>8.3006723105383262E-3</v>
      </c>
      <c r="H867" s="117">
        <f t="shared" si="474"/>
        <v>44732</v>
      </c>
      <c r="I867" s="117">
        <f t="shared" si="467"/>
        <v>44732</v>
      </c>
      <c r="J867" s="118">
        <f t="shared" si="475"/>
        <v>20</v>
      </c>
      <c r="K867" s="118">
        <f t="shared" si="464"/>
        <v>4</v>
      </c>
      <c r="L867" s="8">
        <f t="shared" si="476"/>
        <v>1.0016546399999999</v>
      </c>
      <c r="M867" s="119">
        <f t="shared" si="463"/>
        <v>1.0083006699999999</v>
      </c>
      <c r="N867" s="119">
        <f t="shared" si="483"/>
        <v>1.1822586385448146</v>
      </c>
      <c r="O867" s="112">
        <f t="shared" si="460"/>
        <v>1.18421485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9.5000000000000001E-2</v>
      </c>
      <c r="U867" s="120">
        <f t="shared" si="458"/>
        <v>4</v>
      </c>
      <c r="V867" s="120">
        <v>252</v>
      </c>
      <c r="W867" s="119">
        <f t="shared" si="469"/>
        <v>1.0014415830000001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44708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1"/>
        <v>5739.56</v>
      </c>
      <c r="F868" s="115">
        <f t="shared" si="462"/>
        <v>44671</v>
      </c>
      <c r="G868" s="116">
        <f t="shared" si="466"/>
        <v>8.3006723105383262E-3</v>
      </c>
      <c r="H868" s="117">
        <f t="shared" si="474"/>
        <v>44732</v>
      </c>
      <c r="I868" s="117">
        <f t="shared" si="467"/>
        <v>44732</v>
      </c>
      <c r="J868" s="118">
        <f t="shared" si="475"/>
        <v>20</v>
      </c>
      <c r="K868" s="118">
        <f t="shared" si="464"/>
        <v>5</v>
      </c>
      <c r="L868" s="8">
        <f t="shared" si="476"/>
        <v>1.00206873</v>
      </c>
      <c r="M868" s="119">
        <f t="shared" si="463"/>
        <v>1.0083006699999999</v>
      </c>
      <c r="N868" s="119">
        <f t="shared" si="483"/>
        <v>1.1822586385448146</v>
      </c>
      <c r="O868" s="112">
        <f t="shared" si="460"/>
        <v>1.1847044099999999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9.5000000000000001E-2</v>
      </c>
      <c r="U868" s="120">
        <f t="shared" si="458"/>
        <v>5</v>
      </c>
      <c r="V868" s="120">
        <v>252</v>
      </c>
      <c r="W868" s="119">
        <f t="shared" si="469"/>
        <v>1.0018023039999999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44709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1"/>
        <v>5739.56</v>
      </c>
      <c r="F869" s="115">
        <f t="shared" si="462"/>
        <v>44671</v>
      </c>
      <c r="G869" s="116">
        <f t="shared" si="466"/>
        <v>8.3006723105383262E-3</v>
      </c>
      <c r="H869" s="117">
        <f t="shared" si="474"/>
        <v>44732</v>
      </c>
      <c r="I869" s="117">
        <f t="shared" si="467"/>
        <v>44732</v>
      </c>
      <c r="J869" s="118">
        <f t="shared" si="475"/>
        <v>20</v>
      </c>
      <c r="K869" s="118">
        <f t="shared" si="464"/>
        <v>6</v>
      </c>
      <c r="L869" s="8">
        <f t="shared" si="476"/>
        <v>1.002483</v>
      </c>
      <c r="M869" s="119">
        <f t="shared" si="463"/>
        <v>1.0083006699999999</v>
      </c>
      <c r="N869" s="119">
        <f t="shared" si="483"/>
        <v>1.1822586385448146</v>
      </c>
      <c r="O869" s="112">
        <f t="shared" si="460"/>
        <v>1.1851941800000001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9.5000000000000001E-2</v>
      </c>
      <c r="U869" s="120">
        <f t="shared" ref="U869:U932" si="484">IF(Q868&gt;0,1,IF(K869=K868,U868,U868+1))</f>
        <v>6</v>
      </c>
      <c r="V869" s="120">
        <v>252</v>
      </c>
      <c r="W869" s="119">
        <f t="shared" si="469"/>
        <v>1.002163154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44710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1"/>
        <v>5739.56</v>
      </c>
      <c r="F870" s="115">
        <f t="shared" si="462"/>
        <v>44671</v>
      </c>
      <c r="G870" s="116">
        <f t="shared" si="466"/>
        <v>8.3006723105383262E-3</v>
      </c>
      <c r="H870" s="117">
        <f t="shared" si="474"/>
        <v>44732</v>
      </c>
      <c r="I870" s="117">
        <f t="shared" si="467"/>
        <v>44732</v>
      </c>
      <c r="J870" s="118">
        <f t="shared" si="475"/>
        <v>20</v>
      </c>
      <c r="K870" s="118">
        <f t="shared" si="464"/>
        <v>6</v>
      </c>
      <c r="L870" s="8">
        <f t="shared" si="476"/>
        <v>1.002483</v>
      </c>
      <c r="M870" s="119">
        <f t="shared" si="463"/>
        <v>1.0083006699999999</v>
      </c>
      <c r="N870" s="119">
        <f t="shared" si="483"/>
        <v>1.1822586385448146</v>
      </c>
      <c r="O870" s="112">
        <f t="shared" si="460"/>
        <v>1.1851941800000001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9.5000000000000001E-2</v>
      </c>
      <c r="U870" s="120">
        <f t="shared" si="484"/>
        <v>6</v>
      </c>
      <c r="V870" s="120">
        <v>252</v>
      </c>
      <c r="W870" s="119">
        <f t="shared" si="469"/>
        <v>1.002163154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44711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1"/>
        <v>5739.56</v>
      </c>
      <c r="F871" s="115">
        <f t="shared" si="462"/>
        <v>44671</v>
      </c>
      <c r="G871" s="116">
        <f t="shared" si="466"/>
        <v>8.3006723105383262E-3</v>
      </c>
      <c r="H871" s="117">
        <f t="shared" si="474"/>
        <v>44732</v>
      </c>
      <c r="I871" s="117">
        <f t="shared" si="467"/>
        <v>44732</v>
      </c>
      <c r="J871" s="118">
        <f t="shared" si="475"/>
        <v>20</v>
      </c>
      <c r="K871" s="118">
        <f t="shared" si="464"/>
        <v>6</v>
      </c>
      <c r="L871" s="8">
        <f t="shared" si="476"/>
        <v>1.002483</v>
      </c>
      <c r="M871" s="119">
        <f t="shared" si="463"/>
        <v>1.0083006699999999</v>
      </c>
      <c r="N871" s="119">
        <f t="shared" si="483"/>
        <v>1.1822586385448146</v>
      </c>
      <c r="O871" s="112">
        <f t="shared" si="460"/>
        <v>1.1851941800000001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9.5000000000000001E-2</v>
      </c>
      <c r="U871" s="120">
        <f t="shared" si="484"/>
        <v>6</v>
      </c>
      <c r="V871" s="120">
        <v>252</v>
      </c>
      <c r="W871" s="119">
        <f t="shared" si="469"/>
        <v>1.002163154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44712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si="461"/>
        <v>5739.56</v>
      </c>
      <c r="F872" s="115">
        <f t="shared" si="462"/>
        <v>44671</v>
      </c>
      <c r="G872" s="116">
        <f t="shared" si="466"/>
        <v>8.3006723105383262E-3</v>
      </c>
      <c r="H872" s="117">
        <f t="shared" si="474"/>
        <v>44732</v>
      </c>
      <c r="I872" s="117">
        <f t="shared" si="467"/>
        <v>44732</v>
      </c>
      <c r="J872" s="118">
        <f t="shared" si="475"/>
        <v>20</v>
      </c>
      <c r="K872" s="118">
        <f t="shared" si="464"/>
        <v>7</v>
      </c>
      <c r="L872" s="8">
        <f t="shared" si="476"/>
        <v>1.00289743</v>
      </c>
      <c r="M872" s="119">
        <f t="shared" si="463"/>
        <v>1.0083006699999999</v>
      </c>
      <c r="N872" s="119">
        <f t="shared" si="483"/>
        <v>1.1822586385448146</v>
      </c>
      <c r="O872" s="112">
        <f t="shared" si="460"/>
        <v>1.1856841499999999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9.5000000000000001E-2</v>
      </c>
      <c r="U872" s="120">
        <f t="shared" si="484"/>
        <v>7</v>
      </c>
      <c r="V872" s="120">
        <v>252</v>
      </c>
      <c r="W872" s="119">
        <f t="shared" si="469"/>
        <v>1.002524135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44713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61"/>
        <v>5739.56</v>
      </c>
      <c r="F873" s="115">
        <f t="shared" si="462"/>
        <v>44671</v>
      </c>
      <c r="G873" s="116">
        <f t="shared" si="466"/>
        <v>8.3006723105383262E-3</v>
      </c>
      <c r="H873" s="117">
        <f t="shared" si="474"/>
        <v>44732</v>
      </c>
      <c r="I873" s="117">
        <f t="shared" si="467"/>
        <v>44732</v>
      </c>
      <c r="J873" s="118">
        <f t="shared" si="475"/>
        <v>20</v>
      </c>
      <c r="K873" s="118">
        <f t="shared" si="464"/>
        <v>8</v>
      </c>
      <c r="L873" s="8">
        <f t="shared" si="476"/>
        <v>1.00331203</v>
      </c>
      <c r="M873" s="119">
        <f t="shared" si="463"/>
        <v>1.0083006699999999</v>
      </c>
      <c r="N873" s="119">
        <f t="shared" si="483"/>
        <v>1.1822586385448146</v>
      </c>
      <c r="O873" s="112">
        <f t="shared" ref="O873:O936" si="486">TRUNC(TRUNC((L873*N873),15),8)</f>
        <v>1.18617431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9.5000000000000001E-2</v>
      </c>
      <c r="U873" s="120">
        <f t="shared" si="484"/>
        <v>8</v>
      </c>
      <c r="V873" s="120">
        <v>252</v>
      </c>
      <c r="W873" s="119">
        <f t="shared" si="469"/>
        <v>1.0028852450000001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44714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ref="E874:E937" si="487">IF($K874=1,VLOOKUP($A873,$AO$10:$AS$131,4),E873)</f>
        <v>5739.56</v>
      </c>
      <c r="F874" s="115">
        <f t="shared" ref="F874:F937" si="488">IF($K874=1,VLOOKUP($A873,$AO$10:$AS$131,5),F873)</f>
        <v>44671</v>
      </c>
      <c r="G874" s="116">
        <f t="shared" si="466"/>
        <v>8.3006723105383262E-3</v>
      </c>
      <c r="H874" s="117">
        <f t="shared" si="474"/>
        <v>44732</v>
      </c>
      <c r="I874" s="117">
        <f t="shared" si="467"/>
        <v>44732</v>
      </c>
      <c r="J874" s="118">
        <f t="shared" si="475"/>
        <v>20</v>
      </c>
      <c r="K874" s="118">
        <f t="shared" si="464"/>
        <v>9</v>
      </c>
      <c r="L874" s="8">
        <f t="shared" si="476"/>
        <v>1.0037268100000001</v>
      </c>
      <c r="M874" s="119">
        <f t="shared" ref="M874:M937" si="489">IF(I874&gt;I873,L873,M873)</f>
        <v>1.0083006699999999</v>
      </c>
      <c r="N874" s="119">
        <f t="shared" si="483"/>
        <v>1.1822586385448146</v>
      </c>
      <c r="O874" s="112">
        <f t="shared" si="486"/>
        <v>1.18666469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9.5000000000000001E-2</v>
      </c>
      <c r="U874" s="120">
        <f t="shared" si="484"/>
        <v>9</v>
      </c>
      <c r="V874" s="120">
        <v>252</v>
      </c>
      <c r="W874" s="119">
        <f t="shared" si="469"/>
        <v>1.0032464860000001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44715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7"/>
        <v>5739.56</v>
      </c>
      <c r="F875" s="115">
        <f t="shared" si="488"/>
        <v>44671</v>
      </c>
      <c r="G875" s="116">
        <f t="shared" si="466"/>
        <v>8.3006723105383262E-3</v>
      </c>
      <c r="H875" s="117">
        <f t="shared" si="474"/>
        <v>44732</v>
      </c>
      <c r="I875" s="117">
        <f t="shared" si="467"/>
        <v>44732</v>
      </c>
      <c r="J875" s="118">
        <f t="shared" si="475"/>
        <v>20</v>
      </c>
      <c r="K875" s="118">
        <f t="shared" si="464"/>
        <v>10</v>
      </c>
      <c r="L875" s="8">
        <f t="shared" si="476"/>
        <v>1.0041417500000001</v>
      </c>
      <c r="M875" s="119">
        <f t="shared" si="489"/>
        <v>1.0083006699999999</v>
      </c>
      <c r="N875" s="119">
        <f t="shared" si="483"/>
        <v>1.1822586385448146</v>
      </c>
      <c r="O875" s="112">
        <f t="shared" si="486"/>
        <v>1.18715525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9.5000000000000001E-2</v>
      </c>
      <c r="U875" s="120">
        <f t="shared" si="484"/>
        <v>10</v>
      </c>
      <c r="V875" s="120">
        <v>252</v>
      </c>
      <c r="W875" s="119">
        <f t="shared" si="469"/>
        <v>1.0036078559999999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44716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7"/>
        <v>5739.56</v>
      </c>
      <c r="F876" s="115">
        <f t="shared" si="488"/>
        <v>44671</v>
      </c>
      <c r="G876" s="116">
        <f t="shared" si="466"/>
        <v>8.3006723105383262E-3</v>
      </c>
      <c r="H876" s="117">
        <f t="shared" si="474"/>
        <v>44732</v>
      </c>
      <c r="I876" s="117">
        <f t="shared" si="467"/>
        <v>44732</v>
      </c>
      <c r="J876" s="118">
        <f t="shared" si="475"/>
        <v>20</v>
      </c>
      <c r="K876" s="118">
        <f t="shared" si="464"/>
        <v>11</v>
      </c>
      <c r="L876" s="8">
        <f t="shared" si="476"/>
        <v>1.00455687</v>
      </c>
      <c r="M876" s="119">
        <f t="shared" si="489"/>
        <v>1.0083006699999999</v>
      </c>
      <c r="N876" s="119">
        <f t="shared" si="483"/>
        <v>1.1822586385448146</v>
      </c>
      <c r="O876" s="112">
        <f t="shared" si="486"/>
        <v>1.18764603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9.5000000000000001E-2</v>
      </c>
      <c r="U876" s="120">
        <f t="shared" si="484"/>
        <v>11</v>
      </c>
      <c r="V876" s="120">
        <v>252</v>
      </c>
      <c r="W876" s="119">
        <f t="shared" si="469"/>
        <v>1.0039693569999999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44717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7"/>
        <v>5739.56</v>
      </c>
      <c r="F877" s="115">
        <f t="shared" si="488"/>
        <v>44671</v>
      </c>
      <c r="G877" s="116">
        <f t="shared" si="466"/>
        <v>8.3006723105383262E-3</v>
      </c>
      <c r="H877" s="117">
        <f t="shared" si="474"/>
        <v>44732</v>
      </c>
      <c r="I877" s="117">
        <f t="shared" si="467"/>
        <v>44732</v>
      </c>
      <c r="J877" s="118">
        <f t="shared" si="475"/>
        <v>20</v>
      </c>
      <c r="K877" s="118">
        <f t="shared" si="464"/>
        <v>11</v>
      </c>
      <c r="L877" s="8">
        <f t="shared" si="476"/>
        <v>1.00455687</v>
      </c>
      <c r="M877" s="119">
        <f t="shared" si="489"/>
        <v>1.0083006699999999</v>
      </c>
      <c r="N877" s="119">
        <f t="shared" si="483"/>
        <v>1.1822586385448146</v>
      </c>
      <c r="O877" s="112">
        <f t="shared" si="486"/>
        <v>1.18764603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9.5000000000000001E-2</v>
      </c>
      <c r="U877" s="120">
        <f t="shared" si="484"/>
        <v>11</v>
      </c>
      <c r="V877" s="120">
        <v>252</v>
      </c>
      <c r="W877" s="119">
        <f t="shared" si="469"/>
        <v>1.0039693569999999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44718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7"/>
        <v>5739.56</v>
      </c>
      <c r="F878" s="115">
        <f t="shared" si="488"/>
        <v>44671</v>
      </c>
      <c r="G878" s="116">
        <f t="shared" si="466"/>
        <v>8.3006723105383262E-3</v>
      </c>
      <c r="H878" s="117">
        <f t="shared" si="474"/>
        <v>44732</v>
      </c>
      <c r="I878" s="117">
        <f t="shared" si="467"/>
        <v>44732</v>
      </c>
      <c r="J878" s="118">
        <f t="shared" si="475"/>
        <v>20</v>
      </c>
      <c r="K878" s="118">
        <f t="shared" ref="K878:K941" si="490">(J878-(NETWORKDAYS(A878,I878,AD$148:AD$502)-1))</f>
        <v>11</v>
      </c>
      <c r="L878" s="8">
        <f t="shared" si="476"/>
        <v>1.00455687</v>
      </c>
      <c r="M878" s="119">
        <f t="shared" si="489"/>
        <v>1.0083006699999999</v>
      </c>
      <c r="N878" s="119">
        <f t="shared" si="483"/>
        <v>1.1822586385448146</v>
      </c>
      <c r="O878" s="112">
        <f t="shared" si="486"/>
        <v>1.18764603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9.5000000000000001E-2</v>
      </c>
      <c r="U878" s="120">
        <f t="shared" si="484"/>
        <v>11</v>
      </c>
      <c r="V878" s="120">
        <v>252</v>
      </c>
      <c r="W878" s="119">
        <f t="shared" si="469"/>
        <v>1.0039693569999999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44719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7"/>
        <v>5739.56</v>
      </c>
      <c r="F879" s="115">
        <f t="shared" si="488"/>
        <v>44671</v>
      </c>
      <c r="G879" s="116">
        <f t="shared" si="466"/>
        <v>8.3006723105383262E-3</v>
      </c>
      <c r="H879" s="117">
        <f t="shared" si="474"/>
        <v>44732</v>
      </c>
      <c r="I879" s="117">
        <f t="shared" si="467"/>
        <v>44732</v>
      </c>
      <c r="J879" s="118">
        <f t="shared" si="475"/>
        <v>20</v>
      </c>
      <c r="K879" s="118">
        <f t="shared" si="490"/>
        <v>12</v>
      </c>
      <c r="L879" s="8">
        <f t="shared" si="476"/>
        <v>1.0049721599999999</v>
      </c>
      <c r="M879" s="119">
        <f t="shared" si="489"/>
        <v>1.0083006699999999</v>
      </c>
      <c r="N879" s="119">
        <f t="shared" si="483"/>
        <v>1.1822586385448146</v>
      </c>
      <c r="O879" s="112">
        <f t="shared" si="486"/>
        <v>1.1881370099999999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9.5000000000000001E-2</v>
      </c>
      <c r="U879" s="120">
        <f t="shared" si="484"/>
        <v>12</v>
      </c>
      <c r="V879" s="120">
        <v>252</v>
      </c>
      <c r="W879" s="119">
        <f t="shared" si="469"/>
        <v>1.004330988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44720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7"/>
        <v>5739.56</v>
      </c>
      <c r="F880" s="115">
        <f t="shared" si="488"/>
        <v>44671</v>
      </c>
      <c r="G880" s="116">
        <f t="shared" si="466"/>
        <v>8.3006723105383262E-3</v>
      </c>
      <c r="H880" s="117">
        <f t="shared" si="474"/>
        <v>44732</v>
      </c>
      <c r="I880" s="117">
        <f t="shared" si="467"/>
        <v>44732</v>
      </c>
      <c r="J880" s="118">
        <f t="shared" si="475"/>
        <v>20</v>
      </c>
      <c r="K880" s="118">
        <f t="shared" si="490"/>
        <v>13</v>
      </c>
      <c r="L880" s="8">
        <f t="shared" si="476"/>
        <v>1.00538762</v>
      </c>
      <c r="M880" s="119">
        <f t="shared" si="489"/>
        <v>1.0083006699999999</v>
      </c>
      <c r="N880" s="119">
        <f t="shared" si="483"/>
        <v>1.1822586385448146</v>
      </c>
      <c r="O880" s="112">
        <f t="shared" si="486"/>
        <v>1.18862819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9.5000000000000001E-2</v>
      </c>
      <c r="U880" s="120">
        <f t="shared" si="484"/>
        <v>13</v>
      </c>
      <c r="V880" s="120">
        <v>252</v>
      </c>
      <c r="W880" s="119">
        <f t="shared" si="469"/>
        <v>1.0046927489999999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44721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7"/>
        <v>5739.56</v>
      </c>
      <c r="F881" s="115">
        <f t="shared" si="488"/>
        <v>44671</v>
      </c>
      <c r="G881" s="116">
        <f t="shared" si="466"/>
        <v>8.3006723105383262E-3</v>
      </c>
      <c r="H881" s="117">
        <f t="shared" si="474"/>
        <v>44732</v>
      </c>
      <c r="I881" s="117">
        <f t="shared" si="467"/>
        <v>44732</v>
      </c>
      <c r="J881" s="118">
        <f t="shared" si="475"/>
        <v>20</v>
      </c>
      <c r="K881" s="118">
        <f t="shared" si="490"/>
        <v>14</v>
      </c>
      <c r="L881" s="8">
        <f t="shared" si="476"/>
        <v>1.00580326</v>
      </c>
      <c r="M881" s="119">
        <f t="shared" si="489"/>
        <v>1.0083006699999999</v>
      </c>
      <c r="N881" s="119">
        <f t="shared" si="483"/>
        <v>1.1822586385448146</v>
      </c>
      <c r="O881" s="112">
        <f t="shared" si="486"/>
        <v>1.18911959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9.5000000000000001E-2</v>
      </c>
      <c r="U881" s="120">
        <f t="shared" si="484"/>
        <v>14</v>
      </c>
      <c r="V881" s="120">
        <v>252</v>
      </c>
      <c r="W881" s="119">
        <f t="shared" si="469"/>
        <v>1.0050546410000001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44722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7"/>
        <v>5739.56</v>
      </c>
      <c r="F882" s="115">
        <f t="shared" si="488"/>
        <v>44671</v>
      </c>
      <c r="G882" s="116">
        <f t="shared" si="466"/>
        <v>8.3006723105383262E-3</v>
      </c>
      <c r="H882" s="117">
        <f t="shared" si="474"/>
        <v>44732</v>
      </c>
      <c r="I882" s="117">
        <f t="shared" si="467"/>
        <v>44732</v>
      </c>
      <c r="J882" s="118">
        <f t="shared" si="475"/>
        <v>20</v>
      </c>
      <c r="K882" s="118">
        <f t="shared" si="490"/>
        <v>15</v>
      </c>
      <c r="L882" s="8">
        <f t="shared" si="476"/>
        <v>1.0062190600000001</v>
      </c>
      <c r="M882" s="119">
        <f t="shared" si="489"/>
        <v>1.0083006699999999</v>
      </c>
      <c r="N882" s="119">
        <f t="shared" si="483"/>
        <v>1.1822586385448146</v>
      </c>
      <c r="O882" s="112">
        <f t="shared" si="486"/>
        <v>1.1896111700000001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9.5000000000000001E-2</v>
      </c>
      <c r="U882" s="120">
        <f t="shared" si="484"/>
        <v>15</v>
      </c>
      <c r="V882" s="120">
        <v>252</v>
      </c>
      <c r="W882" s="119">
        <f t="shared" si="469"/>
        <v>1.0054166630000001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44723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7"/>
        <v>5739.56</v>
      </c>
      <c r="F883" s="115">
        <f t="shared" si="488"/>
        <v>44671</v>
      </c>
      <c r="G883" s="116">
        <f t="shared" si="466"/>
        <v>8.3006723105383262E-3</v>
      </c>
      <c r="H883" s="117">
        <f t="shared" si="474"/>
        <v>44732</v>
      </c>
      <c r="I883" s="117">
        <f t="shared" si="467"/>
        <v>44732</v>
      </c>
      <c r="J883" s="118">
        <f t="shared" si="475"/>
        <v>20</v>
      </c>
      <c r="K883" s="118">
        <f t="shared" si="490"/>
        <v>16</v>
      </c>
      <c r="L883" s="8">
        <f t="shared" si="476"/>
        <v>1.0066350399999999</v>
      </c>
      <c r="M883" s="119">
        <f t="shared" si="489"/>
        <v>1.0083006699999999</v>
      </c>
      <c r="N883" s="119">
        <f t="shared" si="483"/>
        <v>1.1822586385448146</v>
      </c>
      <c r="O883" s="112">
        <f t="shared" si="486"/>
        <v>1.1901029700000001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9.5000000000000001E-2</v>
      </c>
      <c r="U883" s="120">
        <f t="shared" si="484"/>
        <v>16</v>
      </c>
      <c r="V883" s="120">
        <v>252</v>
      </c>
      <c r="W883" s="119">
        <f t="shared" si="469"/>
        <v>1.005778815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44724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7"/>
        <v>5739.56</v>
      </c>
      <c r="F884" s="115">
        <f t="shared" si="488"/>
        <v>44671</v>
      </c>
      <c r="G884" s="116">
        <f t="shared" si="466"/>
        <v>8.3006723105383262E-3</v>
      </c>
      <c r="H884" s="117">
        <f t="shared" si="474"/>
        <v>44732</v>
      </c>
      <c r="I884" s="117">
        <f t="shared" si="467"/>
        <v>44732</v>
      </c>
      <c r="J884" s="118">
        <f t="shared" si="475"/>
        <v>20</v>
      </c>
      <c r="K884" s="118">
        <f t="shared" si="490"/>
        <v>16</v>
      </c>
      <c r="L884" s="8">
        <f t="shared" si="476"/>
        <v>1.0066350399999999</v>
      </c>
      <c r="M884" s="119">
        <f t="shared" si="489"/>
        <v>1.0083006699999999</v>
      </c>
      <c r="N884" s="119">
        <f t="shared" si="483"/>
        <v>1.1822586385448146</v>
      </c>
      <c r="O884" s="112">
        <f t="shared" si="486"/>
        <v>1.1901029700000001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9.5000000000000001E-2</v>
      </c>
      <c r="U884" s="120">
        <f t="shared" si="484"/>
        <v>16</v>
      </c>
      <c r="V884" s="120">
        <v>252</v>
      </c>
      <c r="W884" s="119">
        <f t="shared" si="469"/>
        <v>1.005778815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44725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7"/>
        <v>5739.56</v>
      </c>
      <c r="F885" s="115">
        <f t="shared" si="488"/>
        <v>44671</v>
      </c>
      <c r="G885" s="116">
        <f t="shared" si="466"/>
        <v>8.3006723105383262E-3</v>
      </c>
      <c r="H885" s="117">
        <f t="shared" si="474"/>
        <v>44732</v>
      </c>
      <c r="I885" s="117">
        <f t="shared" si="467"/>
        <v>44732</v>
      </c>
      <c r="J885" s="118">
        <f t="shared" si="475"/>
        <v>20</v>
      </c>
      <c r="K885" s="118">
        <f t="shared" si="490"/>
        <v>16</v>
      </c>
      <c r="L885" s="8">
        <f t="shared" si="476"/>
        <v>1.0066350399999999</v>
      </c>
      <c r="M885" s="119">
        <f t="shared" si="489"/>
        <v>1.0083006699999999</v>
      </c>
      <c r="N885" s="119">
        <f t="shared" si="483"/>
        <v>1.1822586385448146</v>
      </c>
      <c r="O885" s="112">
        <f t="shared" si="486"/>
        <v>1.1901029700000001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9.5000000000000001E-2</v>
      </c>
      <c r="U885" s="120">
        <f t="shared" si="484"/>
        <v>16</v>
      </c>
      <c r="V885" s="120">
        <v>252</v>
      </c>
      <c r="W885" s="119">
        <f t="shared" si="469"/>
        <v>1.005778815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44726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7"/>
        <v>5739.56</v>
      </c>
      <c r="F886" s="115">
        <f t="shared" si="488"/>
        <v>44671</v>
      </c>
      <c r="G886" s="116">
        <f t="shared" si="466"/>
        <v>8.3006723105383262E-3</v>
      </c>
      <c r="H886" s="117">
        <f t="shared" si="474"/>
        <v>44732</v>
      </c>
      <c r="I886" s="117">
        <f t="shared" si="467"/>
        <v>44732</v>
      </c>
      <c r="J886" s="118">
        <f t="shared" si="475"/>
        <v>20</v>
      </c>
      <c r="K886" s="118">
        <f t="shared" si="490"/>
        <v>17</v>
      </c>
      <c r="L886" s="8">
        <f t="shared" si="476"/>
        <v>1.0070511900000001</v>
      </c>
      <c r="M886" s="119">
        <f t="shared" si="489"/>
        <v>1.0083006699999999</v>
      </c>
      <c r="N886" s="119">
        <f t="shared" si="483"/>
        <v>1.1822586385448146</v>
      </c>
      <c r="O886" s="112">
        <f t="shared" si="486"/>
        <v>1.1905949600000001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9.5000000000000001E-2</v>
      </c>
      <c r="U886" s="120">
        <f t="shared" si="484"/>
        <v>17</v>
      </c>
      <c r="V886" s="120">
        <v>252</v>
      </c>
      <c r="W886" s="119">
        <f t="shared" si="469"/>
        <v>1.0061410980000001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44727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7"/>
        <v>5739.56</v>
      </c>
      <c r="F887" s="115">
        <f t="shared" si="488"/>
        <v>44671</v>
      </c>
      <c r="G887" s="116">
        <f t="shared" si="466"/>
        <v>8.3006723105383262E-3</v>
      </c>
      <c r="H887" s="117">
        <f t="shared" si="474"/>
        <v>44732</v>
      </c>
      <c r="I887" s="117">
        <f t="shared" si="467"/>
        <v>44732</v>
      </c>
      <c r="J887" s="118">
        <f t="shared" si="475"/>
        <v>20</v>
      </c>
      <c r="K887" s="118">
        <f t="shared" si="490"/>
        <v>18</v>
      </c>
      <c r="L887" s="8">
        <f t="shared" si="476"/>
        <v>1.0074675099999999</v>
      </c>
      <c r="M887" s="119">
        <f t="shared" si="489"/>
        <v>1.0083006699999999</v>
      </c>
      <c r="N887" s="119">
        <f t="shared" si="483"/>
        <v>1.1822586385448146</v>
      </c>
      <c r="O887" s="112">
        <f t="shared" si="486"/>
        <v>1.1910871599999999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9.5000000000000001E-2</v>
      </c>
      <c r="U887" s="120">
        <f t="shared" si="484"/>
        <v>18</v>
      </c>
      <c r="V887" s="120">
        <v>252</v>
      </c>
      <c r="W887" s="119">
        <f t="shared" si="469"/>
        <v>1.006503511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44728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7"/>
        <v>5739.56</v>
      </c>
      <c r="F888" s="115">
        <f t="shared" si="488"/>
        <v>44671</v>
      </c>
      <c r="G888" s="116">
        <f t="shared" si="466"/>
        <v>8.3006723105383262E-3</v>
      </c>
      <c r="H888" s="117">
        <f t="shared" si="474"/>
        <v>44732</v>
      </c>
      <c r="I888" s="117">
        <f t="shared" si="467"/>
        <v>44732</v>
      </c>
      <c r="J888" s="118">
        <f t="shared" si="475"/>
        <v>20</v>
      </c>
      <c r="K888" s="118">
        <f t="shared" si="490"/>
        <v>19</v>
      </c>
      <c r="L888" s="8">
        <f t="shared" si="476"/>
        <v>1.007884</v>
      </c>
      <c r="M888" s="119">
        <f t="shared" si="489"/>
        <v>1.0083006699999999</v>
      </c>
      <c r="N888" s="119">
        <f t="shared" si="483"/>
        <v>1.1822586385448146</v>
      </c>
      <c r="O888" s="112">
        <f t="shared" si="486"/>
        <v>1.1915795600000001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9.5000000000000001E-2</v>
      </c>
      <c r="U888" s="120">
        <f t="shared" si="484"/>
        <v>19</v>
      </c>
      <c r="V888" s="120">
        <v>252</v>
      </c>
      <c r="W888" s="119">
        <f t="shared" si="469"/>
        <v>1.0068660549999999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44729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7"/>
        <v>5739.56</v>
      </c>
      <c r="F889" s="115">
        <f t="shared" si="488"/>
        <v>44671</v>
      </c>
      <c r="G889" s="116">
        <f t="shared" si="466"/>
        <v>8.3006723105383262E-3</v>
      </c>
      <c r="H889" s="117">
        <f t="shared" si="474"/>
        <v>44732</v>
      </c>
      <c r="I889" s="117">
        <f t="shared" si="467"/>
        <v>44732</v>
      </c>
      <c r="J889" s="118">
        <f t="shared" si="475"/>
        <v>20</v>
      </c>
      <c r="K889" s="118">
        <f t="shared" si="490"/>
        <v>19</v>
      </c>
      <c r="L889" s="8">
        <f t="shared" si="476"/>
        <v>1.007884</v>
      </c>
      <c r="M889" s="119">
        <f t="shared" si="489"/>
        <v>1.0083006699999999</v>
      </c>
      <c r="N889" s="119">
        <f t="shared" si="483"/>
        <v>1.1822586385448146</v>
      </c>
      <c r="O889" s="112">
        <f t="shared" si="486"/>
        <v>1.1915795600000001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9.5000000000000001E-2</v>
      </c>
      <c r="U889" s="120">
        <f t="shared" si="484"/>
        <v>19</v>
      </c>
      <c r="V889" s="120">
        <v>252</v>
      </c>
      <c r="W889" s="119">
        <f t="shared" si="469"/>
        <v>1.0068660549999999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44730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7"/>
        <v>5739.56</v>
      </c>
      <c r="F890" s="115">
        <f t="shared" si="488"/>
        <v>44671</v>
      </c>
      <c r="G890" s="116">
        <f t="shared" si="466"/>
        <v>8.3006723105383262E-3</v>
      </c>
      <c r="H890" s="117">
        <f t="shared" si="474"/>
        <v>44732</v>
      </c>
      <c r="I890" s="117">
        <f t="shared" si="467"/>
        <v>44732</v>
      </c>
      <c r="J890" s="118">
        <f t="shared" si="475"/>
        <v>20</v>
      </c>
      <c r="K890" s="118">
        <f t="shared" si="490"/>
        <v>20</v>
      </c>
      <c r="L890" s="8">
        <f t="shared" si="476"/>
        <v>1.0083006699999999</v>
      </c>
      <c r="M890" s="119">
        <f t="shared" si="489"/>
        <v>1.0083006699999999</v>
      </c>
      <c r="N890" s="119">
        <f t="shared" si="483"/>
        <v>1.1822586385448146</v>
      </c>
      <c r="O890" s="112">
        <f t="shared" si="486"/>
        <v>1.1920721700000001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9.5000000000000001E-2</v>
      </c>
      <c r="U890" s="120">
        <f t="shared" si="484"/>
        <v>20</v>
      </c>
      <c r="V890" s="120">
        <v>252</v>
      </c>
      <c r="W890" s="119">
        <f t="shared" si="469"/>
        <v>1.0072287289999999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44731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7"/>
        <v>5739.56</v>
      </c>
      <c r="F891" s="115">
        <f t="shared" si="488"/>
        <v>44671</v>
      </c>
      <c r="G891" s="116">
        <f t="shared" si="466"/>
        <v>8.3006723105383262E-3</v>
      </c>
      <c r="H891" s="117">
        <f t="shared" si="474"/>
        <v>44732</v>
      </c>
      <c r="I891" s="117">
        <f t="shared" si="467"/>
        <v>44732</v>
      </c>
      <c r="J891" s="118">
        <f t="shared" si="475"/>
        <v>20</v>
      </c>
      <c r="K891" s="118">
        <f t="shared" si="490"/>
        <v>20</v>
      </c>
      <c r="L891" s="8">
        <f t="shared" si="476"/>
        <v>1.0083006699999999</v>
      </c>
      <c r="M891" s="119">
        <f t="shared" si="489"/>
        <v>1.0083006699999999</v>
      </c>
      <c r="N891" s="119">
        <f t="shared" si="483"/>
        <v>1.1822586385448146</v>
      </c>
      <c r="O891" s="112">
        <f t="shared" si="486"/>
        <v>1.1920721700000001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9.5000000000000001E-2</v>
      </c>
      <c r="U891" s="120">
        <f t="shared" si="484"/>
        <v>20</v>
      </c>
      <c r="V891" s="120">
        <v>252</v>
      </c>
      <c r="W891" s="119">
        <f t="shared" si="469"/>
        <v>1.0072287289999999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44732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7"/>
        <v>5739.56</v>
      </c>
      <c r="F892" s="115">
        <f t="shared" si="488"/>
        <v>44671</v>
      </c>
      <c r="G892" s="116">
        <f t="shared" si="466"/>
        <v>8.3006723105383262E-3</v>
      </c>
      <c r="H892" s="117">
        <f t="shared" si="474"/>
        <v>44762</v>
      </c>
      <c r="I892" s="117">
        <f t="shared" si="467"/>
        <v>44732</v>
      </c>
      <c r="J892" s="118">
        <f t="shared" si="475"/>
        <v>20</v>
      </c>
      <c r="K892" s="118">
        <f t="shared" si="490"/>
        <v>20</v>
      </c>
      <c r="L892" s="8">
        <f t="shared" si="476"/>
        <v>1.0083006699999999</v>
      </c>
      <c r="M892" s="119">
        <f t="shared" si="489"/>
        <v>1.0083006699999999</v>
      </c>
      <c r="N892" s="119">
        <f t="shared" si="483"/>
        <v>1.1822586385448146</v>
      </c>
      <c r="O892" s="112">
        <f t="shared" si="486"/>
        <v>1.1920721700000001</v>
      </c>
      <c r="P892" s="112">
        <f t="shared" si="468"/>
        <v>0</v>
      </c>
      <c r="Q892" s="162">
        <f t="shared" si="479"/>
        <v>29</v>
      </c>
      <c r="R892" s="30">
        <f t="shared" si="480"/>
        <v>4.4681999999999999E-2</v>
      </c>
      <c r="S892" s="112">
        <f t="shared" si="485"/>
        <v>0</v>
      </c>
      <c r="T892" s="122">
        <f t="shared" si="477"/>
        <v>9.5000000000000001E-2</v>
      </c>
      <c r="U892" s="120">
        <f t="shared" si="484"/>
        <v>20</v>
      </c>
      <c r="V892" s="120">
        <v>252</v>
      </c>
      <c r="W892" s="119">
        <f t="shared" si="469"/>
        <v>1.0072287289999999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44733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7"/>
        <v>5739.56</v>
      </c>
      <c r="F893" s="115">
        <f t="shared" si="488"/>
        <v>44701</v>
      </c>
      <c r="G893" s="116">
        <f t="shared" si="466"/>
        <v>8.3006723105383262E-3</v>
      </c>
      <c r="H893" s="117">
        <f t="shared" si="474"/>
        <v>44762</v>
      </c>
      <c r="I893" s="117">
        <f t="shared" si="467"/>
        <v>44762</v>
      </c>
      <c r="J893" s="118">
        <f t="shared" si="475"/>
        <v>22</v>
      </c>
      <c r="K893" s="118">
        <f t="shared" si="490"/>
        <v>1</v>
      </c>
      <c r="L893" s="8">
        <f t="shared" si="476"/>
        <v>1.00037581</v>
      </c>
      <c r="M893" s="119">
        <f t="shared" si="489"/>
        <v>1.0083006699999999</v>
      </c>
      <c r="N893" s="119">
        <f t="shared" si="483"/>
        <v>1.1920721773580243</v>
      </c>
      <c r="O893" s="112">
        <f t="shared" si="486"/>
        <v>1.1925201700000001</v>
      </c>
      <c r="P893" s="112">
        <f t="shared" si="468"/>
        <v>0</v>
      </c>
      <c r="Q893" s="162">
        <f t="shared" si="479"/>
        <v>0</v>
      </c>
      <c r="R893" s="30">
        <f t="shared" si="480"/>
        <v>0</v>
      </c>
      <c r="S893" s="112">
        <f t="shared" si="485"/>
        <v>0</v>
      </c>
      <c r="T893" s="122">
        <f t="shared" si="477"/>
        <v>9.5000000000000001E-2</v>
      </c>
      <c r="U893" s="120">
        <f t="shared" si="484"/>
        <v>1</v>
      </c>
      <c r="V893" s="120">
        <v>252</v>
      </c>
      <c r="W893" s="119">
        <f t="shared" si="469"/>
        <v>1.0003602009999999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44734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7"/>
        <v>5739.56</v>
      </c>
      <c r="F894" s="115">
        <f t="shared" si="488"/>
        <v>44701</v>
      </c>
      <c r="G894" s="116">
        <f t="shared" si="466"/>
        <v>8.3006723105383262E-3</v>
      </c>
      <c r="H894" s="117">
        <f t="shared" si="474"/>
        <v>44762</v>
      </c>
      <c r="I894" s="117">
        <f t="shared" si="467"/>
        <v>44762</v>
      </c>
      <c r="J894" s="118">
        <f t="shared" si="475"/>
        <v>22</v>
      </c>
      <c r="K894" s="118">
        <f t="shared" si="490"/>
        <v>2</v>
      </c>
      <c r="L894" s="8">
        <f t="shared" si="476"/>
        <v>1.0007517699999999</v>
      </c>
      <c r="M894" s="119">
        <f t="shared" si="489"/>
        <v>1.0083006699999999</v>
      </c>
      <c r="N894" s="119">
        <f t="shared" si="483"/>
        <v>1.1920721773580243</v>
      </c>
      <c r="O894" s="112">
        <f t="shared" si="486"/>
        <v>1.19296834</v>
      </c>
      <c r="P894" s="112">
        <f t="shared" si="468"/>
        <v>0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9.5000000000000001E-2</v>
      </c>
      <c r="U894" s="120">
        <f t="shared" si="484"/>
        <v>2</v>
      </c>
      <c r="V894" s="120">
        <v>252</v>
      </c>
      <c r="W894" s="119">
        <f t="shared" si="469"/>
        <v>1.0007205320000001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44735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7"/>
        <v>5739.56</v>
      </c>
      <c r="F895" s="115">
        <f t="shared" si="488"/>
        <v>44701</v>
      </c>
      <c r="G895" s="116">
        <f t="shared" si="466"/>
        <v>8.3006723105383262E-3</v>
      </c>
      <c r="H895" s="117">
        <f t="shared" si="474"/>
        <v>44762</v>
      </c>
      <c r="I895" s="117">
        <f t="shared" si="467"/>
        <v>44762</v>
      </c>
      <c r="J895" s="118">
        <f t="shared" si="475"/>
        <v>22</v>
      </c>
      <c r="K895" s="118">
        <f t="shared" si="490"/>
        <v>3</v>
      </c>
      <c r="L895" s="8">
        <f t="shared" si="476"/>
        <v>1.0011278699999999</v>
      </c>
      <c r="M895" s="119">
        <f t="shared" si="489"/>
        <v>1.0083006699999999</v>
      </c>
      <c r="N895" s="119">
        <f t="shared" si="483"/>
        <v>1.1920721773580243</v>
      </c>
      <c r="O895" s="112">
        <f t="shared" si="486"/>
        <v>1.19341667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9.5000000000000001E-2</v>
      </c>
      <c r="U895" s="120">
        <f t="shared" si="484"/>
        <v>3</v>
      </c>
      <c r="V895" s="120">
        <v>252</v>
      </c>
      <c r="W895" s="119">
        <f t="shared" si="469"/>
        <v>1.001080993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44736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7"/>
        <v>5739.56</v>
      </c>
      <c r="F896" s="115">
        <f t="shared" si="488"/>
        <v>44701</v>
      </c>
      <c r="G896" s="116">
        <f t="shared" si="466"/>
        <v>8.3006723105383262E-3</v>
      </c>
      <c r="H896" s="117">
        <f t="shared" si="474"/>
        <v>44762</v>
      </c>
      <c r="I896" s="117">
        <f t="shared" si="467"/>
        <v>44762</v>
      </c>
      <c r="J896" s="118">
        <f t="shared" si="475"/>
        <v>22</v>
      </c>
      <c r="K896" s="118">
        <f t="shared" si="490"/>
        <v>4</v>
      </c>
      <c r="L896" s="8">
        <f t="shared" si="476"/>
        <v>1.0015041099999999</v>
      </c>
      <c r="M896" s="119">
        <f t="shared" si="489"/>
        <v>1.0083006699999999</v>
      </c>
      <c r="N896" s="119">
        <f t="shared" si="483"/>
        <v>1.1920721773580243</v>
      </c>
      <c r="O896" s="112">
        <f t="shared" si="486"/>
        <v>1.19386518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9.5000000000000001E-2</v>
      </c>
      <c r="U896" s="120">
        <f t="shared" si="484"/>
        <v>4</v>
      </c>
      <c r="V896" s="120">
        <v>252</v>
      </c>
      <c r="W896" s="119">
        <f t="shared" si="469"/>
        <v>1.0014415830000001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44737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7"/>
        <v>5739.56</v>
      </c>
      <c r="F897" s="115">
        <f t="shared" si="488"/>
        <v>44701</v>
      </c>
      <c r="G897" s="116">
        <f t="shared" si="466"/>
        <v>8.3006723105383262E-3</v>
      </c>
      <c r="H897" s="117">
        <f t="shared" si="474"/>
        <v>44762</v>
      </c>
      <c r="I897" s="117">
        <f t="shared" si="467"/>
        <v>44762</v>
      </c>
      <c r="J897" s="118">
        <f t="shared" si="475"/>
        <v>22</v>
      </c>
      <c r="K897" s="118">
        <f t="shared" si="490"/>
        <v>5</v>
      </c>
      <c r="L897" s="8">
        <f t="shared" si="476"/>
        <v>1.00188049</v>
      </c>
      <c r="M897" s="119">
        <f t="shared" si="489"/>
        <v>1.0083006699999999</v>
      </c>
      <c r="N897" s="119">
        <f t="shared" si="483"/>
        <v>1.1920721773580243</v>
      </c>
      <c r="O897" s="112">
        <f t="shared" si="486"/>
        <v>1.1943138499999999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9.5000000000000001E-2</v>
      </c>
      <c r="U897" s="120">
        <f t="shared" si="484"/>
        <v>5</v>
      </c>
      <c r="V897" s="120">
        <v>252</v>
      </c>
      <c r="W897" s="119">
        <f t="shared" si="469"/>
        <v>1.0018023039999999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44738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7"/>
        <v>5739.56</v>
      </c>
      <c r="F898" s="115">
        <f t="shared" si="488"/>
        <v>44701</v>
      </c>
      <c r="G898" s="116">
        <f t="shared" si="466"/>
        <v>8.3006723105383262E-3</v>
      </c>
      <c r="H898" s="117">
        <f t="shared" si="474"/>
        <v>44762</v>
      </c>
      <c r="I898" s="117">
        <f t="shared" si="467"/>
        <v>44762</v>
      </c>
      <c r="J898" s="118">
        <f t="shared" si="475"/>
        <v>22</v>
      </c>
      <c r="K898" s="118">
        <f t="shared" si="490"/>
        <v>5</v>
      </c>
      <c r="L898" s="8">
        <f t="shared" si="476"/>
        <v>1.00188049</v>
      </c>
      <c r="M898" s="119">
        <f t="shared" si="489"/>
        <v>1.0083006699999999</v>
      </c>
      <c r="N898" s="119">
        <f t="shared" si="483"/>
        <v>1.1920721773580243</v>
      </c>
      <c r="O898" s="112">
        <f t="shared" si="486"/>
        <v>1.1943138499999999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9.5000000000000001E-2</v>
      </c>
      <c r="U898" s="120">
        <f t="shared" si="484"/>
        <v>5</v>
      </c>
      <c r="V898" s="120">
        <v>252</v>
      </c>
      <c r="W898" s="119">
        <f t="shared" si="469"/>
        <v>1.0018023039999999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44739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7"/>
        <v>5739.56</v>
      </c>
      <c r="F899" s="115">
        <f t="shared" si="488"/>
        <v>44701</v>
      </c>
      <c r="G899" s="116">
        <f t="shared" si="466"/>
        <v>8.3006723105383262E-3</v>
      </c>
      <c r="H899" s="117">
        <f t="shared" si="474"/>
        <v>44762</v>
      </c>
      <c r="I899" s="117">
        <f t="shared" si="467"/>
        <v>44762</v>
      </c>
      <c r="J899" s="118">
        <f t="shared" si="475"/>
        <v>22</v>
      </c>
      <c r="K899" s="118">
        <f t="shared" si="490"/>
        <v>5</v>
      </c>
      <c r="L899" s="8">
        <f t="shared" si="476"/>
        <v>1.00188049</v>
      </c>
      <c r="M899" s="119">
        <f t="shared" si="489"/>
        <v>1.0083006699999999</v>
      </c>
      <c r="N899" s="119">
        <f t="shared" si="483"/>
        <v>1.1920721773580243</v>
      </c>
      <c r="O899" s="112">
        <f t="shared" si="486"/>
        <v>1.1943138499999999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9.5000000000000001E-2</v>
      </c>
      <c r="U899" s="120">
        <f t="shared" si="484"/>
        <v>5</v>
      </c>
      <c r="V899" s="120">
        <v>252</v>
      </c>
      <c r="W899" s="119">
        <f t="shared" si="469"/>
        <v>1.0018023039999999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44740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7"/>
        <v>5739.56</v>
      </c>
      <c r="F900" s="115">
        <f t="shared" si="488"/>
        <v>44701</v>
      </c>
      <c r="G900" s="116">
        <f t="shared" si="466"/>
        <v>8.3006723105383262E-3</v>
      </c>
      <c r="H900" s="117">
        <f t="shared" si="474"/>
        <v>44762</v>
      </c>
      <c r="I900" s="117">
        <f t="shared" si="467"/>
        <v>44762</v>
      </c>
      <c r="J900" s="118">
        <f t="shared" si="475"/>
        <v>22</v>
      </c>
      <c r="K900" s="118">
        <f t="shared" si="490"/>
        <v>6</v>
      </c>
      <c r="L900" s="8">
        <f t="shared" si="476"/>
        <v>1.0022570099999999</v>
      </c>
      <c r="M900" s="119">
        <f t="shared" si="489"/>
        <v>1.0083006699999999</v>
      </c>
      <c r="N900" s="119">
        <f t="shared" si="483"/>
        <v>1.1920721773580243</v>
      </c>
      <c r="O900" s="112">
        <f t="shared" si="486"/>
        <v>1.1947626899999999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9.5000000000000001E-2</v>
      </c>
      <c r="U900" s="120">
        <f t="shared" si="484"/>
        <v>6</v>
      </c>
      <c r="V900" s="120">
        <v>252</v>
      </c>
      <c r="W900" s="119">
        <f t="shared" si="469"/>
        <v>1.002163154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44741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7"/>
        <v>5739.56</v>
      </c>
      <c r="F901" s="115">
        <f t="shared" si="488"/>
        <v>44701</v>
      </c>
      <c r="G901" s="116">
        <f t="shared" si="466"/>
        <v>8.3006723105383262E-3</v>
      </c>
      <c r="H901" s="117">
        <f t="shared" si="474"/>
        <v>44762</v>
      </c>
      <c r="I901" s="117">
        <f t="shared" si="467"/>
        <v>44762</v>
      </c>
      <c r="J901" s="118">
        <f t="shared" si="475"/>
        <v>22</v>
      </c>
      <c r="K901" s="118">
        <f t="shared" si="490"/>
        <v>7</v>
      </c>
      <c r="L901" s="8">
        <f t="shared" si="476"/>
        <v>1.00263368</v>
      </c>
      <c r="M901" s="119">
        <f t="shared" si="489"/>
        <v>1.0083006699999999</v>
      </c>
      <c r="N901" s="119">
        <f t="shared" si="483"/>
        <v>1.1920721773580243</v>
      </c>
      <c r="O901" s="112">
        <f t="shared" si="486"/>
        <v>1.1952117099999999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9.5000000000000001E-2</v>
      </c>
      <c r="U901" s="120">
        <f t="shared" si="484"/>
        <v>7</v>
      </c>
      <c r="V901" s="120">
        <v>252</v>
      </c>
      <c r="W901" s="119">
        <f t="shared" si="469"/>
        <v>1.002524135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44742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7"/>
        <v>5739.56</v>
      </c>
      <c r="F902" s="115">
        <f t="shared" si="488"/>
        <v>44701</v>
      </c>
      <c r="G902" s="116">
        <f t="shared" si="466"/>
        <v>8.3006723105383262E-3</v>
      </c>
      <c r="H902" s="117">
        <f t="shared" si="474"/>
        <v>44762</v>
      </c>
      <c r="I902" s="117">
        <f t="shared" si="467"/>
        <v>44762</v>
      </c>
      <c r="J902" s="118">
        <f t="shared" si="475"/>
        <v>22</v>
      </c>
      <c r="K902" s="118">
        <f t="shared" si="490"/>
        <v>8</v>
      </c>
      <c r="L902" s="8">
        <f t="shared" si="476"/>
        <v>1.0030104900000001</v>
      </c>
      <c r="M902" s="119">
        <f t="shared" si="489"/>
        <v>1.0083006699999999</v>
      </c>
      <c r="N902" s="119">
        <f t="shared" si="483"/>
        <v>1.1920721773580243</v>
      </c>
      <c r="O902" s="112">
        <f t="shared" si="486"/>
        <v>1.1956608900000001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9.5000000000000001E-2</v>
      </c>
      <c r="U902" s="120">
        <f t="shared" si="484"/>
        <v>8</v>
      </c>
      <c r="V902" s="120">
        <v>252</v>
      </c>
      <c r="W902" s="119">
        <f t="shared" si="469"/>
        <v>1.0028852450000001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44743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7"/>
        <v>5739.56</v>
      </c>
      <c r="F903" s="115">
        <f t="shared" si="488"/>
        <v>44701</v>
      </c>
      <c r="G903" s="116">
        <f t="shared" si="466"/>
        <v>8.3006723105383262E-3</v>
      </c>
      <c r="H903" s="117">
        <f t="shared" si="474"/>
        <v>44762</v>
      </c>
      <c r="I903" s="117">
        <f t="shared" si="467"/>
        <v>44762</v>
      </c>
      <c r="J903" s="118">
        <f t="shared" si="475"/>
        <v>22</v>
      </c>
      <c r="K903" s="118">
        <f t="shared" si="490"/>
        <v>9</v>
      </c>
      <c r="L903" s="8">
        <f t="shared" si="476"/>
        <v>1.0033874300000001</v>
      </c>
      <c r="M903" s="119">
        <f t="shared" si="489"/>
        <v>1.0083006699999999</v>
      </c>
      <c r="N903" s="119">
        <f t="shared" si="483"/>
        <v>1.1920721773580243</v>
      </c>
      <c r="O903" s="112">
        <f t="shared" si="486"/>
        <v>1.1961102299999999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9.5000000000000001E-2</v>
      </c>
      <c r="U903" s="120">
        <f t="shared" si="484"/>
        <v>9</v>
      </c>
      <c r="V903" s="120">
        <v>252</v>
      </c>
      <c r="W903" s="119">
        <f t="shared" si="469"/>
        <v>1.0032464860000001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44744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7"/>
        <v>5739.56</v>
      </c>
      <c r="F904" s="115">
        <f t="shared" si="488"/>
        <v>44701</v>
      </c>
      <c r="G904" s="116">
        <f t="shared" si="466"/>
        <v>8.3006723105383262E-3</v>
      </c>
      <c r="H904" s="117">
        <f t="shared" si="474"/>
        <v>44762</v>
      </c>
      <c r="I904" s="117">
        <f t="shared" si="467"/>
        <v>44762</v>
      </c>
      <c r="J904" s="118">
        <f t="shared" si="475"/>
        <v>22</v>
      </c>
      <c r="K904" s="118">
        <f t="shared" si="490"/>
        <v>10</v>
      </c>
      <c r="L904" s="8">
        <f t="shared" si="476"/>
        <v>1.00376452</v>
      </c>
      <c r="M904" s="119">
        <f t="shared" si="489"/>
        <v>1.0083006699999999</v>
      </c>
      <c r="N904" s="119">
        <f t="shared" si="483"/>
        <v>1.1920721773580243</v>
      </c>
      <c r="O904" s="112">
        <f t="shared" si="486"/>
        <v>1.19655975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9.5000000000000001E-2</v>
      </c>
      <c r="U904" s="120">
        <f t="shared" si="484"/>
        <v>10</v>
      </c>
      <c r="V904" s="120">
        <v>252</v>
      </c>
      <c r="W904" s="119">
        <f t="shared" si="469"/>
        <v>1.0036078559999999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44745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7"/>
        <v>5739.56</v>
      </c>
      <c r="F905" s="115">
        <f t="shared" si="488"/>
        <v>44701</v>
      </c>
      <c r="G905" s="116">
        <f t="shared" si="466"/>
        <v>8.3006723105383262E-3</v>
      </c>
      <c r="H905" s="117">
        <f t="shared" si="474"/>
        <v>44762</v>
      </c>
      <c r="I905" s="117">
        <f t="shared" si="467"/>
        <v>44762</v>
      </c>
      <c r="J905" s="118">
        <f t="shared" si="475"/>
        <v>22</v>
      </c>
      <c r="K905" s="118">
        <f t="shared" si="490"/>
        <v>10</v>
      </c>
      <c r="L905" s="8">
        <f t="shared" si="476"/>
        <v>1.00376452</v>
      </c>
      <c r="M905" s="119">
        <f t="shared" si="489"/>
        <v>1.0083006699999999</v>
      </c>
      <c r="N905" s="119">
        <f t="shared" si="483"/>
        <v>1.1920721773580243</v>
      </c>
      <c r="O905" s="112">
        <f t="shared" si="486"/>
        <v>1.19655975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9.5000000000000001E-2</v>
      </c>
      <c r="U905" s="120">
        <f t="shared" si="484"/>
        <v>10</v>
      </c>
      <c r="V905" s="120">
        <v>252</v>
      </c>
      <c r="W905" s="119">
        <f t="shared" si="469"/>
        <v>1.0036078559999999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44746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7"/>
        <v>5739.56</v>
      </c>
      <c r="F906" s="115">
        <f t="shared" si="488"/>
        <v>44701</v>
      </c>
      <c r="G906" s="116">
        <f t="shared" ref="G906:G969" si="492">(E906/D906)-1</f>
        <v>8.3006723105383262E-3</v>
      </c>
      <c r="H906" s="117">
        <f t="shared" si="474"/>
        <v>44762</v>
      </c>
      <c r="I906" s="117">
        <f t="shared" ref="I906:I969" si="493">IF(A906&gt;I905,H906,I905)</f>
        <v>44762</v>
      </c>
      <c r="J906" s="118">
        <f t="shared" si="475"/>
        <v>22</v>
      </c>
      <c r="K906" s="118">
        <f t="shared" si="490"/>
        <v>10</v>
      </c>
      <c r="L906" s="8">
        <f t="shared" si="476"/>
        <v>1.00376452</v>
      </c>
      <c r="M906" s="119">
        <f t="shared" si="489"/>
        <v>1.0083006699999999</v>
      </c>
      <c r="N906" s="119">
        <f t="shared" si="483"/>
        <v>1.1920721773580243</v>
      </c>
      <c r="O906" s="112">
        <f t="shared" si="486"/>
        <v>1.19655975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9.5000000000000001E-2</v>
      </c>
      <c r="U906" s="120">
        <f t="shared" si="484"/>
        <v>10</v>
      </c>
      <c r="V906" s="120">
        <v>252</v>
      </c>
      <c r="W906" s="119">
        <f t="shared" ref="W906:W969" si="495">ROUND((1+T906)^TRUNC((U906/V906),9),9)</f>
        <v>1.0036078559999999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44747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7"/>
        <v>5739.56</v>
      </c>
      <c r="F907" s="115">
        <f t="shared" si="488"/>
        <v>44701</v>
      </c>
      <c r="G907" s="116">
        <f t="shared" si="492"/>
        <v>8.3006723105383262E-3</v>
      </c>
      <c r="H907" s="117">
        <f t="shared" ref="H907:H970" si="500">IF(DAY(A907)=H$9,VLOOKUP(A907,AH$118:AN$450,4),H906)</f>
        <v>44762</v>
      </c>
      <c r="I907" s="117">
        <f t="shared" si="493"/>
        <v>44762</v>
      </c>
      <c r="J907" s="118">
        <f t="shared" ref="J907:J970" si="501">IF(I907=I906,J906,NETWORKDAYS(I906,I907,$AD$148:$AD$502)-1)</f>
        <v>22</v>
      </c>
      <c r="K907" s="118">
        <f t="shared" si="490"/>
        <v>11</v>
      </c>
      <c r="L907" s="8">
        <f t="shared" ref="L907:L970" si="502">IF(E907&lt;D907,1,TRUNC((E907/D907)^TRUNC((K907/J907),9),8))</f>
        <v>1.0041417500000001</v>
      </c>
      <c r="M907" s="119">
        <f t="shared" si="489"/>
        <v>1.0083006699999999</v>
      </c>
      <c r="N907" s="119">
        <f t="shared" si="483"/>
        <v>1.1920721773580243</v>
      </c>
      <c r="O907" s="112">
        <f t="shared" si="486"/>
        <v>1.19700944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9.5000000000000001E-2</v>
      </c>
      <c r="U907" s="120">
        <f t="shared" si="484"/>
        <v>11</v>
      </c>
      <c r="V907" s="120">
        <v>252</v>
      </c>
      <c r="W907" s="119">
        <f t="shared" si="495"/>
        <v>1.0039693569999999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44748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7"/>
        <v>5739.56</v>
      </c>
      <c r="F908" s="115">
        <f t="shared" si="488"/>
        <v>44701</v>
      </c>
      <c r="G908" s="116">
        <f t="shared" si="492"/>
        <v>8.3006723105383262E-3</v>
      </c>
      <c r="H908" s="117">
        <f t="shared" si="500"/>
        <v>44762</v>
      </c>
      <c r="I908" s="117">
        <f t="shared" si="493"/>
        <v>44762</v>
      </c>
      <c r="J908" s="118">
        <f t="shared" si="501"/>
        <v>22</v>
      </c>
      <c r="K908" s="118">
        <f t="shared" si="490"/>
        <v>12</v>
      </c>
      <c r="L908" s="8">
        <f t="shared" si="502"/>
        <v>1.00451913</v>
      </c>
      <c r="M908" s="119">
        <f t="shared" si="489"/>
        <v>1.0083006699999999</v>
      </c>
      <c r="N908" s="119">
        <f t="shared" si="483"/>
        <v>1.1920721773580243</v>
      </c>
      <c r="O908" s="112">
        <f t="shared" si="486"/>
        <v>1.1974593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9.5000000000000001E-2</v>
      </c>
      <c r="U908" s="120">
        <f t="shared" si="484"/>
        <v>12</v>
      </c>
      <c r="V908" s="120">
        <v>252</v>
      </c>
      <c r="W908" s="119">
        <f t="shared" si="495"/>
        <v>1.004330988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44749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7"/>
        <v>5739.56</v>
      </c>
      <c r="F909" s="115">
        <f t="shared" si="488"/>
        <v>44701</v>
      </c>
      <c r="G909" s="116">
        <f t="shared" si="492"/>
        <v>8.3006723105383262E-3</v>
      </c>
      <c r="H909" s="117">
        <f t="shared" si="500"/>
        <v>44762</v>
      </c>
      <c r="I909" s="117">
        <f t="shared" si="493"/>
        <v>44762</v>
      </c>
      <c r="J909" s="118">
        <f t="shared" si="501"/>
        <v>22</v>
      </c>
      <c r="K909" s="118">
        <f t="shared" si="490"/>
        <v>13</v>
      </c>
      <c r="L909" s="8">
        <f t="shared" si="502"/>
        <v>1.0048966399999999</v>
      </c>
      <c r="M909" s="119">
        <f t="shared" si="489"/>
        <v>1.0083006699999999</v>
      </c>
      <c r="N909" s="119">
        <f t="shared" si="483"/>
        <v>1.1920721773580243</v>
      </c>
      <c r="O909" s="112">
        <f t="shared" si="486"/>
        <v>1.1979093199999999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9.5000000000000001E-2</v>
      </c>
      <c r="U909" s="120">
        <f t="shared" si="484"/>
        <v>13</v>
      </c>
      <c r="V909" s="120">
        <v>252</v>
      </c>
      <c r="W909" s="119">
        <f t="shared" si="495"/>
        <v>1.0046927489999999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44750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7"/>
        <v>5739.56</v>
      </c>
      <c r="F910" s="115">
        <f t="shared" si="488"/>
        <v>44701</v>
      </c>
      <c r="G910" s="116">
        <f t="shared" si="492"/>
        <v>8.3006723105383262E-3</v>
      </c>
      <c r="H910" s="117">
        <f t="shared" si="500"/>
        <v>44762</v>
      </c>
      <c r="I910" s="117">
        <f t="shared" si="493"/>
        <v>44762</v>
      </c>
      <c r="J910" s="118">
        <f t="shared" si="501"/>
        <v>22</v>
      </c>
      <c r="K910" s="118">
        <f t="shared" si="490"/>
        <v>14</v>
      </c>
      <c r="L910" s="8">
        <f t="shared" si="502"/>
        <v>1.0052743</v>
      </c>
      <c r="M910" s="119">
        <f t="shared" si="489"/>
        <v>1.0083006699999999</v>
      </c>
      <c r="N910" s="119">
        <f t="shared" si="483"/>
        <v>1.1920721773580243</v>
      </c>
      <c r="O910" s="112">
        <f t="shared" si="486"/>
        <v>1.1983595199999999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9.5000000000000001E-2</v>
      </c>
      <c r="U910" s="120">
        <f t="shared" si="484"/>
        <v>14</v>
      </c>
      <c r="V910" s="120">
        <v>252</v>
      </c>
      <c r="W910" s="119">
        <f t="shared" si="495"/>
        <v>1.0050546410000001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44751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7"/>
        <v>5739.56</v>
      </c>
      <c r="F911" s="115">
        <f t="shared" si="488"/>
        <v>44701</v>
      </c>
      <c r="G911" s="116">
        <f t="shared" si="492"/>
        <v>8.3006723105383262E-3</v>
      </c>
      <c r="H911" s="117">
        <f t="shared" si="500"/>
        <v>44762</v>
      </c>
      <c r="I911" s="117">
        <f t="shared" si="493"/>
        <v>44762</v>
      </c>
      <c r="J911" s="118">
        <f t="shared" si="501"/>
        <v>22</v>
      </c>
      <c r="K911" s="118">
        <f t="shared" si="490"/>
        <v>15</v>
      </c>
      <c r="L911" s="8">
        <f t="shared" si="502"/>
        <v>1.0056521</v>
      </c>
      <c r="M911" s="119">
        <f t="shared" si="489"/>
        <v>1.0083006699999999</v>
      </c>
      <c r="N911" s="119">
        <f t="shared" si="483"/>
        <v>1.1920721773580243</v>
      </c>
      <c r="O911" s="112">
        <f t="shared" si="486"/>
        <v>1.19880988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9.5000000000000001E-2</v>
      </c>
      <c r="U911" s="120">
        <f t="shared" si="484"/>
        <v>15</v>
      </c>
      <c r="V911" s="120">
        <v>252</v>
      </c>
      <c r="W911" s="119">
        <f t="shared" si="495"/>
        <v>1.0054166630000001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44752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7"/>
        <v>5739.56</v>
      </c>
      <c r="F912" s="115">
        <f t="shared" si="488"/>
        <v>44701</v>
      </c>
      <c r="G912" s="116">
        <f t="shared" si="492"/>
        <v>8.3006723105383262E-3</v>
      </c>
      <c r="H912" s="117">
        <f t="shared" si="500"/>
        <v>44762</v>
      </c>
      <c r="I912" s="117">
        <f t="shared" si="493"/>
        <v>44762</v>
      </c>
      <c r="J912" s="118">
        <f t="shared" si="501"/>
        <v>22</v>
      </c>
      <c r="K912" s="118">
        <f t="shared" si="490"/>
        <v>15</v>
      </c>
      <c r="L912" s="8">
        <f t="shared" si="502"/>
        <v>1.0056521</v>
      </c>
      <c r="M912" s="119">
        <f t="shared" si="489"/>
        <v>1.0083006699999999</v>
      </c>
      <c r="N912" s="119">
        <f t="shared" si="483"/>
        <v>1.1920721773580243</v>
      </c>
      <c r="O912" s="112">
        <f t="shared" si="486"/>
        <v>1.19880988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9.5000000000000001E-2</v>
      </c>
      <c r="U912" s="120">
        <f t="shared" si="484"/>
        <v>15</v>
      </c>
      <c r="V912" s="120">
        <v>252</v>
      </c>
      <c r="W912" s="119">
        <f t="shared" si="495"/>
        <v>1.0054166630000001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44753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7"/>
        <v>5739.56</v>
      </c>
      <c r="F913" s="115">
        <f t="shared" si="488"/>
        <v>44701</v>
      </c>
      <c r="G913" s="116">
        <f t="shared" si="492"/>
        <v>8.3006723105383262E-3</v>
      </c>
      <c r="H913" s="117">
        <f t="shared" si="500"/>
        <v>44762</v>
      </c>
      <c r="I913" s="117">
        <f t="shared" si="493"/>
        <v>44762</v>
      </c>
      <c r="J913" s="118">
        <f t="shared" si="501"/>
        <v>22</v>
      </c>
      <c r="K913" s="118">
        <f t="shared" si="490"/>
        <v>15</v>
      </c>
      <c r="L913" s="8">
        <f t="shared" si="502"/>
        <v>1.0056521</v>
      </c>
      <c r="M913" s="119">
        <f t="shared" si="489"/>
        <v>1.0083006699999999</v>
      </c>
      <c r="N913" s="119">
        <f t="shared" si="483"/>
        <v>1.1920721773580243</v>
      </c>
      <c r="O913" s="112">
        <f t="shared" si="486"/>
        <v>1.19880988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9.5000000000000001E-2</v>
      </c>
      <c r="U913" s="120">
        <f t="shared" si="484"/>
        <v>15</v>
      </c>
      <c r="V913" s="120">
        <v>252</v>
      </c>
      <c r="W913" s="119">
        <f t="shared" si="495"/>
        <v>1.0054166630000001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44754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7"/>
        <v>5739.56</v>
      </c>
      <c r="F914" s="115">
        <f t="shared" si="488"/>
        <v>44701</v>
      </c>
      <c r="G914" s="116">
        <f t="shared" si="492"/>
        <v>8.3006723105383262E-3</v>
      </c>
      <c r="H914" s="117">
        <f t="shared" si="500"/>
        <v>44762</v>
      </c>
      <c r="I914" s="117">
        <f t="shared" si="493"/>
        <v>44762</v>
      </c>
      <c r="J914" s="118">
        <f t="shared" si="501"/>
        <v>22</v>
      </c>
      <c r="K914" s="118">
        <f t="shared" si="490"/>
        <v>16</v>
      </c>
      <c r="L914" s="8">
        <f t="shared" si="502"/>
        <v>1.00603004</v>
      </c>
      <c r="M914" s="119">
        <f t="shared" si="489"/>
        <v>1.0083006699999999</v>
      </c>
      <c r="N914" s="119">
        <f t="shared" si="483"/>
        <v>1.1920721773580243</v>
      </c>
      <c r="O914" s="112">
        <f t="shared" si="486"/>
        <v>1.1992604200000001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9.5000000000000001E-2</v>
      </c>
      <c r="U914" s="120">
        <f t="shared" si="484"/>
        <v>16</v>
      </c>
      <c r="V914" s="120">
        <v>252</v>
      </c>
      <c r="W914" s="119">
        <f t="shared" si="495"/>
        <v>1.005778815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44755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7"/>
        <v>5739.56</v>
      </c>
      <c r="F915" s="115">
        <f t="shared" si="488"/>
        <v>44701</v>
      </c>
      <c r="G915" s="116">
        <f t="shared" si="492"/>
        <v>8.3006723105383262E-3</v>
      </c>
      <c r="H915" s="117">
        <f t="shared" si="500"/>
        <v>44762</v>
      </c>
      <c r="I915" s="117">
        <f t="shared" si="493"/>
        <v>44762</v>
      </c>
      <c r="J915" s="118">
        <f t="shared" si="501"/>
        <v>22</v>
      </c>
      <c r="K915" s="118">
        <f t="shared" si="490"/>
        <v>17</v>
      </c>
      <c r="L915" s="8">
        <f t="shared" si="502"/>
        <v>1.0064081199999999</v>
      </c>
      <c r="M915" s="119">
        <f t="shared" si="489"/>
        <v>1.0083006699999999</v>
      </c>
      <c r="N915" s="119">
        <f t="shared" si="483"/>
        <v>1.1920721773580243</v>
      </c>
      <c r="O915" s="112">
        <f t="shared" si="486"/>
        <v>1.19971111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9.5000000000000001E-2</v>
      </c>
      <c r="U915" s="120">
        <f t="shared" si="484"/>
        <v>17</v>
      </c>
      <c r="V915" s="120">
        <v>252</v>
      </c>
      <c r="W915" s="119">
        <f t="shared" si="495"/>
        <v>1.0061410980000001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44756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7"/>
        <v>5739.56</v>
      </c>
      <c r="F916" s="115">
        <f t="shared" si="488"/>
        <v>44701</v>
      </c>
      <c r="G916" s="116">
        <f t="shared" si="492"/>
        <v>8.3006723105383262E-3</v>
      </c>
      <c r="H916" s="117">
        <f t="shared" si="500"/>
        <v>44762</v>
      </c>
      <c r="I916" s="117">
        <f t="shared" si="493"/>
        <v>44762</v>
      </c>
      <c r="J916" s="118">
        <f t="shared" si="501"/>
        <v>22</v>
      </c>
      <c r="K916" s="118">
        <f t="shared" si="490"/>
        <v>18</v>
      </c>
      <c r="L916" s="8">
        <f t="shared" si="502"/>
        <v>1.0067863500000001</v>
      </c>
      <c r="M916" s="119">
        <f t="shared" si="489"/>
        <v>1.0083006699999999</v>
      </c>
      <c r="N916" s="119">
        <f t="shared" si="483"/>
        <v>1.1920721773580243</v>
      </c>
      <c r="O916" s="112">
        <f t="shared" si="486"/>
        <v>1.20016199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9.5000000000000001E-2</v>
      </c>
      <c r="U916" s="120">
        <f t="shared" si="484"/>
        <v>18</v>
      </c>
      <c r="V916" s="120">
        <v>252</v>
      </c>
      <c r="W916" s="119">
        <f t="shared" si="495"/>
        <v>1.006503511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44757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7"/>
        <v>5739.56</v>
      </c>
      <c r="F917" s="115">
        <f t="shared" si="488"/>
        <v>44701</v>
      </c>
      <c r="G917" s="116">
        <f t="shared" si="492"/>
        <v>8.3006723105383262E-3</v>
      </c>
      <c r="H917" s="117">
        <f t="shared" si="500"/>
        <v>44762</v>
      </c>
      <c r="I917" s="117">
        <f t="shared" si="493"/>
        <v>44762</v>
      </c>
      <c r="J917" s="118">
        <f t="shared" si="501"/>
        <v>22</v>
      </c>
      <c r="K917" s="118">
        <f t="shared" si="490"/>
        <v>19</v>
      </c>
      <c r="L917" s="8">
        <f t="shared" si="502"/>
        <v>1.0071647100000001</v>
      </c>
      <c r="M917" s="119">
        <f t="shared" si="489"/>
        <v>1.0083006699999999</v>
      </c>
      <c r="N917" s="119">
        <f t="shared" si="483"/>
        <v>1.1920721773580243</v>
      </c>
      <c r="O917" s="112">
        <f t="shared" si="486"/>
        <v>1.20061302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9.5000000000000001E-2</v>
      </c>
      <c r="U917" s="120">
        <f t="shared" si="484"/>
        <v>19</v>
      </c>
      <c r="V917" s="120">
        <v>252</v>
      </c>
      <c r="W917" s="119">
        <f t="shared" si="495"/>
        <v>1.0068660549999999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44758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7"/>
        <v>5739.56</v>
      </c>
      <c r="F918" s="115">
        <f t="shared" si="488"/>
        <v>44701</v>
      </c>
      <c r="G918" s="116">
        <f t="shared" si="492"/>
        <v>8.3006723105383262E-3</v>
      </c>
      <c r="H918" s="117">
        <f t="shared" si="500"/>
        <v>44762</v>
      </c>
      <c r="I918" s="117">
        <f t="shared" si="493"/>
        <v>44762</v>
      </c>
      <c r="J918" s="118">
        <f t="shared" si="501"/>
        <v>22</v>
      </c>
      <c r="K918" s="118">
        <f t="shared" si="490"/>
        <v>20</v>
      </c>
      <c r="L918" s="8">
        <f t="shared" si="502"/>
        <v>1.0075432200000001</v>
      </c>
      <c r="M918" s="119">
        <f t="shared" si="489"/>
        <v>1.0083006699999999</v>
      </c>
      <c r="N918" s="119">
        <f t="shared" si="483"/>
        <v>1.1920721773580243</v>
      </c>
      <c r="O918" s="112">
        <f t="shared" si="486"/>
        <v>1.20106424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9.5000000000000001E-2</v>
      </c>
      <c r="U918" s="120">
        <f t="shared" si="484"/>
        <v>20</v>
      </c>
      <c r="V918" s="120">
        <v>252</v>
      </c>
      <c r="W918" s="119">
        <f t="shared" si="495"/>
        <v>1.0072287289999999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44759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7"/>
        <v>5739.56</v>
      </c>
      <c r="F919" s="115">
        <f t="shared" si="488"/>
        <v>44701</v>
      </c>
      <c r="G919" s="116">
        <f t="shared" si="492"/>
        <v>8.3006723105383262E-3</v>
      </c>
      <c r="H919" s="117">
        <f t="shared" si="500"/>
        <v>44762</v>
      </c>
      <c r="I919" s="117">
        <f t="shared" si="493"/>
        <v>44762</v>
      </c>
      <c r="J919" s="118">
        <f t="shared" si="501"/>
        <v>22</v>
      </c>
      <c r="K919" s="118">
        <f t="shared" si="490"/>
        <v>20</v>
      </c>
      <c r="L919" s="8">
        <f t="shared" si="502"/>
        <v>1.0075432200000001</v>
      </c>
      <c r="M919" s="119">
        <f t="shared" si="489"/>
        <v>1.0083006699999999</v>
      </c>
      <c r="N919" s="119">
        <f t="shared" si="483"/>
        <v>1.1920721773580243</v>
      </c>
      <c r="O919" s="112">
        <f t="shared" si="486"/>
        <v>1.20106424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9.5000000000000001E-2</v>
      </c>
      <c r="U919" s="120">
        <f t="shared" si="484"/>
        <v>20</v>
      </c>
      <c r="V919" s="120">
        <v>252</v>
      </c>
      <c r="W919" s="119">
        <f t="shared" si="495"/>
        <v>1.0072287289999999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44760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7"/>
        <v>5739.56</v>
      </c>
      <c r="F920" s="115">
        <f t="shared" si="488"/>
        <v>44701</v>
      </c>
      <c r="G920" s="116">
        <f t="shared" si="492"/>
        <v>8.3006723105383262E-3</v>
      </c>
      <c r="H920" s="117">
        <f t="shared" si="500"/>
        <v>44762</v>
      </c>
      <c r="I920" s="117">
        <f t="shared" si="493"/>
        <v>44762</v>
      </c>
      <c r="J920" s="118">
        <f t="shared" si="501"/>
        <v>22</v>
      </c>
      <c r="K920" s="118">
        <f t="shared" si="490"/>
        <v>20</v>
      </c>
      <c r="L920" s="8">
        <f t="shared" si="502"/>
        <v>1.0075432200000001</v>
      </c>
      <c r="M920" s="119">
        <f t="shared" si="489"/>
        <v>1.0083006699999999</v>
      </c>
      <c r="N920" s="119">
        <f t="shared" si="483"/>
        <v>1.1920721773580243</v>
      </c>
      <c r="O920" s="112">
        <f t="shared" si="486"/>
        <v>1.20106424</v>
      </c>
      <c r="P920" s="112">
        <f t="shared" si="494"/>
        <v>0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9.5000000000000001E-2</v>
      </c>
      <c r="U920" s="120">
        <f t="shared" si="484"/>
        <v>20</v>
      </c>
      <c r="V920" s="120">
        <v>252</v>
      </c>
      <c r="W920" s="119">
        <f t="shared" si="495"/>
        <v>1.0072287289999999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44761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7"/>
        <v>5739.56</v>
      </c>
      <c r="F921" s="115">
        <f t="shared" si="488"/>
        <v>44701</v>
      </c>
      <c r="G921" s="116">
        <f t="shared" si="492"/>
        <v>8.3006723105383262E-3</v>
      </c>
      <c r="H921" s="117">
        <f t="shared" si="500"/>
        <v>44762</v>
      </c>
      <c r="I921" s="117">
        <f t="shared" si="493"/>
        <v>44762</v>
      </c>
      <c r="J921" s="118">
        <f t="shared" si="501"/>
        <v>22</v>
      </c>
      <c r="K921" s="118">
        <f t="shared" si="490"/>
        <v>21</v>
      </c>
      <c r="L921" s="8">
        <f t="shared" si="502"/>
        <v>1.0079218700000001</v>
      </c>
      <c r="M921" s="119">
        <f t="shared" si="489"/>
        <v>1.0083006699999999</v>
      </c>
      <c r="N921" s="119">
        <f t="shared" si="483"/>
        <v>1.1920721773580243</v>
      </c>
      <c r="O921" s="112">
        <f t="shared" si="486"/>
        <v>1.20151561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9.5000000000000001E-2</v>
      </c>
      <c r="U921" s="120">
        <f t="shared" si="484"/>
        <v>21</v>
      </c>
      <c r="V921" s="120">
        <v>252</v>
      </c>
      <c r="W921" s="119">
        <f t="shared" si="495"/>
        <v>1.0075915339999999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44762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7"/>
        <v>5739.56</v>
      </c>
      <c r="F922" s="115">
        <f t="shared" si="488"/>
        <v>44701</v>
      </c>
      <c r="G922" s="116">
        <f t="shared" si="492"/>
        <v>8.3006723105383262E-3</v>
      </c>
      <c r="H922" s="117">
        <f t="shared" si="500"/>
        <v>44795</v>
      </c>
      <c r="I922" s="117">
        <f t="shared" si="493"/>
        <v>44762</v>
      </c>
      <c r="J922" s="118">
        <f t="shared" si="501"/>
        <v>22</v>
      </c>
      <c r="K922" s="118">
        <f t="shared" si="490"/>
        <v>22</v>
      </c>
      <c r="L922" s="8">
        <f t="shared" si="502"/>
        <v>1.0083006699999999</v>
      </c>
      <c r="M922" s="119">
        <f t="shared" si="489"/>
        <v>1.0083006699999999</v>
      </c>
      <c r="N922" s="119">
        <f t="shared" si="483"/>
        <v>1.1920721773580243</v>
      </c>
      <c r="O922" s="112">
        <f t="shared" si="486"/>
        <v>1.2019671700000001</v>
      </c>
      <c r="P922" s="112">
        <f t="shared" si="494"/>
        <v>0</v>
      </c>
      <c r="Q922" s="162">
        <f t="shared" si="505"/>
        <v>30</v>
      </c>
      <c r="R922" s="30">
        <f t="shared" si="506"/>
        <v>4.5844999999999997E-2</v>
      </c>
      <c r="S922" s="112">
        <f t="shared" si="485"/>
        <v>0</v>
      </c>
      <c r="T922" s="122">
        <f t="shared" si="503"/>
        <v>9.5000000000000001E-2</v>
      </c>
      <c r="U922" s="120">
        <f t="shared" si="484"/>
        <v>22</v>
      </c>
      <c r="V922" s="120">
        <v>252</v>
      </c>
      <c r="W922" s="119">
        <f t="shared" si="495"/>
        <v>1.00795447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44763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7"/>
        <v>5739.56</v>
      </c>
      <c r="F923" s="115">
        <f t="shared" si="488"/>
        <v>44732</v>
      </c>
      <c r="G923" s="116">
        <f t="shared" si="492"/>
        <v>8.3006723105383262E-3</v>
      </c>
      <c r="H923" s="117">
        <f t="shared" si="500"/>
        <v>44795</v>
      </c>
      <c r="I923" s="117">
        <f t="shared" si="493"/>
        <v>44795</v>
      </c>
      <c r="J923" s="118">
        <f t="shared" si="501"/>
        <v>23</v>
      </c>
      <c r="K923" s="118">
        <f t="shared" si="490"/>
        <v>1</v>
      </c>
      <c r="L923" s="8">
        <f t="shared" si="502"/>
        <v>1.00035947</v>
      </c>
      <c r="M923" s="119">
        <f t="shared" si="489"/>
        <v>1.0083006699999999</v>
      </c>
      <c r="N923" s="119">
        <f t="shared" si="483"/>
        <v>1.2019671751184546</v>
      </c>
      <c r="O923" s="112">
        <f t="shared" si="486"/>
        <v>1.2023992400000001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9.5000000000000001E-2</v>
      </c>
      <c r="U923" s="120">
        <f t="shared" si="484"/>
        <v>1</v>
      </c>
      <c r="V923" s="120">
        <v>252</v>
      </c>
      <c r="W923" s="119">
        <f t="shared" si="495"/>
        <v>1.0003602009999999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44764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7"/>
        <v>5739.56</v>
      </c>
      <c r="F924" s="115">
        <f t="shared" si="488"/>
        <v>44732</v>
      </c>
      <c r="G924" s="116">
        <f t="shared" si="492"/>
        <v>8.3006723105383262E-3</v>
      </c>
      <c r="H924" s="117">
        <f t="shared" si="500"/>
        <v>44795</v>
      </c>
      <c r="I924" s="117">
        <f t="shared" si="493"/>
        <v>44795</v>
      </c>
      <c r="J924" s="118">
        <f t="shared" si="501"/>
        <v>23</v>
      </c>
      <c r="K924" s="118">
        <f t="shared" si="490"/>
        <v>2</v>
      </c>
      <c r="L924" s="8">
        <f t="shared" si="502"/>
        <v>1.0007190699999999</v>
      </c>
      <c r="M924" s="119">
        <f t="shared" si="489"/>
        <v>1.0083006699999999</v>
      </c>
      <c r="N924" s="119">
        <f t="shared" si="483"/>
        <v>1.2019671751184546</v>
      </c>
      <c r="O924" s="112">
        <f t="shared" si="486"/>
        <v>1.20283147</v>
      </c>
      <c r="P924" s="112">
        <f t="shared" si="494"/>
        <v>0</v>
      </c>
      <c r="Q924" s="162">
        <f t="shared" si="505"/>
        <v>0</v>
      </c>
      <c r="R924" s="30">
        <f t="shared" si="506"/>
        <v>0</v>
      </c>
      <c r="S924" s="112">
        <f t="shared" si="485"/>
        <v>0</v>
      </c>
      <c r="T924" s="122">
        <f t="shared" si="503"/>
        <v>9.5000000000000001E-2</v>
      </c>
      <c r="U924" s="120">
        <f t="shared" si="484"/>
        <v>2</v>
      </c>
      <c r="V924" s="120">
        <v>252</v>
      </c>
      <c r="W924" s="119">
        <f t="shared" si="495"/>
        <v>1.0007205320000001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44765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7"/>
        <v>5739.56</v>
      </c>
      <c r="F925" s="115">
        <f t="shared" si="488"/>
        <v>44732</v>
      </c>
      <c r="G925" s="116">
        <f t="shared" si="492"/>
        <v>8.3006723105383262E-3</v>
      </c>
      <c r="H925" s="117">
        <f t="shared" si="500"/>
        <v>44795</v>
      </c>
      <c r="I925" s="117">
        <f t="shared" si="493"/>
        <v>44795</v>
      </c>
      <c r="J925" s="118">
        <f t="shared" si="501"/>
        <v>23</v>
      </c>
      <c r="K925" s="118">
        <f t="shared" si="490"/>
        <v>3</v>
      </c>
      <c r="L925" s="8">
        <f t="shared" si="502"/>
        <v>1.0010787999999999</v>
      </c>
      <c r="M925" s="119">
        <f t="shared" si="489"/>
        <v>1.0083006699999999</v>
      </c>
      <c r="N925" s="119">
        <f t="shared" si="483"/>
        <v>1.2019671751184546</v>
      </c>
      <c r="O925" s="112">
        <f t="shared" si="486"/>
        <v>1.2032638499999999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9.5000000000000001E-2</v>
      </c>
      <c r="U925" s="120">
        <f t="shared" si="484"/>
        <v>3</v>
      </c>
      <c r="V925" s="120">
        <v>252</v>
      </c>
      <c r="W925" s="119">
        <f t="shared" si="495"/>
        <v>1.001080993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44766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7"/>
        <v>5739.56</v>
      </c>
      <c r="F926" s="115">
        <f t="shared" si="488"/>
        <v>44732</v>
      </c>
      <c r="G926" s="116">
        <f t="shared" si="492"/>
        <v>8.3006723105383262E-3</v>
      </c>
      <c r="H926" s="117">
        <f t="shared" si="500"/>
        <v>44795</v>
      </c>
      <c r="I926" s="117">
        <f t="shared" si="493"/>
        <v>44795</v>
      </c>
      <c r="J926" s="118">
        <f t="shared" si="501"/>
        <v>23</v>
      </c>
      <c r="K926" s="118">
        <f t="shared" si="490"/>
        <v>3</v>
      </c>
      <c r="L926" s="8">
        <f t="shared" si="502"/>
        <v>1.0010787999999999</v>
      </c>
      <c r="M926" s="119">
        <f t="shared" si="489"/>
        <v>1.0083006699999999</v>
      </c>
      <c r="N926" s="119">
        <f t="shared" si="483"/>
        <v>1.2019671751184546</v>
      </c>
      <c r="O926" s="112">
        <f t="shared" si="486"/>
        <v>1.2032638499999999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9.5000000000000001E-2</v>
      </c>
      <c r="U926" s="120">
        <f t="shared" si="484"/>
        <v>3</v>
      </c>
      <c r="V926" s="120">
        <v>252</v>
      </c>
      <c r="W926" s="119">
        <f t="shared" si="495"/>
        <v>1.001080993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44767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7"/>
        <v>5739.56</v>
      </c>
      <c r="F927" s="115">
        <f t="shared" si="488"/>
        <v>44732</v>
      </c>
      <c r="G927" s="116">
        <f t="shared" si="492"/>
        <v>8.3006723105383262E-3</v>
      </c>
      <c r="H927" s="117">
        <f t="shared" si="500"/>
        <v>44795</v>
      </c>
      <c r="I927" s="117">
        <f t="shared" si="493"/>
        <v>44795</v>
      </c>
      <c r="J927" s="118">
        <f t="shared" si="501"/>
        <v>23</v>
      </c>
      <c r="K927" s="118">
        <f t="shared" si="490"/>
        <v>3</v>
      </c>
      <c r="L927" s="8">
        <f t="shared" si="502"/>
        <v>1.0010787999999999</v>
      </c>
      <c r="M927" s="119">
        <f t="shared" si="489"/>
        <v>1.0083006699999999</v>
      </c>
      <c r="N927" s="119">
        <f t="shared" ref="N927:N990" si="509">IF(I927&gt;I926,N926*M927,N926)</f>
        <v>1.2019671751184546</v>
      </c>
      <c r="O927" s="112">
        <f t="shared" si="486"/>
        <v>1.2032638499999999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9.5000000000000001E-2</v>
      </c>
      <c r="U927" s="120">
        <f t="shared" si="484"/>
        <v>3</v>
      </c>
      <c r="V927" s="120">
        <v>252</v>
      </c>
      <c r="W927" s="119">
        <f t="shared" si="495"/>
        <v>1.001080993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44768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7"/>
        <v>5739.56</v>
      </c>
      <c r="F928" s="115">
        <f t="shared" si="488"/>
        <v>44732</v>
      </c>
      <c r="G928" s="116">
        <f t="shared" si="492"/>
        <v>8.3006723105383262E-3</v>
      </c>
      <c r="H928" s="117">
        <f t="shared" si="500"/>
        <v>44795</v>
      </c>
      <c r="I928" s="117">
        <f t="shared" si="493"/>
        <v>44795</v>
      </c>
      <c r="J928" s="118">
        <f t="shared" si="501"/>
        <v>23</v>
      </c>
      <c r="K928" s="118">
        <f t="shared" si="490"/>
        <v>4</v>
      </c>
      <c r="L928" s="8">
        <f t="shared" si="502"/>
        <v>1.00143867</v>
      </c>
      <c r="M928" s="119">
        <f t="shared" si="489"/>
        <v>1.0083006699999999</v>
      </c>
      <c r="N928" s="119">
        <f t="shared" si="509"/>
        <v>1.2019671751184546</v>
      </c>
      <c r="O928" s="112">
        <f t="shared" si="486"/>
        <v>1.2036964000000001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9.5000000000000001E-2</v>
      </c>
      <c r="U928" s="120">
        <f t="shared" si="484"/>
        <v>4</v>
      </c>
      <c r="V928" s="120">
        <v>252</v>
      </c>
      <c r="W928" s="119">
        <f t="shared" si="495"/>
        <v>1.0014415830000001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44769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7"/>
        <v>5739.56</v>
      </c>
      <c r="F929" s="115">
        <f t="shared" si="488"/>
        <v>44732</v>
      </c>
      <c r="G929" s="116">
        <f t="shared" si="492"/>
        <v>8.3006723105383262E-3</v>
      </c>
      <c r="H929" s="117">
        <f t="shared" si="500"/>
        <v>44795</v>
      </c>
      <c r="I929" s="117">
        <f t="shared" si="493"/>
        <v>44795</v>
      </c>
      <c r="J929" s="118">
        <f t="shared" si="501"/>
        <v>23</v>
      </c>
      <c r="K929" s="118">
        <f t="shared" si="490"/>
        <v>5</v>
      </c>
      <c r="L929" s="8">
        <f t="shared" si="502"/>
        <v>1.00179866</v>
      </c>
      <c r="M929" s="119">
        <f t="shared" si="489"/>
        <v>1.0083006699999999</v>
      </c>
      <c r="N929" s="119">
        <f t="shared" si="509"/>
        <v>1.2019671751184546</v>
      </c>
      <c r="O929" s="112">
        <f t="shared" si="486"/>
        <v>1.2041291000000001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9.5000000000000001E-2</v>
      </c>
      <c r="U929" s="120">
        <f t="shared" si="484"/>
        <v>5</v>
      </c>
      <c r="V929" s="120">
        <v>252</v>
      </c>
      <c r="W929" s="119">
        <f t="shared" si="495"/>
        <v>1.0018023039999999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44770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7"/>
        <v>5739.56</v>
      </c>
      <c r="F930" s="115">
        <f t="shared" si="488"/>
        <v>44732</v>
      </c>
      <c r="G930" s="116">
        <f t="shared" si="492"/>
        <v>8.3006723105383262E-3</v>
      </c>
      <c r="H930" s="117">
        <f t="shared" si="500"/>
        <v>44795</v>
      </c>
      <c r="I930" s="117">
        <f t="shared" si="493"/>
        <v>44795</v>
      </c>
      <c r="J930" s="118">
        <f t="shared" si="501"/>
        <v>23</v>
      </c>
      <c r="K930" s="118">
        <f t="shared" si="490"/>
        <v>6</v>
      </c>
      <c r="L930" s="8">
        <f t="shared" si="502"/>
        <v>1.00215878</v>
      </c>
      <c r="M930" s="119">
        <f t="shared" si="489"/>
        <v>1.0083006699999999</v>
      </c>
      <c r="N930" s="119">
        <f t="shared" si="509"/>
        <v>1.2019671751184546</v>
      </c>
      <c r="O930" s="112">
        <f t="shared" si="486"/>
        <v>1.20456195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9.5000000000000001E-2</v>
      </c>
      <c r="U930" s="120">
        <f t="shared" si="484"/>
        <v>6</v>
      </c>
      <c r="V930" s="120">
        <v>252</v>
      </c>
      <c r="W930" s="119">
        <f t="shared" si="495"/>
        <v>1.002163154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44771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7"/>
        <v>5739.56</v>
      </c>
      <c r="F931" s="115">
        <f t="shared" si="488"/>
        <v>44732</v>
      </c>
      <c r="G931" s="116">
        <f t="shared" si="492"/>
        <v>8.3006723105383262E-3</v>
      </c>
      <c r="H931" s="117">
        <f t="shared" si="500"/>
        <v>44795</v>
      </c>
      <c r="I931" s="117">
        <f t="shared" si="493"/>
        <v>44795</v>
      </c>
      <c r="J931" s="118">
        <f t="shared" si="501"/>
        <v>23</v>
      </c>
      <c r="K931" s="118">
        <f t="shared" si="490"/>
        <v>7</v>
      </c>
      <c r="L931" s="8">
        <f t="shared" si="502"/>
        <v>1.00251903</v>
      </c>
      <c r="M931" s="119">
        <f t="shared" si="489"/>
        <v>1.0083006699999999</v>
      </c>
      <c r="N931" s="119">
        <f t="shared" si="509"/>
        <v>1.2019671751184546</v>
      </c>
      <c r="O931" s="112">
        <f t="shared" si="486"/>
        <v>1.2049949600000001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9.5000000000000001E-2</v>
      </c>
      <c r="U931" s="120">
        <f t="shared" si="484"/>
        <v>7</v>
      </c>
      <c r="V931" s="120">
        <v>252</v>
      </c>
      <c r="W931" s="119">
        <f t="shared" si="495"/>
        <v>1.002524135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44772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7"/>
        <v>5739.56</v>
      </c>
      <c r="F932" s="115">
        <f t="shared" si="488"/>
        <v>44732</v>
      </c>
      <c r="G932" s="116">
        <f t="shared" si="492"/>
        <v>8.3006723105383262E-3</v>
      </c>
      <c r="H932" s="117">
        <f t="shared" si="500"/>
        <v>44795</v>
      </c>
      <c r="I932" s="117">
        <f t="shared" si="493"/>
        <v>44795</v>
      </c>
      <c r="J932" s="118">
        <f t="shared" si="501"/>
        <v>23</v>
      </c>
      <c r="K932" s="118">
        <f t="shared" si="490"/>
        <v>8</v>
      </c>
      <c r="L932" s="8">
        <f t="shared" si="502"/>
        <v>1.00287941</v>
      </c>
      <c r="M932" s="119">
        <f t="shared" si="489"/>
        <v>1.0083006699999999</v>
      </c>
      <c r="N932" s="119">
        <f t="shared" si="509"/>
        <v>1.2019671751184546</v>
      </c>
      <c r="O932" s="112">
        <f t="shared" si="486"/>
        <v>1.20542813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9.5000000000000001E-2</v>
      </c>
      <c r="U932" s="120">
        <f t="shared" si="484"/>
        <v>8</v>
      </c>
      <c r="V932" s="120">
        <v>252</v>
      </c>
      <c r="W932" s="119">
        <f t="shared" si="495"/>
        <v>1.0028852450000001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44773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7"/>
        <v>5739.56</v>
      </c>
      <c r="F933" s="115">
        <f t="shared" si="488"/>
        <v>44732</v>
      </c>
      <c r="G933" s="116">
        <f t="shared" si="492"/>
        <v>8.3006723105383262E-3</v>
      </c>
      <c r="H933" s="117">
        <f t="shared" si="500"/>
        <v>44795</v>
      </c>
      <c r="I933" s="117">
        <f t="shared" si="493"/>
        <v>44795</v>
      </c>
      <c r="J933" s="118">
        <f t="shared" si="501"/>
        <v>23</v>
      </c>
      <c r="K933" s="118">
        <f t="shared" si="490"/>
        <v>8</v>
      </c>
      <c r="L933" s="8">
        <f t="shared" si="502"/>
        <v>1.00287941</v>
      </c>
      <c r="M933" s="119">
        <f t="shared" si="489"/>
        <v>1.0083006699999999</v>
      </c>
      <c r="N933" s="119">
        <f t="shared" si="509"/>
        <v>1.2019671751184546</v>
      </c>
      <c r="O933" s="112">
        <f t="shared" si="486"/>
        <v>1.20542813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9.5000000000000001E-2</v>
      </c>
      <c r="U933" s="120">
        <f t="shared" ref="U933:U996" si="510">IF(Q932&gt;0,1,IF(K933=K932,U932,U932+1))</f>
        <v>8</v>
      </c>
      <c r="V933" s="120">
        <v>252</v>
      </c>
      <c r="W933" s="119">
        <f t="shared" si="495"/>
        <v>1.0028852450000001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44774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7"/>
        <v>5739.56</v>
      </c>
      <c r="F934" s="115">
        <f t="shared" si="488"/>
        <v>44732</v>
      </c>
      <c r="G934" s="116">
        <f t="shared" si="492"/>
        <v>8.3006723105383262E-3</v>
      </c>
      <c r="H934" s="117">
        <f t="shared" si="500"/>
        <v>44795</v>
      </c>
      <c r="I934" s="117">
        <f t="shared" si="493"/>
        <v>44795</v>
      </c>
      <c r="J934" s="118">
        <f t="shared" si="501"/>
        <v>23</v>
      </c>
      <c r="K934" s="118">
        <f t="shared" si="490"/>
        <v>8</v>
      </c>
      <c r="L934" s="8">
        <f t="shared" si="502"/>
        <v>1.00287941</v>
      </c>
      <c r="M934" s="119">
        <f t="shared" si="489"/>
        <v>1.0083006699999999</v>
      </c>
      <c r="N934" s="119">
        <f t="shared" si="509"/>
        <v>1.2019671751184546</v>
      </c>
      <c r="O934" s="112">
        <f t="shared" si="486"/>
        <v>1.20542813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9.5000000000000001E-2</v>
      </c>
      <c r="U934" s="120">
        <f t="shared" si="510"/>
        <v>8</v>
      </c>
      <c r="V934" s="120">
        <v>252</v>
      </c>
      <c r="W934" s="119">
        <f t="shared" si="495"/>
        <v>1.0028852450000001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44775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7"/>
        <v>5739.56</v>
      </c>
      <c r="F935" s="115">
        <f t="shared" si="488"/>
        <v>44732</v>
      </c>
      <c r="G935" s="116">
        <f t="shared" si="492"/>
        <v>8.3006723105383262E-3</v>
      </c>
      <c r="H935" s="117">
        <f t="shared" si="500"/>
        <v>44795</v>
      </c>
      <c r="I935" s="117">
        <f t="shared" si="493"/>
        <v>44795</v>
      </c>
      <c r="J935" s="118">
        <f t="shared" si="501"/>
        <v>23</v>
      </c>
      <c r="K935" s="118">
        <f t="shared" si="490"/>
        <v>9</v>
      </c>
      <c r="L935" s="8">
        <f t="shared" si="502"/>
        <v>1.00323991</v>
      </c>
      <c r="M935" s="119">
        <f t="shared" si="489"/>
        <v>1.0083006699999999</v>
      </c>
      <c r="N935" s="119">
        <f t="shared" si="509"/>
        <v>1.2019671751184546</v>
      </c>
      <c r="O935" s="112">
        <f t="shared" si="486"/>
        <v>1.2058614400000001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9.5000000000000001E-2</v>
      </c>
      <c r="U935" s="120">
        <f t="shared" si="510"/>
        <v>9</v>
      </c>
      <c r="V935" s="120">
        <v>252</v>
      </c>
      <c r="W935" s="119">
        <f t="shared" si="495"/>
        <v>1.0032464860000001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44776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si="487"/>
        <v>5739.56</v>
      </c>
      <c r="F936" s="115">
        <f t="shared" si="488"/>
        <v>44732</v>
      </c>
      <c r="G936" s="116">
        <f t="shared" si="492"/>
        <v>8.3006723105383262E-3</v>
      </c>
      <c r="H936" s="117">
        <f t="shared" si="500"/>
        <v>44795</v>
      </c>
      <c r="I936" s="117">
        <f t="shared" si="493"/>
        <v>44795</v>
      </c>
      <c r="J936" s="118">
        <f t="shared" si="501"/>
        <v>23</v>
      </c>
      <c r="K936" s="118">
        <f t="shared" si="490"/>
        <v>10</v>
      </c>
      <c r="L936" s="8">
        <f t="shared" si="502"/>
        <v>1.00360055</v>
      </c>
      <c r="M936" s="119">
        <f t="shared" si="489"/>
        <v>1.0083006699999999</v>
      </c>
      <c r="N936" s="119">
        <f t="shared" si="509"/>
        <v>1.2019671751184546</v>
      </c>
      <c r="O936" s="112">
        <f t="shared" si="486"/>
        <v>1.20629491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9.5000000000000001E-2</v>
      </c>
      <c r="U936" s="120">
        <f t="shared" si="510"/>
        <v>10</v>
      </c>
      <c r="V936" s="120">
        <v>252</v>
      </c>
      <c r="W936" s="119">
        <f t="shared" si="495"/>
        <v>1.0036078559999999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44777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487"/>
        <v>5739.56</v>
      </c>
      <c r="F937" s="115">
        <f t="shared" si="488"/>
        <v>44732</v>
      </c>
      <c r="G937" s="116">
        <f t="shared" si="492"/>
        <v>8.3006723105383262E-3</v>
      </c>
      <c r="H937" s="117">
        <f t="shared" si="500"/>
        <v>44795</v>
      </c>
      <c r="I937" s="117">
        <f t="shared" si="493"/>
        <v>44795</v>
      </c>
      <c r="J937" s="118">
        <f t="shared" si="501"/>
        <v>23</v>
      </c>
      <c r="K937" s="118">
        <f t="shared" si="490"/>
        <v>11</v>
      </c>
      <c r="L937" s="8">
        <f t="shared" si="502"/>
        <v>1.0039613199999999</v>
      </c>
      <c r="M937" s="119">
        <f t="shared" si="489"/>
        <v>1.0083006699999999</v>
      </c>
      <c r="N937" s="119">
        <f t="shared" si="509"/>
        <v>1.2019671751184546</v>
      </c>
      <c r="O937" s="112">
        <f t="shared" ref="O937:O1000" si="512">TRUNC(TRUNC((L937*N937),15),8)</f>
        <v>1.20672855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9.5000000000000001E-2</v>
      </c>
      <c r="U937" s="120">
        <f t="shared" si="510"/>
        <v>11</v>
      </c>
      <c r="V937" s="120">
        <v>252</v>
      </c>
      <c r="W937" s="119">
        <f t="shared" si="495"/>
        <v>1.0039693569999999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44778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ref="E938:E1001" si="513">IF($K938=1,VLOOKUP($A937,$AO$10:$AS$131,4),E937)</f>
        <v>5739.56</v>
      </c>
      <c r="F938" s="115">
        <f t="shared" ref="F938:F1001" si="514">IF($K938=1,VLOOKUP($A937,$AO$10:$AS$131,5),F937)</f>
        <v>44732</v>
      </c>
      <c r="G938" s="116">
        <f t="shared" si="492"/>
        <v>8.3006723105383262E-3</v>
      </c>
      <c r="H938" s="117">
        <f t="shared" si="500"/>
        <v>44795</v>
      </c>
      <c r="I938" s="117">
        <f t="shared" si="493"/>
        <v>44795</v>
      </c>
      <c r="J938" s="118">
        <f t="shared" si="501"/>
        <v>23</v>
      </c>
      <c r="K938" s="118">
        <f t="shared" si="490"/>
        <v>12</v>
      </c>
      <c r="L938" s="8">
        <f t="shared" si="502"/>
        <v>1.0043222199999999</v>
      </c>
      <c r="M938" s="119">
        <f t="shared" ref="M938:M1001" si="515">IF(I938&gt;I937,L937,M937)</f>
        <v>1.0083006699999999</v>
      </c>
      <c r="N938" s="119">
        <f t="shared" si="509"/>
        <v>1.2019671751184546</v>
      </c>
      <c r="O938" s="112">
        <f t="shared" si="512"/>
        <v>1.20716234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9.5000000000000001E-2</v>
      </c>
      <c r="U938" s="120">
        <f t="shared" si="510"/>
        <v>12</v>
      </c>
      <c r="V938" s="120">
        <v>252</v>
      </c>
      <c r="W938" s="119">
        <f t="shared" si="495"/>
        <v>1.004330988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44779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3"/>
        <v>5739.56</v>
      </c>
      <c r="F939" s="115">
        <f t="shared" si="514"/>
        <v>44732</v>
      </c>
      <c r="G939" s="116">
        <f t="shared" si="492"/>
        <v>8.3006723105383262E-3</v>
      </c>
      <c r="H939" s="117">
        <f t="shared" si="500"/>
        <v>44795</v>
      </c>
      <c r="I939" s="117">
        <f t="shared" si="493"/>
        <v>44795</v>
      </c>
      <c r="J939" s="118">
        <f t="shared" si="501"/>
        <v>23</v>
      </c>
      <c r="K939" s="118">
        <f t="shared" si="490"/>
        <v>13</v>
      </c>
      <c r="L939" s="8">
        <f t="shared" si="502"/>
        <v>1.00468325</v>
      </c>
      <c r="M939" s="119">
        <f t="shared" si="515"/>
        <v>1.0083006699999999</v>
      </c>
      <c r="N939" s="119">
        <f t="shared" si="509"/>
        <v>1.2019671751184546</v>
      </c>
      <c r="O939" s="112">
        <f t="shared" si="512"/>
        <v>1.20759628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9.5000000000000001E-2</v>
      </c>
      <c r="U939" s="120">
        <f t="shared" si="510"/>
        <v>13</v>
      </c>
      <c r="V939" s="120">
        <v>252</v>
      </c>
      <c r="W939" s="119">
        <f t="shared" si="495"/>
        <v>1.0046927489999999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44780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3"/>
        <v>5739.56</v>
      </c>
      <c r="F940" s="115">
        <f t="shared" si="514"/>
        <v>44732</v>
      </c>
      <c r="G940" s="116">
        <f t="shared" si="492"/>
        <v>8.3006723105383262E-3</v>
      </c>
      <c r="H940" s="117">
        <f t="shared" si="500"/>
        <v>44795</v>
      </c>
      <c r="I940" s="117">
        <f t="shared" si="493"/>
        <v>44795</v>
      </c>
      <c r="J940" s="118">
        <f t="shared" si="501"/>
        <v>23</v>
      </c>
      <c r="K940" s="118">
        <f t="shared" si="490"/>
        <v>13</v>
      </c>
      <c r="L940" s="8">
        <f t="shared" si="502"/>
        <v>1.00468325</v>
      </c>
      <c r="M940" s="119">
        <f t="shared" si="515"/>
        <v>1.0083006699999999</v>
      </c>
      <c r="N940" s="119">
        <f t="shared" si="509"/>
        <v>1.2019671751184546</v>
      </c>
      <c r="O940" s="112">
        <f t="shared" si="512"/>
        <v>1.20759628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9.5000000000000001E-2</v>
      </c>
      <c r="U940" s="120">
        <f t="shared" si="510"/>
        <v>13</v>
      </c>
      <c r="V940" s="120">
        <v>252</v>
      </c>
      <c r="W940" s="119">
        <f t="shared" si="495"/>
        <v>1.0046927489999999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44781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3"/>
        <v>5739.56</v>
      </c>
      <c r="F941" s="115">
        <f t="shared" si="514"/>
        <v>44732</v>
      </c>
      <c r="G941" s="116">
        <f t="shared" si="492"/>
        <v>8.3006723105383262E-3</v>
      </c>
      <c r="H941" s="117">
        <f t="shared" si="500"/>
        <v>44795</v>
      </c>
      <c r="I941" s="117">
        <f t="shared" si="493"/>
        <v>44795</v>
      </c>
      <c r="J941" s="118">
        <f t="shared" si="501"/>
        <v>23</v>
      </c>
      <c r="K941" s="118">
        <f t="shared" si="490"/>
        <v>13</v>
      </c>
      <c r="L941" s="8">
        <f t="shared" si="502"/>
        <v>1.00468325</v>
      </c>
      <c r="M941" s="119">
        <f t="shared" si="515"/>
        <v>1.0083006699999999</v>
      </c>
      <c r="N941" s="119">
        <f t="shared" si="509"/>
        <v>1.2019671751184546</v>
      </c>
      <c r="O941" s="112">
        <f t="shared" si="512"/>
        <v>1.20759628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9.5000000000000001E-2</v>
      </c>
      <c r="U941" s="120">
        <f t="shared" si="510"/>
        <v>13</v>
      </c>
      <c r="V941" s="120">
        <v>252</v>
      </c>
      <c r="W941" s="119">
        <f t="shared" si="495"/>
        <v>1.0046927489999999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44782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3"/>
        <v>5739.56</v>
      </c>
      <c r="F942" s="115">
        <f t="shared" si="514"/>
        <v>44732</v>
      </c>
      <c r="G942" s="116">
        <f t="shared" si="492"/>
        <v>8.3006723105383262E-3</v>
      </c>
      <c r="H942" s="117">
        <f t="shared" si="500"/>
        <v>44795</v>
      </c>
      <c r="I942" s="117">
        <f t="shared" si="493"/>
        <v>44795</v>
      </c>
      <c r="J942" s="118">
        <f t="shared" si="501"/>
        <v>23</v>
      </c>
      <c r="K942" s="118">
        <f t="shared" ref="K942:K1005" si="516">(J942-(NETWORKDAYS(A942,I942,AD$148:AD$502)-1))</f>
        <v>14</v>
      </c>
      <c r="L942" s="8">
        <f t="shared" si="502"/>
        <v>1.0050444000000001</v>
      </c>
      <c r="M942" s="119">
        <f t="shared" si="515"/>
        <v>1.0083006699999999</v>
      </c>
      <c r="N942" s="119">
        <f t="shared" si="509"/>
        <v>1.2019671751184546</v>
      </c>
      <c r="O942" s="112">
        <f t="shared" si="512"/>
        <v>1.2080303699999999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9.5000000000000001E-2</v>
      </c>
      <c r="U942" s="120">
        <f t="shared" si="510"/>
        <v>14</v>
      </c>
      <c r="V942" s="120">
        <v>252</v>
      </c>
      <c r="W942" s="119">
        <f t="shared" si="495"/>
        <v>1.0050546410000001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44783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3"/>
        <v>5739.56</v>
      </c>
      <c r="F943" s="115">
        <f t="shared" si="514"/>
        <v>44732</v>
      </c>
      <c r="G943" s="116">
        <f t="shared" si="492"/>
        <v>8.3006723105383262E-3</v>
      </c>
      <c r="H943" s="117">
        <f t="shared" si="500"/>
        <v>44795</v>
      </c>
      <c r="I943" s="117">
        <f t="shared" si="493"/>
        <v>44795</v>
      </c>
      <c r="J943" s="118">
        <f t="shared" si="501"/>
        <v>23</v>
      </c>
      <c r="K943" s="118">
        <f t="shared" si="516"/>
        <v>15</v>
      </c>
      <c r="L943" s="8">
        <f t="shared" si="502"/>
        <v>1.0054056899999999</v>
      </c>
      <c r="M943" s="119">
        <f t="shared" si="515"/>
        <v>1.0083006699999999</v>
      </c>
      <c r="N943" s="119">
        <f t="shared" si="509"/>
        <v>1.2019671751184546</v>
      </c>
      <c r="O943" s="112">
        <f t="shared" si="512"/>
        <v>1.2084646299999999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9.5000000000000001E-2</v>
      </c>
      <c r="U943" s="120">
        <f t="shared" si="510"/>
        <v>15</v>
      </c>
      <c r="V943" s="120">
        <v>252</v>
      </c>
      <c r="W943" s="119">
        <f t="shared" si="495"/>
        <v>1.0054166630000001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44784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3"/>
        <v>5739.56</v>
      </c>
      <c r="F944" s="115">
        <f t="shared" si="514"/>
        <v>44732</v>
      </c>
      <c r="G944" s="116">
        <f t="shared" si="492"/>
        <v>8.3006723105383262E-3</v>
      </c>
      <c r="H944" s="117">
        <f t="shared" si="500"/>
        <v>44795</v>
      </c>
      <c r="I944" s="117">
        <f t="shared" si="493"/>
        <v>44795</v>
      </c>
      <c r="J944" s="118">
        <f t="shared" si="501"/>
        <v>23</v>
      </c>
      <c r="K944" s="118">
        <f t="shared" si="516"/>
        <v>16</v>
      </c>
      <c r="L944" s="8">
        <f t="shared" si="502"/>
        <v>1.0057671100000001</v>
      </c>
      <c r="M944" s="119">
        <f t="shared" si="515"/>
        <v>1.0083006699999999</v>
      </c>
      <c r="N944" s="119">
        <f t="shared" si="509"/>
        <v>1.2019671751184546</v>
      </c>
      <c r="O944" s="112">
        <f t="shared" si="512"/>
        <v>1.2088990500000001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9.5000000000000001E-2</v>
      </c>
      <c r="U944" s="120">
        <f t="shared" si="510"/>
        <v>16</v>
      </c>
      <c r="V944" s="120">
        <v>252</v>
      </c>
      <c r="W944" s="119">
        <f t="shared" si="495"/>
        <v>1.005778815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44785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3"/>
        <v>5739.56</v>
      </c>
      <c r="F945" s="115">
        <f t="shared" si="514"/>
        <v>44732</v>
      </c>
      <c r="G945" s="116">
        <f t="shared" si="492"/>
        <v>8.3006723105383262E-3</v>
      </c>
      <c r="H945" s="117">
        <f t="shared" si="500"/>
        <v>44795</v>
      </c>
      <c r="I945" s="117">
        <f t="shared" si="493"/>
        <v>44795</v>
      </c>
      <c r="J945" s="118">
        <f t="shared" si="501"/>
        <v>23</v>
      </c>
      <c r="K945" s="118">
        <f t="shared" si="516"/>
        <v>17</v>
      </c>
      <c r="L945" s="8">
        <f t="shared" si="502"/>
        <v>1.00612865</v>
      </c>
      <c r="M945" s="119">
        <f t="shared" si="515"/>
        <v>1.0083006699999999</v>
      </c>
      <c r="N945" s="119">
        <f t="shared" si="509"/>
        <v>1.2019671751184546</v>
      </c>
      <c r="O945" s="112">
        <f t="shared" si="512"/>
        <v>1.2093336100000001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9.5000000000000001E-2</v>
      </c>
      <c r="U945" s="120">
        <f t="shared" si="510"/>
        <v>17</v>
      </c>
      <c r="V945" s="120">
        <v>252</v>
      </c>
      <c r="W945" s="119">
        <f t="shared" si="495"/>
        <v>1.0061410980000001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44786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3"/>
        <v>5739.56</v>
      </c>
      <c r="F946" s="115">
        <f t="shared" si="514"/>
        <v>44732</v>
      </c>
      <c r="G946" s="116">
        <f t="shared" si="492"/>
        <v>8.3006723105383262E-3</v>
      </c>
      <c r="H946" s="117">
        <f t="shared" si="500"/>
        <v>44795</v>
      </c>
      <c r="I946" s="117">
        <f t="shared" si="493"/>
        <v>44795</v>
      </c>
      <c r="J946" s="118">
        <f t="shared" si="501"/>
        <v>23</v>
      </c>
      <c r="K946" s="118">
        <f t="shared" si="516"/>
        <v>18</v>
      </c>
      <c r="L946" s="8">
        <f t="shared" si="502"/>
        <v>1.0064903300000001</v>
      </c>
      <c r="M946" s="119">
        <f t="shared" si="515"/>
        <v>1.0083006699999999</v>
      </c>
      <c r="N946" s="119">
        <f t="shared" si="509"/>
        <v>1.2019671751184546</v>
      </c>
      <c r="O946" s="112">
        <f t="shared" si="512"/>
        <v>1.2097683299999999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9.5000000000000001E-2</v>
      </c>
      <c r="U946" s="120">
        <f t="shared" si="510"/>
        <v>18</v>
      </c>
      <c r="V946" s="120">
        <v>252</v>
      </c>
      <c r="W946" s="119">
        <f t="shared" si="495"/>
        <v>1.006503511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44787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3"/>
        <v>5739.56</v>
      </c>
      <c r="F947" s="115">
        <f t="shared" si="514"/>
        <v>44732</v>
      </c>
      <c r="G947" s="116">
        <f t="shared" si="492"/>
        <v>8.3006723105383262E-3</v>
      </c>
      <c r="H947" s="117">
        <f t="shared" si="500"/>
        <v>44795</v>
      </c>
      <c r="I947" s="117">
        <f t="shared" si="493"/>
        <v>44795</v>
      </c>
      <c r="J947" s="118">
        <f t="shared" si="501"/>
        <v>23</v>
      </c>
      <c r="K947" s="118">
        <f t="shared" si="516"/>
        <v>18</v>
      </c>
      <c r="L947" s="8">
        <f t="shared" si="502"/>
        <v>1.0064903300000001</v>
      </c>
      <c r="M947" s="119">
        <f t="shared" si="515"/>
        <v>1.0083006699999999</v>
      </c>
      <c r="N947" s="119">
        <f t="shared" si="509"/>
        <v>1.2019671751184546</v>
      </c>
      <c r="O947" s="112">
        <f t="shared" si="512"/>
        <v>1.2097683299999999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9.5000000000000001E-2</v>
      </c>
      <c r="U947" s="120">
        <f t="shared" si="510"/>
        <v>18</v>
      </c>
      <c r="V947" s="120">
        <v>252</v>
      </c>
      <c r="W947" s="119">
        <f t="shared" si="495"/>
        <v>1.006503511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44788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3"/>
        <v>5739.56</v>
      </c>
      <c r="F948" s="115">
        <f t="shared" si="514"/>
        <v>44732</v>
      </c>
      <c r="G948" s="116">
        <f t="shared" si="492"/>
        <v>8.3006723105383262E-3</v>
      </c>
      <c r="H948" s="117">
        <f t="shared" si="500"/>
        <v>44795</v>
      </c>
      <c r="I948" s="117">
        <f t="shared" si="493"/>
        <v>44795</v>
      </c>
      <c r="J948" s="118">
        <f t="shared" si="501"/>
        <v>23</v>
      </c>
      <c r="K948" s="118">
        <f t="shared" si="516"/>
        <v>18</v>
      </c>
      <c r="L948" s="8">
        <f t="shared" si="502"/>
        <v>1.0064903300000001</v>
      </c>
      <c r="M948" s="119">
        <f t="shared" si="515"/>
        <v>1.0083006699999999</v>
      </c>
      <c r="N948" s="119">
        <f t="shared" si="509"/>
        <v>1.2019671751184546</v>
      </c>
      <c r="O948" s="112">
        <f t="shared" si="512"/>
        <v>1.2097683299999999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9.5000000000000001E-2</v>
      </c>
      <c r="U948" s="120">
        <f t="shared" si="510"/>
        <v>18</v>
      </c>
      <c r="V948" s="120">
        <v>252</v>
      </c>
      <c r="W948" s="119">
        <f t="shared" si="495"/>
        <v>1.006503511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44789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3"/>
        <v>5739.56</v>
      </c>
      <c r="F949" s="115">
        <f t="shared" si="514"/>
        <v>44732</v>
      </c>
      <c r="G949" s="116">
        <f t="shared" si="492"/>
        <v>8.3006723105383262E-3</v>
      </c>
      <c r="H949" s="117">
        <f t="shared" si="500"/>
        <v>44795</v>
      </c>
      <c r="I949" s="117">
        <f t="shared" si="493"/>
        <v>44795</v>
      </c>
      <c r="J949" s="118">
        <f t="shared" si="501"/>
        <v>23</v>
      </c>
      <c r="K949" s="118">
        <f t="shared" si="516"/>
        <v>19</v>
      </c>
      <c r="L949" s="8">
        <f t="shared" si="502"/>
        <v>1.0068521399999999</v>
      </c>
      <c r="M949" s="119">
        <f t="shared" si="515"/>
        <v>1.0083006699999999</v>
      </c>
      <c r="N949" s="119">
        <f t="shared" si="509"/>
        <v>1.2019671751184546</v>
      </c>
      <c r="O949" s="112">
        <f t="shared" si="512"/>
        <v>1.2102032199999999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9.5000000000000001E-2</v>
      </c>
      <c r="U949" s="120">
        <f t="shared" si="510"/>
        <v>19</v>
      </c>
      <c r="V949" s="120">
        <v>252</v>
      </c>
      <c r="W949" s="119">
        <f t="shared" si="495"/>
        <v>1.0068660549999999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44790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3"/>
        <v>5739.56</v>
      </c>
      <c r="F950" s="115">
        <f t="shared" si="514"/>
        <v>44732</v>
      </c>
      <c r="G950" s="116">
        <f t="shared" si="492"/>
        <v>8.3006723105383262E-3</v>
      </c>
      <c r="H950" s="117">
        <f t="shared" si="500"/>
        <v>44795</v>
      </c>
      <c r="I950" s="117">
        <f t="shared" si="493"/>
        <v>44795</v>
      </c>
      <c r="J950" s="118">
        <f t="shared" si="501"/>
        <v>23</v>
      </c>
      <c r="K950" s="118">
        <f t="shared" si="516"/>
        <v>20</v>
      </c>
      <c r="L950" s="8">
        <f t="shared" si="502"/>
        <v>1.00721408</v>
      </c>
      <c r="M950" s="119">
        <f t="shared" si="515"/>
        <v>1.0083006699999999</v>
      </c>
      <c r="N950" s="119">
        <f t="shared" si="509"/>
        <v>1.2019671751184546</v>
      </c>
      <c r="O950" s="112">
        <f t="shared" si="512"/>
        <v>1.2106382600000001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9.5000000000000001E-2</v>
      </c>
      <c r="U950" s="120">
        <f t="shared" si="510"/>
        <v>20</v>
      </c>
      <c r="V950" s="120">
        <v>252</v>
      </c>
      <c r="W950" s="119">
        <f t="shared" si="495"/>
        <v>1.0072287289999999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44791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3"/>
        <v>5739.56</v>
      </c>
      <c r="F951" s="115">
        <f t="shared" si="514"/>
        <v>44732</v>
      </c>
      <c r="G951" s="116">
        <f t="shared" si="492"/>
        <v>8.3006723105383262E-3</v>
      </c>
      <c r="H951" s="117">
        <f t="shared" si="500"/>
        <v>44795</v>
      </c>
      <c r="I951" s="117">
        <f t="shared" si="493"/>
        <v>44795</v>
      </c>
      <c r="J951" s="118">
        <f t="shared" si="501"/>
        <v>23</v>
      </c>
      <c r="K951" s="118">
        <f t="shared" si="516"/>
        <v>21</v>
      </c>
      <c r="L951" s="8">
        <f t="shared" si="502"/>
        <v>1.0075761400000001</v>
      </c>
      <c r="M951" s="119">
        <f t="shared" si="515"/>
        <v>1.0083006699999999</v>
      </c>
      <c r="N951" s="119">
        <f t="shared" si="509"/>
        <v>1.2019671751184546</v>
      </c>
      <c r="O951" s="112">
        <f t="shared" si="512"/>
        <v>1.2110734400000001</v>
      </c>
      <c r="P951" s="112">
        <f t="shared" si="494"/>
        <v>0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9.5000000000000001E-2</v>
      </c>
      <c r="U951" s="120">
        <f t="shared" si="510"/>
        <v>21</v>
      </c>
      <c r="V951" s="120">
        <v>252</v>
      </c>
      <c r="W951" s="119">
        <f t="shared" si="495"/>
        <v>1.0075915339999999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44792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3"/>
        <v>5739.56</v>
      </c>
      <c r="F952" s="115">
        <f t="shared" si="514"/>
        <v>44732</v>
      </c>
      <c r="G952" s="116">
        <f t="shared" si="492"/>
        <v>8.3006723105383262E-3</v>
      </c>
      <c r="H952" s="117">
        <f t="shared" si="500"/>
        <v>44795</v>
      </c>
      <c r="I952" s="117">
        <f t="shared" si="493"/>
        <v>44795</v>
      </c>
      <c r="J952" s="118">
        <f t="shared" si="501"/>
        <v>23</v>
      </c>
      <c r="K952" s="118">
        <f t="shared" si="516"/>
        <v>22</v>
      </c>
      <c r="L952" s="8">
        <f t="shared" si="502"/>
        <v>1.0079383399999999</v>
      </c>
      <c r="M952" s="119">
        <f t="shared" si="515"/>
        <v>1.0083006699999999</v>
      </c>
      <c r="N952" s="119">
        <f t="shared" si="509"/>
        <v>1.2019671751184546</v>
      </c>
      <c r="O952" s="112">
        <f t="shared" si="512"/>
        <v>1.2115087899999999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9.5000000000000001E-2</v>
      </c>
      <c r="U952" s="120">
        <f t="shared" si="510"/>
        <v>22</v>
      </c>
      <c r="V952" s="120">
        <v>252</v>
      </c>
      <c r="W952" s="119">
        <f t="shared" si="495"/>
        <v>1.00795447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44793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3"/>
        <v>5739.56</v>
      </c>
      <c r="F953" s="115">
        <f t="shared" si="514"/>
        <v>44732</v>
      </c>
      <c r="G953" s="116">
        <f t="shared" si="492"/>
        <v>8.3006723105383262E-3</v>
      </c>
      <c r="H953" s="117">
        <f t="shared" si="500"/>
        <v>44824</v>
      </c>
      <c r="I953" s="117">
        <f t="shared" si="493"/>
        <v>44795</v>
      </c>
      <c r="J953" s="118">
        <f t="shared" si="501"/>
        <v>23</v>
      </c>
      <c r="K953" s="118">
        <f t="shared" si="516"/>
        <v>23</v>
      </c>
      <c r="L953" s="8">
        <f t="shared" si="502"/>
        <v>1.0083006699999999</v>
      </c>
      <c r="M953" s="119">
        <f t="shared" si="515"/>
        <v>1.0083006699999999</v>
      </c>
      <c r="N953" s="119">
        <f t="shared" si="509"/>
        <v>1.2019671751184546</v>
      </c>
      <c r="O953" s="112">
        <f t="shared" si="512"/>
        <v>1.2119443000000001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9.5000000000000001E-2</v>
      </c>
      <c r="U953" s="120">
        <f t="shared" si="510"/>
        <v>23</v>
      </c>
      <c r="V953" s="120">
        <v>252</v>
      </c>
      <c r="W953" s="119">
        <f t="shared" si="495"/>
        <v>1.0083175360000001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44794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3"/>
        <v>5739.56</v>
      </c>
      <c r="F954" s="115">
        <f t="shared" si="514"/>
        <v>44732</v>
      </c>
      <c r="G954" s="116">
        <f t="shared" si="492"/>
        <v>8.3006723105383262E-3</v>
      </c>
      <c r="H954" s="117">
        <f t="shared" si="500"/>
        <v>44824</v>
      </c>
      <c r="I954" s="117">
        <f t="shared" si="493"/>
        <v>44795</v>
      </c>
      <c r="J954" s="118">
        <f t="shared" si="501"/>
        <v>23</v>
      </c>
      <c r="K954" s="118">
        <f t="shared" si="516"/>
        <v>23</v>
      </c>
      <c r="L954" s="8">
        <f t="shared" si="502"/>
        <v>1.0083006699999999</v>
      </c>
      <c r="M954" s="119">
        <f t="shared" si="515"/>
        <v>1.0083006699999999</v>
      </c>
      <c r="N954" s="119">
        <f t="shared" si="509"/>
        <v>1.2019671751184546</v>
      </c>
      <c r="O954" s="112">
        <f t="shared" si="512"/>
        <v>1.2119443000000001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9.5000000000000001E-2</v>
      </c>
      <c r="U954" s="120">
        <f t="shared" si="510"/>
        <v>23</v>
      </c>
      <c r="V954" s="120">
        <v>252</v>
      </c>
      <c r="W954" s="119">
        <f t="shared" si="495"/>
        <v>1.0083175360000001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44795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3"/>
        <v>5739.56</v>
      </c>
      <c r="F955" s="115">
        <f t="shared" si="514"/>
        <v>44732</v>
      </c>
      <c r="G955" s="116">
        <f t="shared" si="492"/>
        <v>8.3006723105383262E-3</v>
      </c>
      <c r="H955" s="117">
        <f t="shared" si="500"/>
        <v>44824</v>
      </c>
      <c r="I955" s="117">
        <f t="shared" si="493"/>
        <v>44795</v>
      </c>
      <c r="J955" s="118">
        <f t="shared" si="501"/>
        <v>23</v>
      </c>
      <c r="K955" s="118">
        <f t="shared" si="516"/>
        <v>23</v>
      </c>
      <c r="L955" s="8">
        <f t="shared" si="502"/>
        <v>1.0083006699999999</v>
      </c>
      <c r="M955" s="119">
        <f t="shared" si="515"/>
        <v>1.0083006699999999</v>
      </c>
      <c r="N955" s="119">
        <f t="shared" si="509"/>
        <v>1.2019671751184546</v>
      </c>
      <c r="O955" s="112">
        <f t="shared" si="512"/>
        <v>1.2119443000000001</v>
      </c>
      <c r="P955" s="112">
        <f t="shared" si="494"/>
        <v>0</v>
      </c>
      <c r="Q955" s="162">
        <f t="shared" si="505"/>
        <v>31</v>
      </c>
      <c r="R955" s="30">
        <f t="shared" si="506"/>
        <v>4.6376999999999995E-2</v>
      </c>
      <c r="S955" s="112">
        <f t="shared" si="511"/>
        <v>0</v>
      </c>
      <c r="T955" s="122">
        <f t="shared" si="503"/>
        <v>9.5000000000000001E-2</v>
      </c>
      <c r="U955" s="120">
        <f t="shared" si="510"/>
        <v>23</v>
      </c>
      <c r="V955" s="120">
        <v>252</v>
      </c>
      <c r="W955" s="119">
        <f t="shared" si="495"/>
        <v>1.0083175360000001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44796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3"/>
        <v>5739.56</v>
      </c>
      <c r="F956" s="115">
        <f t="shared" si="514"/>
        <v>44764</v>
      </c>
      <c r="G956" s="116">
        <f t="shared" si="492"/>
        <v>8.3006723105383262E-3</v>
      </c>
      <c r="H956" s="117">
        <f t="shared" si="500"/>
        <v>44824</v>
      </c>
      <c r="I956" s="117">
        <f t="shared" si="493"/>
        <v>44824</v>
      </c>
      <c r="J956" s="118">
        <f t="shared" si="501"/>
        <v>20</v>
      </c>
      <c r="K956" s="118">
        <f t="shared" si="516"/>
        <v>1</v>
      </c>
      <c r="L956" s="8">
        <f t="shared" si="502"/>
        <v>1.0004134</v>
      </c>
      <c r="M956" s="119">
        <f t="shared" si="515"/>
        <v>1.0083006699999999</v>
      </c>
      <c r="N956" s="119">
        <f t="shared" si="509"/>
        <v>1.211944307989945</v>
      </c>
      <c r="O956" s="112">
        <f t="shared" si="512"/>
        <v>1.21244532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9.5000000000000001E-2</v>
      </c>
      <c r="U956" s="120">
        <f t="shared" si="510"/>
        <v>1</v>
      </c>
      <c r="V956" s="120">
        <v>252</v>
      </c>
      <c r="W956" s="119">
        <f t="shared" si="495"/>
        <v>1.0003602009999999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44797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3"/>
        <v>5739.56</v>
      </c>
      <c r="F957" s="115">
        <f t="shared" si="514"/>
        <v>44764</v>
      </c>
      <c r="G957" s="116">
        <f t="shared" si="492"/>
        <v>8.3006723105383262E-3</v>
      </c>
      <c r="H957" s="117">
        <f t="shared" si="500"/>
        <v>44824</v>
      </c>
      <c r="I957" s="117">
        <f t="shared" si="493"/>
        <v>44824</v>
      </c>
      <c r="J957" s="118">
        <f t="shared" si="501"/>
        <v>20</v>
      </c>
      <c r="K957" s="118">
        <f t="shared" si="516"/>
        <v>2</v>
      </c>
      <c r="L957" s="8">
        <f t="shared" si="502"/>
        <v>1.00082698</v>
      </c>
      <c r="M957" s="119">
        <f t="shared" si="515"/>
        <v>1.0083006699999999</v>
      </c>
      <c r="N957" s="119">
        <f t="shared" si="509"/>
        <v>1.211944307989945</v>
      </c>
      <c r="O957" s="112">
        <f t="shared" si="512"/>
        <v>1.21294656</v>
      </c>
      <c r="P957" s="112">
        <f t="shared" si="494"/>
        <v>0</v>
      </c>
      <c r="Q957" s="162">
        <f t="shared" si="505"/>
        <v>0</v>
      </c>
      <c r="R957" s="30">
        <f t="shared" si="506"/>
        <v>0</v>
      </c>
      <c r="S957" s="112">
        <f t="shared" si="511"/>
        <v>0</v>
      </c>
      <c r="T957" s="122">
        <f t="shared" si="503"/>
        <v>9.5000000000000001E-2</v>
      </c>
      <c r="U957" s="120">
        <f t="shared" si="510"/>
        <v>2</v>
      </c>
      <c r="V957" s="120">
        <v>252</v>
      </c>
      <c r="W957" s="119">
        <f t="shared" si="495"/>
        <v>1.0007205320000001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44798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3"/>
        <v>5739.56</v>
      </c>
      <c r="F958" s="115">
        <f t="shared" si="514"/>
        <v>44764</v>
      </c>
      <c r="G958" s="116">
        <f t="shared" si="492"/>
        <v>8.3006723105383262E-3</v>
      </c>
      <c r="H958" s="117">
        <f t="shared" si="500"/>
        <v>44824</v>
      </c>
      <c r="I958" s="117">
        <f t="shared" si="493"/>
        <v>44824</v>
      </c>
      <c r="J958" s="118">
        <f t="shared" si="501"/>
        <v>20</v>
      </c>
      <c r="K958" s="118">
        <f t="shared" si="516"/>
        <v>3</v>
      </c>
      <c r="L958" s="8">
        <f t="shared" si="502"/>
        <v>1.0012407299999999</v>
      </c>
      <c r="M958" s="119">
        <f t="shared" si="515"/>
        <v>1.0083006699999999</v>
      </c>
      <c r="N958" s="119">
        <f t="shared" si="509"/>
        <v>1.211944307989945</v>
      </c>
      <c r="O958" s="112">
        <f t="shared" si="512"/>
        <v>1.2134480000000001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9.5000000000000001E-2</v>
      </c>
      <c r="U958" s="120">
        <f t="shared" si="510"/>
        <v>3</v>
      </c>
      <c r="V958" s="120">
        <v>252</v>
      </c>
      <c r="W958" s="119">
        <f t="shared" si="495"/>
        <v>1.001080993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44799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3"/>
        <v>5739.56</v>
      </c>
      <c r="F959" s="115">
        <f t="shared" si="514"/>
        <v>44764</v>
      </c>
      <c r="G959" s="116">
        <f t="shared" si="492"/>
        <v>8.3006723105383262E-3</v>
      </c>
      <c r="H959" s="117">
        <f t="shared" si="500"/>
        <v>44824</v>
      </c>
      <c r="I959" s="117">
        <f t="shared" si="493"/>
        <v>44824</v>
      </c>
      <c r="J959" s="118">
        <f t="shared" si="501"/>
        <v>20</v>
      </c>
      <c r="K959" s="118">
        <f t="shared" si="516"/>
        <v>4</v>
      </c>
      <c r="L959" s="8">
        <f t="shared" si="502"/>
        <v>1.0016546399999999</v>
      </c>
      <c r="M959" s="119">
        <f t="shared" si="515"/>
        <v>1.0083006699999999</v>
      </c>
      <c r="N959" s="119">
        <f t="shared" si="509"/>
        <v>1.211944307989945</v>
      </c>
      <c r="O959" s="112">
        <f t="shared" si="512"/>
        <v>1.2139496299999999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9.5000000000000001E-2</v>
      </c>
      <c r="U959" s="120">
        <f t="shared" si="510"/>
        <v>4</v>
      </c>
      <c r="V959" s="120">
        <v>252</v>
      </c>
      <c r="W959" s="119">
        <f t="shared" si="495"/>
        <v>1.0014415830000001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44800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3"/>
        <v>5739.56</v>
      </c>
      <c r="F960" s="115">
        <f t="shared" si="514"/>
        <v>44764</v>
      </c>
      <c r="G960" s="116">
        <f t="shared" si="492"/>
        <v>8.3006723105383262E-3</v>
      </c>
      <c r="H960" s="117">
        <f t="shared" si="500"/>
        <v>44824</v>
      </c>
      <c r="I960" s="117">
        <f t="shared" si="493"/>
        <v>44824</v>
      </c>
      <c r="J960" s="118">
        <f t="shared" si="501"/>
        <v>20</v>
      </c>
      <c r="K960" s="118">
        <f t="shared" si="516"/>
        <v>5</v>
      </c>
      <c r="L960" s="8">
        <f t="shared" si="502"/>
        <v>1.00206873</v>
      </c>
      <c r="M960" s="119">
        <f t="shared" si="515"/>
        <v>1.0083006699999999</v>
      </c>
      <c r="N960" s="119">
        <f t="shared" si="509"/>
        <v>1.211944307989945</v>
      </c>
      <c r="O960" s="112">
        <f t="shared" si="512"/>
        <v>1.2144514900000001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9.5000000000000001E-2</v>
      </c>
      <c r="U960" s="120">
        <f t="shared" si="510"/>
        <v>5</v>
      </c>
      <c r="V960" s="120">
        <v>252</v>
      </c>
      <c r="W960" s="119">
        <f t="shared" si="495"/>
        <v>1.0018023039999999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44801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3"/>
        <v>5739.56</v>
      </c>
      <c r="F961" s="115">
        <f t="shared" si="514"/>
        <v>44764</v>
      </c>
      <c r="G961" s="116">
        <f t="shared" si="492"/>
        <v>8.3006723105383262E-3</v>
      </c>
      <c r="H961" s="117">
        <f t="shared" si="500"/>
        <v>44824</v>
      </c>
      <c r="I961" s="117">
        <f t="shared" si="493"/>
        <v>44824</v>
      </c>
      <c r="J961" s="118">
        <f t="shared" si="501"/>
        <v>20</v>
      </c>
      <c r="K961" s="118">
        <f t="shared" si="516"/>
        <v>5</v>
      </c>
      <c r="L961" s="8">
        <f t="shared" si="502"/>
        <v>1.00206873</v>
      </c>
      <c r="M961" s="119">
        <f t="shared" si="515"/>
        <v>1.0083006699999999</v>
      </c>
      <c r="N961" s="119">
        <f t="shared" si="509"/>
        <v>1.211944307989945</v>
      </c>
      <c r="O961" s="112">
        <f t="shared" si="512"/>
        <v>1.2144514900000001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9.5000000000000001E-2</v>
      </c>
      <c r="U961" s="120">
        <f t="shared" si="510"/>
        <v>5</v>
      </c>
      <c r="V961" s="120">
        <v>252</v>
      </c>
      <c r="W961" s="119">
        <f t="shared" si="495"/>
        <v>1.0018023039999999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44802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3"/>
        <v>5739.56</v>
      </c>
      <c r="F962" s="115">
        <f t="shared" si="514"/>
        <v>44764</v>
      </c>
      <c r="G962" s="116">
        <f t="shared" si="492"/>
        <v>8.3006723105383262E-3</v>
      </c>
      <c r="H962" s="117">
        <f t="shared" si="500"/>
        <v>44824</v>
      </c>
      <c r="I962" s="117">
        <f t="shared" si="493"/>
        <v>44824</v>
      </c>
      <c r="J962" s="118">
        <f t="shared" si="501"/>
        <v>20</v>
      </c>
      <c r="K962" s="118">
        <f t="shared" si="516"/>
        <v>5</v>
      </c>
      <c r="L962" s="8">
        <f t="shared" si="502"/>
        <v>1.00206873</v>
      </c>
      <c r="M962" s="119">
        <f t="shared" si="515"/>
        <v>1.0083006699999999</v>
      </c>
      <c r="N962" s="119">
        <f t="shared" si="509"/>
        <v>1.211944307989945</v>
      </c>
      <c r="O962" s="112">
        <f t="shared" si="512"/>
        <v>1.2144514900000001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9.5000000000000001E-2</v>
      </c>
      <c r="U962" s="120">
        <f t="shared" si="510"/>
        <v>5</v>
      </c>
      <c r="V962" s="120">
        <v>252</v>
      </c>
      <c r="W962" s="119">
        <f t="shared" si="495"/>
        <v>1.0018023039999999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44803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3"/>
        <v>5739.56</v>
      </c>
      <c r="F963" s="115">
        <f t="shared" si="514"/>
        <v>44764</v>
      </c>
      <c r="G963" s="116">
        <f t="shared" si="492"/>
        <v>8.3006723105383262E-3</v>
      </c>
      <c r="H963" s="117">
        <f t="shared" si="500"/>
        <v>44824</v>
      </c>
      <c r="I963" s="117">
        <f t="shared" si="493"/>
        <v>44824</v>
      </c>
      <c r="J963" s="118">
        <f t="shared" si="501"/>
        <v>20</v>
      </c>
      <c r="K963" s="118">
        <f t="shared" si="516"/>
        <v>6</v>
      </c>
      <c r="L963" s="8">
        <f t="shared" si="502"/>
        <v>1.002483</v>
      </c>
      <c r="M963" s="119">
        <f t="shared" si="515"/>
        <v>1.0083006699999999</v>
      </c>
      <c r="N963" s="119">
        <f t="shared" si="509"/>
        <v>1.211944307989945</v>
      </c>
      <c r="O963" s="112">
        <f t="shared" si="512"/>
        <v>1.2149535600000001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9.5000000000000001E-2</v>
      </c>
      <c r="U963" s="120">
        <f t="shared" si="510"/>
        <v>6</v>
      </c>
      <c r="V963" s="120">
        <v>252</v>
      </c>
      <c r="W963" s="119">
        <f t="shared" si="495"/>
        <v>1.002163154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44804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3"/>
        <v>5739.56</v>
      </c>
      <c r="F964" s="115">
        <f t="shared" si="514"/>
        <v>44764</v>
      </c>
      <c r="G964" s="116">
        <f t="shared" si="492"/>
        <v>8.3006723105383262E-3</v>
      </c>
      <c r="H964" s="117">
        <f t="shared" si="500"/>
        <v>44824</v>
      </c>
      <c r="I964" s="117">
        <f t="shared" si="493"/>
        <v>44824</v>
      </c>
      <c r="J964" s="118">
        <f t="shared" si="501"/>
        <v>20</v>
      </c>
      <c r="K964" s="118">
        <f t="shared" si="516"/>
        <v>7</v>
      </c>
      <c r="L964" s="8">
        <f t="shared" si="502"/>
        <v>1.00289743</v>
      </c>
      <c r="M964" s="119">
        <f t="shared" si="515"/>
        <v>1.0083006699999999</v>
      </c>
      <c r="N964" s="119">
        <f t="shared" si="509"/>
        <v>1.211944307989945</v>
      </c>
      <c r="O964" s="112">
        <f t="shared" si="512"/>
        <v>1.21545583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9.5000000000000001E-2</v>
      </c>
      <c r="U964" s="120">
        <f t="shared" si="510"/>
        <v>7</v>
      </c>
      <c r="V964" s="120">
        <v>252</v>
      </c>
      <c r="W964" s="119">
        <f t="shared" si="495"/>
        <v>1.002524135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44805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3"/>
        <v>5739.56</v>
      </c>
      <c r="F965" s="115">
        <f t="shared" si="514"/>
        <v>44764</v>
      </c>
      <c r="G965" s="116">
        <f t="shared" si="492"/>
        <v>8.3006723105383262E-3</v>
      </c>
      <c r="H965" s="117">
        <f t="shared" si="500"/>
        <v>44824</v>
      </c>
      <c r="I965" s="117">
        <f t="shared" si="493"/>
        <v>44824</v>
      </c>
      <c r="J965" s="118">
        <f t="shared" si="501"/>
        <v>20</v>
      </c>
      <c r="K965" s="118">
        <f t="shared" si="516"/>
        <v>8</v>
      </c>
      <c r="L965" s="8">
        <f t="shared" si="502"/>
        <v>1.00331203</v>
      </c>
      <c r="M965" s="119">
        <f t="shared" si="515"/>
        <v>1.0083006699999999</v>
      </c>
      <c r="N965" s="119">
        <f t="shared" si="509"/>
        <v>1.211944307989945</v>
      </c>
      <c r="O965" s="112">
        <f t="shared" si="512"/>
        <v>1.2159583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9.5000000000000001E-2</v>
      </c>
      <c r="U965" s="120">
        <f t="shared" si="510"/>
        <v>8</v>
      </c>
      <c r="V965" s="120">
        <v>252</v>
      </c>
      <c r="W965" s="119">
        <f t="shared" si="495"/>
        <v>1.0028852450000001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44806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3"/>
        <v>5739.56</v>
      </c>
      <c r="F966" s="115">
        <f t="shared" si="514"/>
        <v>44764</v>
      </c>
      <c r="G966" s="116">
        <f t="shared" si="492"/>
        <v>8.3006723105383262E-3</v>
      </c>
      <c r="H966" s="117">
        <f t="shared" si="500"/>
        <v>44824</v>
      </c>
      <c r="I966" s="117">
        <f t="shared" si="493"/>
        <v>44824</v>
      </c>
      <c r="J966" s="118">
        <f t="shared" si="501"/>
        <v>20</v>
      </c>
      <c r="K966" s="118">
        <f t="shared" si="516"/>
        <v>9</v>
      </c>
      <c r="L966" s="8">
        <f t="shared" si="502"/>
        <v>1.0037268100000001</v>
      </c>
      <c r="M966" s="119">
        <f t="shared" si="515"/>
        <v>1.0083006699999999</v>
      </c>
      <c r="N966" s="119">
        <f t="shared" si="509"/>
        <v>1.211944307989945</v>
      </c>
      <c r="O966" s="112">
        <f t="shared" si="512"/>
        <v>1.2164609900000001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9.5000000000000001E-2</v>
      </c>
      <c r="U966" s="120">
        <f t="shared" si="510"/>
        <v>9</v>
      </c>
      <c r="V966" s="120">
        <v>252</v>
      </c>
      <c r="W966" s="119">
        <f t="shared" si="495"/>
        <v>1.0032464860000001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44807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3"/>
        <v>5739.56</v>
      </c>
      <c r="F967" s="115">
        <f t="shared" si="514"/>
        <v>44764</v>
      </c>
      <c r="G967" s="116">
        <f t="shared" si="492"/>
        <v>8.3006723105383262E-3</v>
      </c>
      <c r="H967" s="117">
        <f t="shared" si="500"/>
        <v>44824</v>
      </c>
      <c r="I967" s="117">
        <f t="shared" si="493"/>
        <v>44824</v>
      </c>
      <c r="J967" s="118">
        <f t="shared" si="501"/>
        <v>20</v>
      </c>
      <c r="K967" s="118">
        <f t="shared" si="516"/>
        <v>10</v>
      </c>
      <c r="L967" s="8">
        <f t="shared" si="502"/>
        <v>1.0041417500000001</v>
      </c>
      <c r="M967" s="119">
        <f t="shared" si="515"/>
        <v>1.0083006699999999</v>
      </c>
      <c r="N967" s="119">
        <f t="shared" si="509"/>
        <v>1.211944307989945</v>
      </c>
      <c r="O967" s="112">
        <f t="shared" si="512"/>
        <v>1.2169638700000001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9.5000000000000001E-2</v>
      </c>
      <c r="U967" s="120">
        <f t="shared" si="510"/>
        <v>10</v>
      </c>
      <c r="V967" s="120">
        <v>252</v>
      </c>
      <c r="W967" s="119">
        <f t="shared" si="495"/>
        <v>1.0036078559999999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44808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3"/>
        <v>5739.56</v>
      </c>
      <c r="F968" s="115">
        <f t="shared" si="514"/>
        <v>44764</v>
      </c>
      <c r="G968" s="116">
        <f t="shared" si="492"/>
        <v>8.3006723105383262E-3</v>
      </c>
      <c r="H968" s="117">
        <f t="shared" si="500"/>
        <v>44824</v>
      </c>
      <c r="I968" s="117">
        <f t="shared" si="493"/>
        <v>44824</v>
      </c>
      <c r="J968" s="118">
        <f t="shared" si="501"/>
        <v>20</v>
      </c>
      <c r="K968" s="118">
        <f t="shared" si="516"/>
        <v>10</v>
      </c>
      <c r="L968" s="8">
        <f t="shared" si="502"/>
        <v>1.0041417500000001</v>
      </c>
      <c r="M968" s="119">
        <f t="shared" si="515"/>
        <v>1.0083006699999999</v>
      </c>
      <c r="N968" s="119">
        <f t="shared" si="509"/>
        <v>1.211944307989945</v>
      </c>
      <c r="O968" s="112">
        <f t="shared" si="512"/>
        <v>1.2169638700000001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9.5000000000000001E-2</v>
      </c>
      <c r="U968" s="120">
        <f t="shared" si="510"/>
        <v>10</v>
      </c>
      <c r="V968" s="120">
        <v>252</v>
      </c>
      <c r="W968" s="119">
        <f t="shared" si="495"/>
        <v>1.0036078559999999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44809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3"/>
        <v>5739.56</v>
      </c>
      <c r="F969" s="115">
        <f t="shared" si="514"/>
        <v>44764</v>
      </c>
      <c r="G969" s="116">
        <f t="shared" si="492"/>
        <v>8.3006723105383262E-3</v>
      </c>
      <c r="H969" s="117">
        <f t="shared" si="500"/>
        <v>44824</v>
      </c>
      <c r="I969" s="117">
        <f t="shared" si="493"/>
        <v>44824</v>
      </c>
      <c r="J969" s="118">
        <f t="shared" si="501"/>
        <v>20</v>
      </c>
      <c r="K969" s="118">
        <f t="shared" si="516"/>
        <v>10</v>
      </c>
      <c r="L969" s="8">
        <f t="shared" si="502"/>
        <v>1.0041417500000001</v>
      </c>
      <c r="M969" s="119">
        <f t="shared" si="515"/>
        <v>1.0083006699999999</v>
      </c>
      <c r="N969" s="119">
        <f t="shared" si="509"/>
        <v>1.211944307989945</v>
      </c>
      <c r="O969" s="112">
        <f t="shared" si="512"/>
        <v>1.2169638700000001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9.5000000000000001E-2</v>
      </c>
      <c r="U969" s="120">
        <f t="shared" si="510"/>
        <v>10</v>
      </c>
      <c r="V969" s="120">
        <v>252</v>
      </c>
      <c r="W969" s="119">
        <f t="shared" si="495"/>
        <v>1.0036078559999999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44810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3"/>
        <v>5739.56</v>
      </c>
      <c r="F970" s="115">
        <f t="shared" si="514"/>
        <v>44764</v>
      </c>
      <c r="G970" s="116">
        <f t="shared" ref="G970:G1033" si="518">(E970/D970)-1</f>
        <v>8.3006723105383262E-3</v>
      </c>
      <c r="H970" s="117">
        <f t="shared" si="500"/>
        <v>44824</v>
      </c>
      <c r="I970" s="117">
        <f t="shared" ref="I970:I1033" si="519">IF(A970&gt;I969,H970,I969)</f>
        <v>44824</v>
      </c>
      <c r="J970" s="118">
        <f t="shared" si="501"/>
        <v>20</v>
      </c>
      <c r="K970" s="118">
        <f t="shared" si="516"/>
        <v>11</v>
      </c>
      <c r="L970" s="8">
        <f t="shared" si="502"/>
        <v>1.00455687</v>
      </c>
      <c r="M970" s="119">
        <f t="shared" si="515"/>
        <v>1.0083006699999999</v>
      </c>
      <c r="N970" s="119">
        <f t="shared" si="509"/>
        <v>1.211944307989945</v>
      </c>
      <c r="O970" s="112">
        <f t="shared" si="512"/>
        <v>1.21746698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9.5000000000000001E-2</v>
      </c>
      <c r="U970" s="120">
        <f t="shared" si="510"/>
        <v>11</v>
      </c>
      <c r="V970" s="120">
        <v>252</v>
      </c>
      <c r="W970" s="119">
        <f t="shared" ref="W970:W1033" si="521">ROUND((1+T970)^TRUNC((U970/V970),9),9)</f>
        <v>1.0039693569999999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44811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3"/>
        <v>5739.56</v>
      </c>
      <c r="F971" s="115">
        <f t="shared" si="514"/>
        <v>44764</v>
      </c>
      <c r="G971" s="116">
        <f t="shared" si="518"/>
        <v>8.3006723105383262E-3</v>
      </c>
      <c r="H971" s="117">
        <f t="shared" ref="H971:H1034" si="526">IF(DAY(A971)=H$9,VLOOKUP(A971,AH$118:AN$450,4),H970)</f>
        <v>44824</v>
      </c>
      <c r="I971" s="117">
        <f t="shared" si="519"/>
        <v>44824</v>
      </c>
      <c r="J971" s="118">
        <f t="shared" ref="J971:J1034" si="527">IF(I971=I970,J970,NETWORKDAYS(I970,I971,$AD$148:$AD$502)-1)</f>
        <v>20</v>
      </c>
      <c r="K971" s="118">
        <f t="shared" si="516"/>
        <v>12</v>
      </c>
      <c r="L971" s="8">
        <f t="shared" ref="L971:L1034" si="528">IF(E971&lt;D971,1,TRUNC((E971/D971)^TRUNC((K971/J971),9),8))</f>
        <v>1.0049721599999999</v>
      </c>
      <c r="M971" s="119">
        <f t="shared" si="515"/>
        <v>1.0083006699999999</v>
      </c>
      <c r="N971" s="119">
        <f t="shared" si="509"/>
        <v>1.211944307989945</v>
      </c>
      <c r="O971" s="112">
        <f t="shared" si="512"/>
        <v>1.2179702800000001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9.5000000000000001E-2</v>
      </c>
      <c r="U971" s="120">
        <f t="shared" si="510"/>
        <v>12</v>
      </c>
      <c r="V971" s="120">
        <v>252</v>
      </c>
      <c r="W971" s="119">
        <f t="shared" si="521"/>
        <v>1.004330988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44812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3"/>
        <v>5739.56</v>
      </c>
      <c r="F972" s="115">
        <f t="shared" si="514"/>
        <v>44764</v>
      </c>
      <c r="G972" s="116">
        <f t="shared" si="518"/>
        <v>8.3006723105383262E-3</v>
      </c>
      <c r="H972" s="117">
        <f t="shared" si="526"/>
        <v>44824</v>
      </c>
      <c r="I972" s="117">
        <f t="shared" si="519"/>
        <v>44824</v>
      </c>
      <c r="J972" s="118">
        <f t="shared" si="527"/>
        <v>20</v>
      </c>
      <c r="K972" s="118">
        <f t="shared" si="516"/>
        <v>12</v>
      </c>
      <c r="L972" s="8">
        <f t="shared" si="528"/>
        <v>1.0049721599999999</v>
      </c>
      <c r="M972" s="119">
        <f t="shared" si="515"/>
        <v>1.0083006699999999</v>
      </c>
      <c r="N972" s="119">
        <f t="shared" si="509"/>
        <v>1.211944307989945</v>
      </c>
      <c r="O972" s="112">
        <f t="shared" si="512"/>
        <v>1.2179702800000001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9.5000000000000001E-2</v>
      </c>
      <c r="U972" s="120">
        <f t="shared" si="510"/>
        <v>12</v>
      </c>
      <c r="V972" s="120">
        <v>252</v>
      </c>
      <c r="W972" s="119">
        <f t="shared" si="521"/>
        <v>1.004330988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44813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3"/>
        <v>5739.56</v>
      </c>
      <c r="F973" s="115">
        <f t="shared" si="514"/>
        <v>44764</v>
      </c>
      <c r="G973" s="116">
        <f t="shared" si="518"/>
        <v>8.3006723105383262E-3</v>
      </c>
      <c r="H973" s="117">
        <f t="shared" si="526"/>
        <v>44824</v>
      </c>
      <c r="I973" s="117">
        <f t="shared" si="519"/>
        <v>44824</v>
      </c>
      <c r="J973" s="118">
        <f t="shared" si="527"/>
        <v>20</v>
      </c>
      <c r="K973" s="118">
        <f t="shared" si="516"/>
        <v>13</v>
      </c>
      <c r="L973" s="8">
        <f t="shared" si="528"/>
        <v>1.00538762</v>
      </c>
      <c r="M973" s="119">
        <f t="shared" si="515"/>
        <v>1.0083006699999999</v>
      </c>
      <c r="N973" s="119">
        <f t="shared" si="509"/>
        <v>1.211944307989945</v>
      </c>
      <c r="O973" s="112">
        <f t="shared" si="512"/>
        <v>1.2184737999999999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9.5000000000000001E-2</v>
      </c>
      <c r="U973" s="120">
        <f t="shared" si="510"/>
        <v>13</v>
      </c>
      <c r="V973" s="120">
        <v>252</v>
      </c>
      <c r="W973" s="119">
        <f t="shared" si="521"/>
        <v>1.0046927489999999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44814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3"/>
        <v>5739.56</v>
      </c>
      <c r="F974" s="115">
        <f t="shared" si="514"/>
        <v>44764</v>
      </c>
      <c r="G974" s="116">
        <f t="shared" si="518"/>
        <v>8.3006723105383262E-3</v>
      </c>
      <c r="H974" s="117">
        <f t="shared" si="526"/>
        <v>44824</v>
      </c>
      <c r="I974" s="117">
        <f t="shared" si="519"/>
        <v>44824</v>
      </c>
      <c r="J974" s="118">
        <f t="shared" si="527"/>
        <v>20</v>
      </c>
      <c r="K974" s="118">
        <f t="shared" si="516"/>
        <v>14</v>
      </c>
      <c r="L974" s="8">
        <f t="shared" si="528"/>
        <v>1.00580326</v>
      </c>
      <c r="M974" s="119">
        <f t="shared" si="515"/>
        <v>1.0083006699999999</v>
      </c>
      <c r="N974" s="119">
        <f t="shared" si="509"/>
        <v>1.211944307989945</v>
      </c>
      <c r="O974" s="112">
        <f t="shared" si="512"/>
        <v>1.2189775300000001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9.5000000000000001E-2</v>
      </c>
      <c r="U974" s="120">
        <f t="shared" si="510"/>
        <v>14</v>
      </c>
      <c r="V974" s="120">
        <v>252</v>
      </c>
      <c r="W974" s="119">
        <f t="shared" si="521"/>
        <v>1.0050546410000001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44815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3"/>
        <v>5739.56</v>
      </c>
      <c r="F975" s="115">
        <f t="shared" si="514"/>
        <v>44764</v>
      </c>
      <c r="G975" s="116">
        <f t="shared" si="518"/>
        <v>8.3006723105383262E-3</v>
      </c>
      <c r="H975" s="117">
        <f t="shared" si="526"/>
        <v>44824</v>
      </c>
      <c r="I975" s="117">
        <f t="shared" si="519"/>
        <v>44824</v>
      </c>
      <c r="J975" s="118">
        <f t="shared" si="527"/>
        <v>20</v>
      </c>
      <c r="K975" s="118">
        <f t="shared" si="516"/>
        <v>14</v>
      </c>
      <c r="L975" s="8">
        <f t="shared" si="528"/>
        <v>1.00580326</v>
      </c>
      <c r="M975" s="119">
        <f t="shared" si="515"/>
        <v>1.0083006699999999</v>
      </c>
      <c r="N975" s="119">
        <f t="shared" si="509"/>
        <v>1.211944307989945</v>
      </c>
      <c r="O975" s="112">
        <f t="shared" si="512"/>
        <v>1.2189775300000001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9.5000000000000001E-2</v>
      </c>
      <c r="U975" s="120">
        <f t="shared" si="510"/>
        <v>14</v>
      </c>
      <c r="V975" s="120">
        <v>252</v>
      </c>
      <c r="W975" s="119">
        <f t="shared" si="521"/>
        <v>1.0050546410000001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44816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3"/>
        <v>5739.56</v>
      </c>
      <c r="F976" s="115">
        <f t="shared" si="514"/>
        <v>44764</v>
      </c>
      <c r="G976" s="116">
        <f t="shared" si="518"/>
        <v>8.3006723105383262E-3</v>
      </c>
      <c r="H976" s="117">
        <f t="shared" si="526"/>
        <v>44824</v>
      </c>
      <c r="I976" s="117">
        <f t="shared" si="519"/>
        <v>44824</v>
      </c>
      <c r="J976" s="118">
        <f t="shared" si="527"/>
        <v>20</v>
      </c>
      <c r="K976" s="118">
        <f t="shared" si="516"/>
        <v>14</v>
      </c>
      <c r="L976" s="8">
        <f t="shared" si="528"/>
        <v>1.00580326</v>
      </c>
      <c r="M976" s="119">
        <f t="shared" si="515"/>
        <v>1.0083006699999999</v>
      </c>
      <c r="N976" s="119">
        <f t="shared" si="509"/>
        <v>1.211944307989945</v>
      </c>
      <c r="O976" s="112">
        <f t="shared" si="512"/>
        <v>1.2189775300000001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9.5000000000000001E-2</v>
      </c>
      <c r="U976" s="120">
        <f t="shared" si="510"/>
        <v>14</v>
      </c>
      <c r="V976" s="120">
        <v>252</v>
      </c>
      <c r="W976" s="119">
        <f t="shared" si="521"/>
        <v>1.0050546410000001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44817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3"/>
        <v>5739.56</v>
      </c>
      <c r="F977" s="115">
        <f t="shared" si="514"/>
        <v>44764</v>
      </c>
      <c r="G977" s="116">
        <f t="shared" si="518"/>
        <v>8.3006723105383262E-3</v>
      </c>
      <c r="H977" s="117">
        <f t="shared" si="526"/>
        <v>44824</v>
      </c>
      <c r="I977" s="117">
        <f t="shared" si="519"/>
        <v>44824</v>
      </c>
      <c r="J977" s="118">
        <f t="shared" si="527"/>
        <v>20</v>
      </c>
      <c r="K977" s="118">
        <f t="shared" si="516"/>
        <v>15</v>
      </c>
      <c r="L977" s="8">
        <f t="shared" si="528"/>
        <v>1.0062190600000001</v>
      </c>
      <c r="M977" s="119">
        <f t="shared" si="515"/>
        <v>1.0083006699999999</v>
      </c>
      <c r="N977" s="119">
        <f t="shared" si="509"/>
        <v>1.211944307989945</v>
      </c>
      <c r="O977" s="112">
        <f t="shared" si="512"/>
        <v>1.2194814599999999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9.5000000000000001E-2</v>
      </c>
      <c r="U977" s="120">
        <f t="shared" si="510"/>
        <v>15</v>
      </c>
      <c r="V977" s="120">
        <v>252</v>
      </c>
      <c r="W977" s="119">
        <f t="shared" si="521"/>
        <v>1.0054166630000001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44818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3"/>
        <v>5739.56</v>
      </c>
      <c r="F978" s="115">
        <f t="shared" si="514"/>
        <v>44764</v>
      </c>
      <c r="G978" s="116">
        <f t="shared" si="518"/>
        <v>8.3006723105383262E-3</v>
      </c>
      <c r="H978" s="117">
        <f t="shared" si="526"/>
        <v>44824</v>
      </c>
      <c r="I978" s="117">
        <f t="shared" si="519"/>
        <v>44824</v>
      </c>
      <c r="J978" s="118">
        <f t="shared" si="527"/>
        <v>20</v>
      </c>
      <c r="K978" s="118">
        <f t="shared" si="516"/>
        <v>16</v>
      </c>
      <c r="L978" s="8">
        <f t="shared" si="528"/>
        <v>1.0066350399999999</v>
      </c>
      <c r="M978" s="119">
        <f t="shared" si="515"/>
        <v>1.0083006699999999</v>
      </c>
      <c r="N978" s="119">
        <f t="shared" si="509"/>
        <v>1.211944307989945</v>
      </c>
      <c r="O978" s="112">
        <f t="shared" si="512"/>
        <v>1.2199856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9.5000000000000001E-2</v>
      </c>
      <c r="U978" s="120">
        <f t="shared" si="510"/>
        <v>16</v>
      </c>
      <c r="V978" s="120">
        <v>252</v>
      </c>
      <c r="W978" s="119">
        <f t="shared" si="521"/>
        <v>1.005778815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44819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3"/>
        <v>5739.56</v>
      </c>
      <c r="F979" s="115">
        <f t="shared" si="514"/>
        <v>44764</v>
      </c>
      <c r="G979" s="116">
        <f t="shared" si="518"/>
        <v>8.3006723105383262E-3</v>
      </c>
      <c r="H979" s="117">
        <f t="shared" si="526"/>
        <v>44824</v>
      </c>
      <c r="I979" s="117">
        <f t="shared" si="519"/>
        <v>44824</v>
      </c>
      <c r="J979" s="118">
        <f t="shared" si="527"/>
        <v>20</v>
      </c>
      <c r="K979" s="118">
        <f t="shared" si="516"/>
        <v>17</v>
      </c>
      <c r="L979" s="8">
        <f t="shared" si="528"/>
        <v>1.0070511900000001</v>
      </c>
      <c r="M979" s="119">
        <f t="shared" si="515"/>
        <v>1.0083006699999999</v>
      </c>
      <c r="N979" s="119">
        <f t="shared" si="509"/>
        <v>1.211944307989945</v>
      </c>
      <c r="O979" s="112">
        <f t="shared" si="512"/>
        <v>1.2204899499999999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9.5000000000000001E-2</v>
      </c>
      <c r="U979" s="120">
        <f t="shared" si="510"/>
        <v>17</v>
      </c>
      <c r="V979" s="120">
        <v>252</v>
      </c>
      <c r="W979" s="119">
        <f t="shared" si="521"/>
        <v>1.0061410980000001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44820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3"/>
        <v>5739.56</v>
      </c>
      <c r="F980" s="115">
        <f t="shared" si="514"/>
        <v>44764</v>
      </c>
      <c r="G980" s="116">
        <f t="shared" si="518"/>
        <v>8.3006723105383262E-3</v>
      </c>
      <c r="H980" s="117">
        <f t="shared" si="526"/>
        <v>44824</v>
      </c>
      <c r="I980" s="117">
        <f t="shared" si="519"/>
        <v>44824</v>
      </c>
      <c r="J980" s="118">
        <f t="shared" si="527"/>
        <v>20</v>
      </c>
      <c r="K980" s="118">
        <f t="shared" si="516"/>
        <v>18</v>
      </c>
      <c r="L980" s="8">
        <f t="shared" si="528"/>
        <v>1.0074675099999999</v>
      </c>
      <c r="M980" s="119">
        <f t="shared" si="515"/>
        <v>1.0083006699999999</v>
      </c>
      <c r="N980" s="119">
        <f t="shared" si="509"/>
        <v>1.211944307989945</v>
      </c>
      <c r="O980" s="112">
        <f t="shared" si="512"/>
        <v>1.2209945099999999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9.5000000000000001E-2</v>
      </c>
      <c r="U980" s="120">
        <f t="shared" si="510"/>
        <v>18</v>
      </c>
      <c r="V980" s="120">
        <v>252</v>
      </c>
      <c r="W980" s="119">
        <f t="shared" si="521"/>
        <v>1.006503511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44821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3"/>
        <v>5739.56</v>
      </c>
      <c r="F981" s="115">
        <f t="shared" si="514"/>
        <v>44764</v>
      </c>
      <c r="G981" s="116">
        <f t="shared" si="518"/>
        <v>8.3006723105383262E-3</v>
      </c>
      <c r="H981" s="117">
        <f t="shared" si="526"/>
        <v>44824</v>
      </c>
      <c r="I981" s="117">
        <f t="shared" si="519"/>
        <v>44824</v>
      </c>
      <c r="J981" s="118">
        <f t="shared" si="527"/>
        <v>20</v>
      </c>
      <c r="K981" s="118">
        <f t="shared" si="516"/>
        <v>19</v>
      </c>
      <c r="L981" s="8">
        <f t="shared" si="528"/>
        <v>1.007884</v>
      </c>
      <c r="M981" s="119">
        <f t="shared" si="515"/>
        <v>1.0083006699999999</v>
      </c>
      <c r="N981" s="119">
        <f t="shared" si="509"/>
        <v>1.211944307989945</v>
      </c>
      <c r="O981" s="112">
        <f t="shared" si="512"/>
        <v>1.22149927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9.5000000000000001E-2</v>
      </c>
      <c r="U981" s="120">
        <f t="shared" si="510"/>
        <v>19</v>
      </c>
      <c r="V981" s="120">
        <v>252</v>
      </c>
      <c r="W981" s="119">
        <f t="shared" si="521"/>
        <v>1.0068660549999999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44822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3"/>
        <v>5739.56</v>
      </c>
      <c r="F982" s="115">
        <f t="shared" si="514"/>
        <v>44764</v>
      </c>
      <c r="G982" s="116">
        <f t="shared" si="518"/>
        <v>8.3006723105383262E-3</v>
      </c>
      <c r="H982" s="117">
        <f t="shared" si="526"/>
        <v>44824</v>
      </c>
      <c r="I982" s="117">
        <f t="shared" si="519"/>
        <v>44824</v>
      </c>
      <c r="J982" s="118">
        <f t="shared" si="527"/>
        <v>20</v>
      </c>
      <c r="K982" s="118">
        <f t="shared" si="516"/>
        <v>19</v>
      </c>
      <c r="L982" s="8">
        <f t="shared" si="528"/>
        <v>1.007884</v>
      </c>
      <c r="M982" s="119">
        <f t="shared" si="515"/>
        <v>1.0083006699999999</v>
      </c>
      <c r="N982" s="119">
        <f t="shared" si="509"/>
        <v>1.211944307989945</v>
      </c>
      <c r="O982" s="112">
        <f t="shared" si="512"/>
        <v>1.22149927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9.5000000000000001E-2</v>
      </c>
      <c r="U982" s="120">
        <f t="shared" si="510"/>
        <v>19</v>
      </c>
      <c r="V982" s="120">
        <v>252</v>
      </c>
      <c r="W982" s="119">
        <f t="shared" si="521"/>
        <v>1.0068660549999999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44823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3"/>
        <v>5739.56</v>
      </c>
      <c r="F983" s="115">
        <f t="shared" si="514"/>
        <v>44764</v>
      </c>
      <c r="G983" s="116">
        <f t="shared" si="518"/>
        <v>8.3006723105383262E-3</v>
      </c>
      <c r="H983" s="117">
        <f t="shared" si="526"/>
        <v>44824</v>
      </c>
      <c r="I983" s="117">
        <f t="shared" si="519"/>
        <v>44824</v>
      </c>
      <c r="J983" s="118">
        <f t="shared" si="527"/>
        <v>20</v>
      </c>
      <c r="K983" s="118">
        <f t="shared" si="516"/>
        <v>19</v>
      </c>
      <c r="L983" s="8">
        <f t="shared" si="528"/>
        <v>1.007884</v>
      </c>
      <c r="M983" s="119">
        <f t="shared" si="515"/>
        <v>1.0083006699999999</v>
      </c>
      <c r="N983" s="119">
        <f t="shared" si="509"/>
        <v>1.211944307989945</v>
      </c>
      <c r="O983" s="112">
        <f t="shared" si="512"/>
        <v>1.22149927</v>
      </c>
      <c r="P983" s="112">
        <f t="shared" si="520"/>
        <v>0</v>
      </c>
      <c r="Q983" s="162">
        <f t="shared" si="531"/>
        <v>0</v>
      </c>
      <c r="R983" s="30">
        <f t="shared" si="532"/>
        <v>0</v>
      </c>
      <c r="S983" s="112">
        <f t="shared" si="511"/>
        <v>0</v>
      </c>
      <c r="T983" s="122">
        <f t="shared" si="529"/>
        <v>9.5000000000000001E-2</v>
      </c>
      <c r="U983" s="120">
        <f t="shared" si="510"/>
        <v>19</v>
      </c>
      <c r="V983" s="120">
        <v>252</v>
      </c>
      <c r="W983" s="119">
        <f t="shared" si="521"/>
        <v>1.0068660549999999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44824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3"/>
        <v>5739.56</v>
      </c>
      <c r="F984" s="115">
        <f t="shared" si="514"/>
        <v>44764</v>
      </c>
      <c r="G984" s="116">
        <f t="shared" si="518"/>
        <v>8.3006723105383262E-3</v>
      </c>
      <c r="H984" s="117">
        <f t="shared" si="526"/>
        <v>44854</v>
      </c>
      <c r="I984" s="117">
        <f t="shared" si="519"/>
        <v>44824</v>
      </c>
      <c r="J984" s="118">
        <f t="shared" si="527"/>
        <v>20</v>
      </c>
      <c r="K984" s="118">
        <f t="shared" si="516"/>
        <v>20</v>
      </c>
      <c r="L984" s="8">
        <f t="shared" si="528"/>
        <v>1.0083006699999999</v>
      </c>
      <c r="M984" s="119">
        <f t="shared" si="515"/>
        <v>1.0083006699999999</v>
      </c>
      <c r="N984" s="119">
        <f t="shared" si="509"/>
        <v>1.211944307989945</v>
      </c>
      <c r="O984" s="112">
        <f t="shared" si="512"/>
        <v>1.2220042499999999</v>
      </c>
      <c r="P984" s="112">
        <f t="shared" si="520"/>
        <v>0</v>
      </c>
      <c r="Q984" s="162">
        <f t="shared" si="531"/>
        <v>32</v>
      </c>
      <c r="R984" s="30">
        <f t="shared" si="532"/>
        <v>4.7948999999999999E-2</v>
      </c>
      <c r="S984" s="112">
        <f t="shared" si="511"/>
        <v>0</v>
      </c>
      <c r="T984" s="122">
        <f t="shared" si="529"/>
        <v>9.5000000000000001E-2</v>
      </c>
      <c r="U984" s="120">
        <f t="shared" si="510"/>
        <v>20</v>
      </c>
      <c r="V984" s="120">
        <v>252</v>
      </c>
      <c r="W984" s="119">
        <f t="shared" si="521"/>
        <v>1.0072287289999999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44825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3"/>
        <v>5739.56</v>
      </c>
      <c r="F985" s="115">
        <f t="shared" si="514"/>
        <v>44793</v>
      </c>
      <c r="G985" s="116">
        <f t="shared" si="518"/>
        <v>8.3006723105383262E-3</v>
      </c>
      <c r="H985" s="117">
        <f t="shared" si="526"/>
        <v>44854</v>
      </c>
      <c r="I985" s="117">
        <f t="shared" si="519"/>
        <v>44854</v>
      </c>
      <c r="J985" s="118">
        <f t="shared" si="527"/>
        <v>21</v>
      </c>
      <c r="K985" s="118">
        <f t="shared" si="516"/>
        <v>1</v>
      </c>
      <c r="L985" s="8">
        <f t="shared" si="528"/>
        <v>1.00039371</v>
      </c>
      <c r="M985" s="119">
        <f t="shared" si="515"/>
        <v>1.0083006699999999</v>
      </c>
      <c r="N985" s="119">
        <f t="shared" si="509"/>
        <v>1.2220042577489478</v>
      </c>
      <c r="O985" s="112">
        <f t="shared" si="512"/>
        <v>1.22248537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9.5000000000000001E-2</v>
      </c>
      <c r="U985" s="120">
        <f t="shared" si="510"/>
        <v>1</v>
      </c>
      <c r="V985" s="120">
        <v>252</v>
      </c>
      <c r="W985" s="119">
        <f t="shared" si="521"/>
        <v>1.0003602009999999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44826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3"/>
        <v>5739.56</v>
      </c>
      <c r="F986" s="115">
        <f t="shared" si="514"/>
        <v>44793</v>
      </c>
      <c r="G986" s="116">
        <f t="shared" si="518"/>
        <v>8.3006723105383262E-3</v>
      </c>
      <c r="H986" s="117">
        <f t="shared" si="526"/>
        <v>44854</v>
      </c>
      <c r="I986" s="117">
        <f t="shared" si="519"/>
        <v>44854</v>
      </c>
      <c r="J986" s="118">
        <f t="shared" si="527"/>
        <v>21</v>
      </c>
      <c r="K986" s="118">
        <f t="shared" si="516"/>
        <v>2</v>
      </c>
      <c r="L986" s="8">
        <f t="shared" si="528"/>
        <v>1.0007875799999999</v>
      </c>
      <c r="M986" s="119">
        <f t="shared" si="515"/>
        <v>1.0083006699999999</v>
      </c>
      <c r="N986" s="119">
        <f t="shared" si="509"/>
        <v>1.2220042577489478</v>
      </c>
      <c r="O986" s="112">
        <f t="shared" si="512"/>
        <v>1.2229666800000001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9.5000000000000001E-2</v>
      </c>
      <c r="U986" s="120">
        <f t="shared" si="510"/>
        <v>2</v>
      </c>
      <c r="V986" s="120">
        <v>252</v>
      </c>
      <c r="W986" s="119">
        <f t="shared" si="521"/>
        <v>1.0007205320000001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44827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3"/>
        <v>5739.56</v>
      </c>
      <c r="F987" s="115">
        <f t="shared" si="514"/>
        <v>44793</v>
      </c>
      <c r="G987" s="116">
        <f t="shared" si="518"/>
        <v>8.3006723105383262E-3</v>
      </c>
      <c r="H987" s="117">
        <f t="shared" si="526"/>
        <v>44854</v>
      </c>
      <c r="I987" s="117">
        <f t="shared" si="519"/>
        <v>44854</v>
      </c>
      <c r="J987" s="118">
        <f t="shared" si="527"/>
        <v>21</v>
      </c>
      <c r="K987" s="118">
        <f t="shared" si="516"/>
        <v>3</v>
      </c>
      <c r="L987" s="8">
        <f t="shared" si="528"/>
        <v>1.0011816099999999</v>
      </c>
      <c r="M987" s="119">
        <f t="shared" si="515"/>
        <v>1.0083006699999999</v>
      </c>
      <c r="N987" s="119">
        <f t="shared" si="509"/>
        <v>1.2220042577489478</v>
      </c>
      <c r="O987" s="112">
        <f t="shared" si="512"/>
        <v>1.22344819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9.5000000000000001E-2</v>
      </c>
      <c r="U987" s="120">
        <f t="shared" si="510"/>
        <v>3</v>
      </c>
      <c r="V987" s="120">
        <v>252</v>
      </c>
      <c r="W987" s="119">
        <f t="shared" si="521"/>
        <v>1.001080993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44828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3"/>
        <v>5739.56</v>
      </c>
      <c r="F988" s="115">
        <f t="shared" si="514"/>
        <v>44793</v>
      </c>
      <c r="G988" s="116">
        <f t="shared" si="518"/>
        <v>8.3006723105383262E-3</v>
      </c>
      <c r="H988" s="117">
        <f t="shared" si="526"/>
        <v>44854</v>
      </c>
      <c r="I988" s="117">
        <f t="shared" si="519"/>
        <v>44854</v>
      </c>
      <c r="J988" s="118">
        <f t="shared" si="527"/>
        <v>21</v>
      </c>
      <c r="K988" s="118">
        <f t="shared" si="516"/>
        <v>4</v>
      </c>
      <c r="L988" s="8">
        <f t="shared" si="528"/>
        <v>1.00157579</v>
      </c>
      <c r="M988" s="119">
        <f t="shared" si="515"/>
        <v>1.0083006699999999</v>
      </c>
      <c r="N988" s="119">
        <f t="shared" si="509"/>
        <v>1.2220042577489478</v>
      </c>
      <c r="O988" s="112">
        <f t="shared" si="512"/>
        <v>1.2239298700000001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9.5000000000000001E-2</v>
      </c>
      <c r="U988" s="120">
        <f t="shared" si="510"/>
        <v>4</v>
      </c>
      <c r="V988" s="120">
        <v>252</v>
      </c>
      <c r="W988" s="119">
        <f t="shared" si="521"/>
        <v>1.0014415830000001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44829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3"/>
        <v>5739.56</v>
      </c>
      <c r="F989" s="115">
        <f t="shared" si="514"/>
        <v>44793</v>
      </c>
      <c r="G989" s="116">
        <f t="shared" si="518"/>
        <v>8.3006723105383262E-3</v>
      </c>
      <c r="H989" s="117">
        <f t="shared" si="526"/>
        <v>44854</v>
      </c>
      <c r="I989" s="117">
        <f t="shared" si="519"/>
        <v>44854</v>
      </c>
      <c r="J989" s="118">
        <f t="shared" si="527"/>
        <v>21</v>
      </c>
      <c r="K989" s="118">
        <f t="shared" si="516"/>
        <v>4</v>
      </c>
      <c r="L989" s="8">
        <f t="shared" si="528"/>
        <v>1.00157579</v>
      </c>
      <c r="M989" s="119">
        <f t="shared" si="515"/>
        <v>1.0083006699999999</v>
      </c>
      <c r="N989" s="119">
        <f t="shared" si="509"/>
        <v>1.2220042577489478</v>
      </c>
      <c r="O989" s="112">
        <f t="shared" si="512"/>
        <v>1.2239298700000001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9.5000000000000001E-2</v>
      </c>
      <c r="U989" s="120">
        <f t="shared" si="510"/>
        <v>4</v>
      </c>
      <c r="V989" s="120">
        <v>252</v>
      </c>
      <c r="W989" s="119">
        <f t="shared" si="521"/>
        <v>1.0014415830000001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44830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3"/>
        <v>5739.56</v>
      </c>
      <c r="F990" s="115">
        <f t="shared" si="514"/>
        <v>44793</v>
      </c>
      <c r="G990" s="116">
        <f t="shared" si="518"/>
        <v>8.3006723105383262E-3</v>
      </c>
      <c r="H990" s="117">
        <f t="shared" si="526"/>
        <v>44854</v>
      </c>
      <c r="I990" s="117">
        <f t="shared" si="519"/>
        <v>44854</v>
      </c>
      <c r="J990" s="118">
        <f t="shared" si="527"/>
        <v>21</v>
      </c>
      <c r="K990" s="118">
        <f t="shared" si="516"/>
        <v>4</v>
      </c>
      <c r="L990" s="8">
        <f t="shared" si="528"/>
        <v>1.00157579</v>
      </c>
      <c r="M990" s="119">
        <f t="shared" si="515"/>
        <v>1.0083006699999999</v>
      </c>
      <c r="N990" s="119">
        <f t="shared" si="509"/>
        <v>1.2220042577489478</v>
      </c>
      <c r="O990" s="112">
        <f t="shared" si="512"/>
        <v>1.2239298700000001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9.5000000000000001E-2</v>
      </c>
      <c r="U990" s="120">
        <f t="shared" si="510"/>
        <v>4</v>
      </c>
      <c r="V990" s="120">
        <v>252</v>
      </c>
      <c r="W990" s="119">
        <f t="shared" si="521"/>
        <v>1.0014415830000001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44831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3"/>
        <v>5739.56</v>
      </c>
      <c r="F991" s="115">
        <f t="shared" si="514"/>
        <v>44793</v>
      </c>
      <c r="G991" s="116">
        <f t="shared" si="518"/>
        <v>8.3006723105383262E-3</v>
      </c>
      <c r="H991" s="117">
        <f t="shared" si="526"/>
        <v>44854</v>
      </c>
      <c r="I991" s="117">
        <f t="shared" si="519"/>
        <v>44854</v>
      </c>
      <c r="J991" s="118">
        <f t="shared" si="527"/>
        <v>21</v>
      </c>
      <c r="K991" s="118">
        <f t="shared" si="516"/>
        <v>5</v>
      </c>
      <c r="L991" s="8">
        <f t="shared" si="528"/>
        <v>1.0019701299999999</v>
      </c>
      <c r="M991" s="119">
        <f t="shared" si="515"/>
        <v>1.0083006699999999</v>
      </c>
      <c r="N991" s="119">
        <f t="shared" ref="N991:N1054" si="535">IF(I991&gt;I990,N990*M991,N990)</f>
        <v>1.2220042577489478</v>
      </c>
      <c r="O991" s="112">
        <f t="shared" si="512"/>
        <v>1.22441176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9.5000000000000001E-2</v>
      </c>
      <c r="U991" s="120">
        <f t="shared" si="510"/>
        <v>5</v>
      </c>
      <c r="V991" s="120">
        <v>252</v>
      </c>
      <c r="W991" s="119">
        <f t="shared" si="521"/>
        <v>1.0018023039999999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44832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3"/>
        <v>5739.56</v>
      </c>
      <c r="F992" s="115">
        <f t="shared" si="514"/>
        <v>44793</v>
      </c>
      <c r="G992" s="116">
        <f t="shared" si="518"/>
        <v>8.3006723105383262E-3</v>
      </c>
      <c r="H992" s="117">
        <f t="shared" si="526"/>
        <v>44854</v>
      </c>
      <c r="I992" s="117">
        <f t="shared" si="519"/>
        <v>44854</v>
      </c>
      <c r="J992" s="118">
        <f t="shared" si="527"/>
        <v>21</v>
      </c>
      <c r="K992" s="118">
        <f t="shared" si="516"/>
        <v>6</v>
      </c>
      <c r="L992" s="8">
        <f t="shared" si="528"/>
        <v>1.00236462</v>
      </c>
      <c r="M992" s="119">
        <f t="shared" si="515"/>
        <v>1.0083006699999999</v>
      </c>
      <c r="N992" s="119">
        <f t="shared" si="535"/>
        <v>1.2220042577489478</v>
      </c>
      <c r="O992" s="112">
        <f t="shared" si="512"/>
        <v>1.2248938300000001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9.5000000000000001E-2</v>
      </c>
      <c r="U992" s="120">
        <f t="shared" si="510"/>
        <v>6</v>
      </c>
      <c r="V992" s="120">
        <v>252</v>
      </c>
      <c r="W992" s="119">
        <f t="shared" si="521"/>
        <v>1.002163154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44833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3"/>
        <v>5739.56</v>
      </c>
      <c r="F993" s="115">
        <f t="shared" si="514"/>
        <v>44793</v>
      </c>
      <c r="G993" s="116">
        <f t="shared" si="518"/>
        <v>8.3006723105383262E-3</v>
      </c>
      <c r="H993" s="117">
        <f t="shared" si="526"/>
        <v>44854</v>
      </c>
      <c r="I993" s="117">
        <f t="shared" si="519"/>
        <v>44854</v>
      </c>
      <c r="J993" s="118">
        <f t="shared" si="527"/>
        <v>21</v>
      </c>
      <c r="K993" s="118">
        <f t="shared" si="516"/>
        <v>7</v>
      </c>
      <c r="L993" s="8">
        <f t="shared" si="528"/>
        <v>1.0027592700000001</v>
      </c>
      <c r="M993" s="119">
        <f t="shared" si="515"/>
        <v>1.0083006699999999</v>
      </c>
      <c r="N993" s="119">
        <f t="shared" si="535"/>
        <v>1.2220042577489478</v>
      </c>
      <c r="O993" s="112">
        <f t="shared" si="512"/>
        <v>1.2253760899999999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9.5000000000000001E-2</v>
      </c>
      <c r="U993" s="120">
        <f t="shared" si="510"/>
        <v>7</v>
      </c>
      <c r="V993" s="120">
        <v>252</v>
      </c>
      <c r="W993" s="119">
        <f t="shared" si="521"/>
        <v>1.002524135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44834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3"/>
        <v>5739.56</v>
      </c>
      <c r="F994" s="115">
        <f t="shared" si="514"/>
        <v>44793</v>
      </c>
      <c r="G994" s="116">
        <f t="shared" si="518"/>
        <v>8.3006723105383262E-3</v>
      </c>
      <c r="H994" s="117">
        <f t="shared" si="526"/>
        <v>44854</v>
      </c>
      <c r="I994" s="117">
        <f t="shared" si="519"/>
        <v>44854</v>
      </c>
      <c r="J994" s="118">
        <f t="shared" si="527"/>
        <v>21</v>
      </c>
      <c r="K994" s="118">
        <f t="shared" si="516"/>
        <v>8</v>
      </c>
      <c r="L994" s="8">
        <f t="shared" si="528"/>
        <v>1.0031540699999999</v>
      </c>
      <c r="M994" s="119">
        <f t="shared" si="515"/>
        <v>1.0083006699999999</v>
      </c>
      <c r="N994" s="119">
        <f t="shared" si="535"/>
        <v>1.2220042577489478</v>
      </c>
      <c r="O994" s="112">
        <f t="shared" si="512"/>
        <v>1.2258585399999999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9.5000000000000001E-2</v>
      </c>
      <c r="U994" s="120">
        <f t="shared" si="510"/>
        <v>8</v>
      </c>
      <c r="V994" s="120">
        <v>252</v>
      </c>
      <c r="W994" s="119">
        <f t="shared" si="521"/>
        <v>1.0028852450000001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44835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3"/>
        <v>5739.56</v>
      </c>
      <c r="F995" s="115">
        <f t="shared" si="514"/>
        <v>44793</v>
      </c>
      <c r="G995" s="116">
        <f t="shared" si="518"/>
        <v>8.3006723105383262E-3</v>
      </c>
      <c r="H995" s="117">
        <f t="shared" si="526"/>
        <v>44854</v>
      </c>
      <c r="I995" s="117">
        <f t="shared" si="519"/>
        <v>44854</v>
      </c>
      <c r="J995" s="118">
        <f t="shared" si="527"/>
        <v>21</v>
      </c>
      <c r="K995" s="118">
        <f t="shared" si="516"/>
        <v>9</v>
      </c>
      <c r="L995" s="8">
        <f t="shared" si="528"/>
        <v>1.0035490300000001</v>
      </c>
      <c r="M995" s="119">
        <f t="shared" si="515"/>
        <v>1.0083006699999999</v>
      </c>
      <c r="N995" s="119">
        <f t="shared" si="535"/>
        <v>1.2220042577489478</v>
      </c>
      <c r="O995" s="112">
        <f t="shared" si="512"/>
        <v>1.2263411799999999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9.5000000000000001E-2</v>
      </c>
      <c r="U995" s="120">
        <f t="shared" si="510"/>
        <v>9</v>
      </c>
      <c r="V995" s="120">
        <v>252</v>
      </c>
      <c r="W995" s="119">
        <f t="shared" si="521"/>
        <v>1.0032464860000001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44836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3"/>
        <v>5739.56</v>
      </c>
      <c r="F996" s="115">
        <f t="shared" si="514"/>
        <v>44793</v>
      </c>
      <c r="G996" s="116">
        <f t="shared" si="518"/>
        <v>8.3006723105383262E-3</v>
      </c>
      <c r="H996" s="117">
        <f t="shared" si="526"/>
        <v>44854</v>
      </c>
      <c r="I996" s="117">
        <f t="shared" si="519"/>
        <v>44854</v>
      </c>
      <c r="J996" s="118">
        <f t="shared" si="527"/>
        <v>21</v>
      </c>
      <c r="K996" s="118">
        <f t="shared" si="516"/>
        <v>9</v>
      </c>
      <c r="L996" s="8">
        <f t="shared" si="528"/>
        <v>1.0035490300000001</v>
      </c>
      <c r="M996" s="119">
        <f t="shared" si="515"/>
        <v>1.0083006699999999</v>
      </c>
      <c r="N996" s="119">
        <f t="shared" si="535"/>
        <v>1.2220042577489478</v>
      </c>
      <c r="O996" s="112">
        <f t="shared" si="512"/>
        <v>1.2263411799999999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9.5000000000000001E-2</v>
      </c>
      <c r="U996" s="120">
        <f t="shared" si="510"/>
        <v>9</v>
      </c>
      <c r="V996" s="120">
        <v>252</v>
      </c>
      <c r="W996" s="119">
        <f t="shared" si="521"/>
        <v>1.0032464860000001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44837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3"/>
        <v>5739.56</v>
      </c>
      <c r="F997" s="115">
        <f t="shared" si="514"/>
        <v>44793</v>
      </c>
      <c r="G997" s="116">
        <f t="shared" si="518"/>
        <v>8.3006723105383262E-3</v>
      </c>
      <c r="H997" s="117">
        <f t="shared" si="526"/>
        <v>44854</v>
      </c>
      <c r="I997" s="117">
        <f t="shared" si="519"/>
        <v>44854</v>
      </c>
      <c r="J997" s="118">
        <f t="shared" si="527"/>
        <v>21</v>
      </c>
      <c r="K997" s="118">
        <f t="shared" si="516"/>
        <v>9</v>
      </c>
      <c r="L997" s="8">
        <f t="shared" si="528"/>
        <v>1.0035490300000001</v>
      </c>
      <c r="M997" s="119">
        <f t="shared" si="515"/>
        <v>1.0083006699999999</v>
      </c>
      <c r="N997" s="119">
        <f t="shared" si="535"/>
        <v>1.2220042577489478</v>
      </c>
      <c r="O997" s="112">
        <f t="shared" si="512"/>
        <v>1.2263411799999999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9.5000000000000001E-2</v>
      </c>
      <c r="U997" s="120">
        <f t="shared" ref="U997:U1060" si="536">IF(Q996&gt;0,1,IF(K997=K996,U996,U996+1))</f>
        <v>9</v>
      </c>
      <c r="V997" s="120">
        <v>252</v>
      </c>
      <c r="W997" s="119">
        <f t="shared" si="521"/>
        <v>1.0032464860000001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44838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3"/>
        <v>5739.56</v>
      </c>
      <c r="F998" s="115">
        <f t="shared" si="514"/>
        <v>44793</v>
      </c>
      <c r="G998" s="116">
        <f t="shared" si="518"/>
        <v>8.3006723105383262E-3</v>
      </c>
      <c r="H998" s="117">
        <f t="shared" si="526"/>
        <v>44854</v>
      </c>
      <c r="I998" s="117">
        <f t="shared" si="519"/>
        <v>44854</v>
      </c>
      <c r="J998" s="118">
        <f t="shared" si="527"/>
        <v>21</v>
      </c>
      <c r="K998" s="118">
        <f t="shared" si="516"/>
        <v>10</v>
      </c>
      <c r="L998" s="8">
        <f t="shared" si="528"/>
        <v>1.00394414</v>
      </c>
      <c r="M998" s="119">
        <f t="shared" si="515"/>
        <v>1.0083006699999999</v>
      </c>
      <c r="N998" s="119">
        <f t="shared" si="535"/>
        <v>1.2220042577489478</v>
      </c>
      <c r="O998" s="112">
        <f t="shared" si="512"/>
        <v>1.2268240100000001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9.5000000000000001E-2</v>
      </c>
      <c r="U998" s="120">
        <f t="shared" si="536"/>
        <v>10</v>
      </c>
      <c r="V998" s="120">
        <v>252</v>
      </c>
      <c r="W998" s="119">
        <f t="shared" si="521"/>
        <v>1.0036078559999999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44839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3"/>
        <v>5739.56</v>
      </c>
      <c r="F999" s="115">
        <f t="shared" si="514"/>
        <v>44793</v>
      </c>
      <c r="G999" s="116">
        <f t="shared" si="518"/>
        <v>8.3006723105383262E-3</v>
      </c>
      <c r="H999" s="117">
        <f t="shared" si="526"/>
        <v>44854</v>
      </c>
      <c r="I999" s="117">
        <f t="shared" si="519"/>
        <v>44854</v>
      </c>
      <c r="J999" s="118">
        <f t="shared" si="527"/>
        <v>21</v>
      </c>
      <c r="K999" s="118">
        <f t="shared" si="516"/>
        <v>11</v>
      </c>
      <c r="L999" s="8">
        <f t="shared" si="528"/>
        <v>1.00433941</v>
      </c>
      <c r="M999" s="119">
        <f t="shared" si="515"/>
        <v>1.0083006699999999</v>
      </c>
      <c r="N999" s="119">
        <f t="shared" si="535"/>
        <v>1.2220042577489478</v>
      </c>
      <c r="O999" s="112">
        <f t="shared" si="512"/>
        <v>1.22730703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9.5000000000000001E-2</v>
      </c>
      <c r="U999" s="120">
        <f t="shared" si="536"/>
        <v>11</v>
      </c>
      <c r="V999" s="120">
        <v>252</v>
      </c>
      <c r="W999" s="119">
        <f t="shared" si="521"/>
        <v>1.0039693569999999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44840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si="513"/>
        <v>5739.56</v>
      </c>
      <c r="F1000" s="115">
        <f t="shared" si="514"/>
        <v>44793</v>
      </c>
      <c r="G1000" s="116">
        <f t="shared" si="518"/>
        <v>8.3006723105383262E-3</v>
      </c>
      <c r="H1000" s="117">
        <f t="shared" si="526"/>
        <v>44854</v>
      </c>
      <c r="I1000" s="117">
        <f t="shared" si="519"/>
        <v>44854</v>
      </c>
      <c r="J1000" s="118">
        <f t="shared" si="527"/>
        <v>21</v>
      </c>
      <c r="K1000" s="118">
        <f t="shared" si="516"/>
        <v>12</v>
      </c>
      <c r="L1000" s="8">
        <f t="shared" si="528"/>
        <v>1.0047348300000001</v>
      </c>
      <c r="M1000" s="119">
        <f t="shared" si="515"/>
        <v>1.0083006699999999</v>
      </c>
      <c r="N1000" s="119">
        <f t="shared" si="535"/>
        <v>1.2220042577489478</v>
      </c>
      <c r="O1000" s="112">
        <f t="shared" si="512"/>
        <v>1.22779024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9.5000000000000001E-2</v>
      </c>
      <c r="U1000" s="120">
        <f t="shared" si="536"/>
        <v>12</v>
      </c>
      <c r="V1000" s="120">
        <v>252</v>
      </c>
      <c r="W1000" s="119">
        <f t="shared" si="521"/>
        <v>1.004330988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44841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13"/>
        <v>5739.56</v>
      </c>
      <c r="F1001" s="115">
        <f t="shared" si="514"/>
        <v>44793</v>
      </c>
      <c r="G1001" s="116">
        <f t="shared" si="518"/>
        <v>8.3006723105383262E-3</v>
      </c>
      <c r="H1001" s="117">
        <f t="shared" si="526"/>
        <v>44854</v>
      </c>
      <c r="I1001" s="117">
        <f t="shared" si="519"/>
        <v>44854</v>
      </c>
      <c r="J1001" s="118">
        <f t="shared" si="527"/>
        <v>21</v>
      </c>
      <c r="K1001" s="118">
        <f t="shared" si="516"/>
        <v>13</v>
      </c>
      <c r="L1001" s="8">
        <f t="shared" si="528"/>
        <v>1.00513041</v>
      </c>
      <c r="M1001" s="119">
        <f t="shared" si="515"/>
        <v>1.0083006699999999</v>
      </c>
      <c r="N1001" s="119">
        <f t="shared" si="535"/>
        <v>1.2220042577489478</v>
      </c>
      <c r="O1001" s="112">
        <f t="shared" ref="O1001:O1064" si="538">TRUNC(TRUNC((L1001*N1001),15),8)</f>
        <v>1.2282736400000001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9.5000000000000001E-2</v>
      </c>
      <c r="U1001" s="120">
        <f t="shared" si="536"/>
        <v>13</v>
      </c>
      <c r="V1001" s="120">
        <v>252</v>
      </c>
      <c r="W1001" s="119">
        <f t="shared" si="521"/>
        <v>1.0046927489999999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44842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ref="E1002:E1065" si="539">IF($K1002=1,VLOOKUP($A1001,$AO$10:$AS$131,4),E1001)</f>
        <v>5739.56</v>
      </c>
      <c r="F1002" s="115">
        <f t="shared" ref="F1002:F1065" si="540">IF($K1002=1,VLOOKUP($A1001,$AO$10:$AS$131,5),F1001)</f>
        <v>44793</v>
      </c>
      <c r="G1002" s="116">
        <f t="shared" si="518"/>
        <v>8.3006723105383262E-3</v>
      </c>
      <c r="H1002" s="117">
        <f t="shared" si="526"/>
        <v>44854</v>
      </c>
      <c r="I1002" s="117">
        <f t="shared" si="519"/>
        <v>44854</v>
      </c>
      <c r="J1002" s="118">
        <f t="shared" si="527"/>
        <v>21</v>
      </c>
      <c r="K1002" s="118">
        <f t="shared" si="516"/>
        <v>14</v>
      </c>
      <c r="L1002" s="8">
        <f t="shared" si="528"/>
        <v>1.0055261499999999</v>
      </c>
      <c r="M1002" s="119">
        <f t="shared" ref="M1002:M1065" si="541">IF(I1002&gt;I1001,L1001,M1001)</f>
        <v>1.0083006699999999</v>
      </c>
      <c r="N1002" s="119">
        <f t="shared" si="535"/>
        <v>1.2220042577489478</v>
      </c>
      <c r="O1002" s="112">
        <f t="shared" si="538"/>
        <v>1.22875723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9.5000000000000001E-2</v>
      </c>
      <c r="U1002" s="120">
        <f t="shared" si="536"/>
        <v>14</v>
      </c>
      <c r="V1002" s="120">
        <v>252</v>
      </c>
      <c r="W1002" s="119">
        <f t="shared" si="521"/>
        <v>1.0050546410000001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44843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9"/>
        <v>5739.56</v>
      </c>
      <c r="F1003" s="115">
        <f t="shared" si="540"/>
        <v>44793</v>
      </c>
      <c r="G1003" s="116">
        <f t="shared" si="518"/>
        <v>8.3006723105383262E-3</v>
      </c>
      <c r="H1003" s="117">
        <f t="shared" si="526"/>
        <v>44854</v>
      </c>
      <c r="I1003" s="117">
        <f t="shared" si="519"/>
        <v>44854</v>
      </c>
      <c r="J1003" s="118">
        <f t="shared" si="527"/>
        <v>21</v>
      </c>
      <c r="K1003" s="118">
        <f t="shared" si="516"/>
        <v>14</v>
      </c>
      <c r="L1003" s="8">
        <f t="shared" si="528"/>
        <v>1.0055261499999999</v>
      </c>
      <c r="M1003" s="119">
        <f t="shared" si="541"/>
        <v>1.0083006699999999</v>
      </c>
      <c r="N1003" s="119">
        <f t="shared" si="535"/>
        <v>1.2220042577489478</v>
      </c>
      <c r="O1003" s="112">
        <f t="shared" si="538"/>
        <v>1.22875723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9.5000000000000001E-2</v>
      </c>
      <c r="U1003" s="120">
        <f t="shared" si="536"/>
        <v>14</v>
      </c>
      <c r="V1003" s="120">
        <v>252</v>
      </c>
      <c r="W1003" s="119">
        <f t="shared" si="521"/>
        <v>1.0050546410000001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44844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9"/>
        <v>5739.56</v>
      </c>
      <c r="F1004" s="115">
        <f t="shared" si="540"/>
        <v>44793</v>
      </c>
      <c r="G1004" s="116">
        <f t="shared" si="518"/>
        <v>8.3006723105383262E-3</v>
      </c>
      <c r="H1004" s="117">
        <f t="shared" si="526"/>
        <v>44854</v>
      </c>
      <c r="I1004" s="117">
        <f t="shared" si="519"/>
        <v>44854</v>
      </c>
      <c r="J1004" s="118">
        <f t="shared" si="527"/>
        <v>21</v>
      </c>
      <c r="K1004" s="118">
        <f t="shared" si="516"/>
        <v>14</v>
      </c>
      <c r="L1004" s="8">
        <f t="shared" si="528"/>
        <v>1.0055261499999999</v>
      </c>
      <c r="M1004" s="119">
        <f t="shared" si="541"/>
        <v>1.0083006699999999</v>
      </c>
      <c r="N1004" s="119">
        <f t="shared" si="535"/>
        <v>1.2220042577489478</v>
      </c>
      <c r="O1004" s="112">
        <f t="shared" si="538"/>
        <v>1.22875723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9.5000000000000001E-2</v>
      </c>
      <c r="U1004" s="120">
        <f t="shared" si="536"/>
        <v>14</v>
      </c>
      <c r="V1004" s="120">
        <v>252</v>
      </c>
      <c r="W1004" s="119">
        <f t="shared" si="521"/>
        <v>1.0050546410000001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44845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9"/>
        <v>5739.56</v>
      </c>
      <c r="F1005" s="115">
        <f t="shared" si="540"/>
        <v>44793</v>
      </c>
      <c r="G1005" s="116">
        <f t="shared" si="518"/>
        <v>8.3006723105383262E-3</v>
      </c>
      <c r="H1005" s="117">
        <f t="shared" si="526"/>
        <v>44854</v>
      </c>
      <c r="I1005" s="117">
        <f t="shared" si="519"/>
        <v>44854</v>
      </c>
      <c r="J1005" s="118">
        <f t="shared" si="527"/>
        <v>21</v>
      </c>
      <c r="K1005" s="118">
        <f t="shared" si="516"/>
        <v>15</v>
      </c>
      <c r="L1005" s="8">
        <f t="shared" si="528"/>
        <v>1.00592204</v>
      </c>
      <c r="M1005" s="119">
        <f t="shared" si="541"/>
        <v>1.0083006699999999</v>
      </c>
      <c r="N1005" s="119">
        <f t="shared" si="535"/>
        <v>1.2220042577489478</v>
      </c>
      <c r="O1005" s="112">
        <f t="shared" si="538"/>
        <v>1.22924101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9.5000000000000001E-2</v>
      </c>
      <c r="U1005" s="120">
        <f t="shared" si="536"/>
        <v>15</v>
      </c>
      <c r="V1005" s="120">
        <v>252</v>
      </c>
      <c r="W1005" s="119">
        <f t="shared" si="521"/>
        <v>1.0054166630000001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44846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9"/>
        <v>5739.56</v>
      </c>
      <c r="F1006" s="115">
        <f t="shared" si="540"/>
        <v>44793</v>
      </c>
      <c r="G1006" s="116">
        <f t="shared" si="518"/>
        <v>8.3006723105383262E-3</v>
      </c>
      <c r="H1006" s="117">
        <f t="shared" si="526"/>
        <v>44854</v>
      </c>
      <c r="I1006" s="117">
        <f t="shared" si="519"/>
        <v>44854</v>
      </c>
      <c r="J1006" s="118">
        <f t="shared" si="527"/>
        <v>21</v>
      </c>
      <c r="K1006" s="118">
        <f t="shared" ref="K1006:K1069" si="542">(J1006-(NETWORKDAYS(A1006,I1006,AD$148:AD$502)-1))</f>
        <v>16</v>
      </c>
      <c r="L1006" s="8">
        <f t="shared" si="528"/>
        <v>1.0063180899999999</v>
      </c>
      <c r="M1006" s="119">
        <f t="shared" si="541"/>
        <v>1.0083006699999999</v>
      </c>
      <c r="N1006" s="119">
        <f t="shared" si="535"/>
        <v>1.2220042577489478</v>
      </c>
      <c r="O1006" s="112">
        <f t="shared" si="538"/>
        <v>1.22972499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9.5000000000000001E-2</v>
      </c>
      <c r="U1006" s="120">
        <f t="shared" si="536"/>
        <v>16</v>
      </c>
      <c r="V1006" s="120">
        <v>252</v>
      </c>
      <c r="W1006" s="119">
        <f t="shared" si="521"/>
        <v>1.005778815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44847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9"/>
        <v>5739.56</v>
      </c>
      <c r="F1007" s="115">
        <f t="shared" si="540"/>
        <v>44793</v>
      </c>
      <c r="G1007" s="116">
        <f t="shared" si="518"/>
        <v>8.3006723105383262E-3</v>
      </c>
      <c r="H1007" s="117">
        <f t="shared" si="526"/>
        <v>44854</v>
      </c>
      <c r="I1007" s="117">
        <f t="shared" si="519"/>
        <v>44854</v>
      </c>
      <c r="J1007" s="118">
        <f t="shared" si="527"/>
        <v>21</v>
      </c>
      <c r="K1007" s="118">
        <f t="shared" si="542"/>
        <v>16</v>
      </c>
      <c r="L1007" s="8">
        <f t="shared" si="528"/>
        <v>1.0063180899999999</v>
      </c>
      <c r="M1007" s="119">
        <f t="shared" si="541"/>
        <v>1.0083006699999999</v>
      </c>
      <c r="N1007" s="119">
        <f t="shared" si="535"/>
        <v>1.2220042577489478</v>
      </c>
      <c r="O1007" s="112">
        <f t="shared" si="538"/>
        <v>1.22972499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9.5000000000000001E-2</v>
      </c>
      <c r="U1007" s="120">
        <f t="shared" si="536"/>
        <v>16</v>
      </c>
      <c r="V1007" s="120">
        <v>252</v>
      </c>
      <c r="W1007" s="119">
        <f t="shared" si="521"/>
        <v>1.005778815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44848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9"/>
        <v>5739.56</v>
      </c>
      <c r="F1008" s="115">
        <f t="shared" si="540"/>
        <v>44793</v>
      </c>
      <c r="G1008" s="116">
        <f t="shared" si="518"/>
        <v>8.3006723105383262E-3</v>
      </c>
      <c r="H1008" s="117">
        <f t="shared" si="526"/>
        <v>44854</v>
      </c>
      <c r="I1008" s="117">
        <f t="shared" si="519"/>
        <v>44854</v>
      </c>
      <c r="J1008" s="118">
        <f t="shared" si="527"/>
        <v>21</v>
      </c>
      <c r="K1008" s="118">
        <f t="shared" si="542"/>
        <v>17</v>
      </c>
      <c r="L1008" s="8">
        <f t="shared" si="528"/>
        <v>1.0067142899999999</v>
      </c>
      <c r="M1008" s="119">
        <f t="shared" si="541"/>
        <v>1.0083006699999999</v>
      </c>
      <c r="N1008" s="119">
        <f t="shared" si="535"/>
        <v>1.2220042577489478</v>
      </c>
      <c r="O1008" s="112">
        <f t="shared" si="538"/>
        <v>1.2302091399999999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9.5000000000000001E-2</v>
      </c>
      <c r="U1008" s="120">
        <f t="shared" si="536"/>
        <v>17</v>
      </c>
      <c r="V1008" s="120">
        <v>252</v>
      </c>
      <c r="W1008" s="119">
        <f t="shared" si="521"/>
        <v>1.0061410980000001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44849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9"/>
        <v>5739.56</v>
      </c>
      <c r="F1009" s="115">
        <f t="shared" si="540"/>
        <v>44793</v>
      </c>
      <c r="G1009" s="116">
        <f t="shared" si="518"/>
        <v>8.3006723105383262E-3</v>
      </c>
      <c r="H1009" s="117">
        <f t="shared" si="526"/>
        <v>44854</v>
      </c>
      <c r="I1009" s="117">
        <f t="shared" si="519"/>
        <v>44854</v>
      </c>
      <c r="J1009" s="118">
        <f t="shared" si="527"/>
        <v>21</v>
      </c>
      <c r="K1009" s="118">
        <f t="shared" si="542"/>
        <v>18</v>
      </c>
      <c r="L1009" s="8">
        <f t="shared" si="528"/>
        <v>1.00711065</v>
      </c>
      <c r="M1009" s="119">
        <f t="shared" si="541"/>
        <v>1.0083006699999999</v>
      </c>
      <c r="N1009" s="119">
        <f t="shared" si="535"/>
        <v>1.2220042577489478</v>
      </c>
      <c r="O1009" s="112">
        <f t="shared" si="538"/>
        <v>1.2306935000000001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9.5000000000000001E-2</v>
      </c>
      <c r="U1009" s="120">
        <f t="shared" si="536"/>
        <v>18</v>
      </c>
      <c r="V1009" s="120">
        <v>252</v>
      </c>
      <c r="W1009" s="119">
        <f t="shared" si="521"/>
        <v>1.006503511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44850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9"/>
        <v>5739.56</v>
      </c>
      <c r="F1010" s="115">
        <f t="shared" si="540"/>
        <v>44793</v>
      </c>
      <c r="G1010" s="116">
        <f t="shared" si="518"/>
        <v>8.3006723105383262E-3</v>
      </c>
      <c r="H1010" s="117">
        <f t="shared" si="526"/>
        <v>44854</v>
      </c>
      <c r="I1010" s="117">
        <f t="shared" si="519"/>
        <v>44854</v>
      </c>
      <c r="J1010" s="118">
        <f t="shared" si="527"/>
        <v>21</v>
      </c>
      <c r="K1010" s="118">
        <f t="shared" si="542"/>
        <v>18</v>
      </c>
      <c r="L1010" s="8">
        <f t="shared" si="528"/>
        <v>1.00711065</v>
      </c>
      <c r="M1010" s="119">
        <f t="shared" si="541"/>
        <v>1.0083006699999999</v>
      </c>
      <c r="N1010" s="119">
        <f t="shared" si="535"/>
        <v>1.2220042577489478</v>
      </c>
      <c r="O1010" s="112">
        <f t="shared" si="538"/>
        <v>1.2306935000000001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9.5000000000000001E-2</v>
      </c>
      <c r="U1010" s="120">
        <f t="shared" si="536"/>
        <v>18</v>
      </c>
      <c r="V1010" s="120">
        <v>252</v>
      </c>
      <c r="W1010" s="119">
        <f t="shared" si="521"/>
        <v>1.006503511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44851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9"/>
        <v>5739.56</v>
      </c>
      <c r="F1011" s="115">
        <f t="shared" si="540"/>
        <v>44793</v>
      </c>
      <c r="G1011" s="116">
        <f t="shared" si="518"/>
        <v>8.3006723105383262E-3</v>
      </c>
      <c r="H1011" s="117">
        <f t="shared" si="526"/>
        <v>44854</v>
      </c>
      <c r="I1011" s="117">
        <f t="shared" si="519"/>
        <v>44854</v>
      </c>
      <c r="J1011" s="118">
        <f t="shared" si="527"/>
        <v>21</v>
      </c>
      <c r="K1011" s="118">
        <f t="shared" si="542"/>
        <v>18</v>
      </c>
      <c r="L1011" s="8">
        <f t="shared" si="528"/>
        <v>1.00711065</v>
      </c>
      <c r="M1011" s="119">
        <f t="shared" si="541"/>
        <v>1.0083006699999999</v>
      </c>
      <c r="N1011" s="119">
        <f t="shared" si="535"/>
        <v>1.2220042577489478</v>
      </c>
      <c r="O1011" s="112">
        <f t="shared" si="538"/>
        <v>1.2306935000000001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9.5000000000000001E-2</v>
      </c>
      <c r="U1011" s="120">
        <f t="shared" si="536"/>
        <v>18</v>
      </c>
      <c r="V1011" s="120">
        <v>252</v>
      </c>
      <c r="W1011" s="119">
        <f t="shared" si="521"/>
        <v>1.006503511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44852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9"/>
        <v>5739.56</v>
      </c>
      <c r="F1012" s="115">
        <f t="shared" si="540"/>
        <v>44793</v>
      </c>
      <c r="G1012" s="116">
        <f t="shared" si="518"/>
        <v>8.3006723105383262E-3</v>
      </c>
      <c r="H1012" s="117">
        <f t="shared" si="526"/>
        <v>44854</v>
      </c>
      <c r="I1012" s="117">
        <f t="shared" si="519"/>
        <v>44854</v>
      </c>
      <c r="J1012" s="118">
        <f t="shared" si="527"/>
        <v>21</v>
      </c>
      <c r="K1012" s="118">
        <f t="shared" si="542"/>
        <v>19</v>
      </c>
      <c r="L1012" s="8">
        <f t="shared" si="528"/>
        <v>1.00750717</v>
      </c>
      <c r="M1012" s="119">
        <f t="shared" si="541"/>
        <v>1.0083006699999999</v>
      </c>
      <c r="N1012" s="119">
        <f t="shared" si="535"/>
        <v>1.2220042577489478</v>
      </c>
      <c r="O1012" s="112">
        <f t="shared" si="538"/>
        <v>1.23117805</v>
      </c>
      <c r="P1012" s="112">
        <f t="shared" si="520"/>
        <v>0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9.5000000000000001E-2</v>
      </c>
      <c r="U1012" s="120">
        <f t="shared" si="536"/>
        <v>19</v>
      </c>
      <c r="V1012" s="120">
        <v>252</v>
      </c>
      <c r="W1012" s="119">
        <f t="shared" si="521"/>
        <v>1.0068660549999999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44853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9"/>
        <v>5739.56</v>
      </c>
      <c r="F1013" s="115">
        <f t="shared" si="540"/>
        <v>44793</v>
      </c>
      <c r="G1013" s="116">
        <f t="shared" si="518"/>
        <v>8.3006723105383262E-3</v>
      </c>
      <c r="H1013" s="117">
        <f t="shared" si="526"/>
        <v>44854</v>
      </c>
      <c r="I1013" s="117">
        <f t="shared" si="519"/>
        <v>44854</v>
      </c>
      <c r="J1013" s="118">
        <f t="shared" si="527"/>
        <v>21</v>
      </c>
      <c r="K1013" s="118">
        <f t="shared" si="542"/>
        <v>20</v>
      </c>
      <c r="L1013" s="8">
        <f t="shared" si="528"/>
        <v>1.00790384</v>
      </c>
      <c r="M1013" s="119">
        <f t="shared" si="541"/>
        <v>1.0083006699999999</v>
      </c>
      <c r="N1013" s="119">
        <f t="shared" si="535"/>
        <v>1.2220042577489478</v>
      </c>
      <c r="O1013" s="112">
        <f t="shared" si="538"/>
        <v>1.23166278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9.5000000000000001E-2</v>
      </c>
      <c r="U1013" s="120">
        <f t="shared" si="536"/>
        <v>20</v>
      </c>
      <c r="V1013" s="120">
        <v>252</v>
      </c>
      <c r="W1013" s="119">
        <f t="shared" si="521"/>
        <v>1.0072287289999999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44854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9"/>
        <v>5739.56</v>
      </c>
      <c r="F1014" s="115">
        <f t="shared" si="540"/>
        <v>44793</v>
      </c>
      <c r="G1014" s="116">
        <f t="shared" si="518"/>
        <v>8.3006723105383262E-3</v>
      </c>
      <c r="H1014" s="117">
        <f t="shared" si="526"/>
        <v>44886</v>
      </c>
      <c r="I1014" s="117">
        <f t="shared" si="519"/>
        <v>44854</v>
      </c>
      <c r="J1014" s="118">
        <f t="shared" si="527"/>
        <v>21</v>
      </c>
      <c r="K1014" s="118">
        <f t="shared" si="542"/>
        <v>21</v>
      </c>
      <c r="L1014" s="8">
        <f t="shared" si="528"/>
        <v>1.0083006699999999</v>
      </c>
      <c r="M1014" s="119">
        <f t="shared" si="541"/>
        <v>1.0083006699999999</v>
      </c>
      <c r="N1014" s="119">
        <f t="shared" si="535"/>
        <v>1.2220042577489478</v>
      </c>
      <c r="O1014" s="112">
        <f t="shared" si="538"/>
        <v>1.23214771</v>
      </c>
      <c r="P1014" s="112">
        <f t="shared" si="520"/>
        <v>0</v>
      </c>
      <c r="Q1014" s="162">
        <f t="shared" si="531"/>
        <v>33</v>
      </c>
      <c r="R1014" s="30">
        <f t="shared" si="532"/>
        <v>5.1358999999999995E-2</v>
      </c>
      <c r="S1014" s="112">
        <f t="shared" si="537"/>
        <v>0</v>
      </c>
      <c r="T1014" s="122">
        <f t="shared" si="529"/>
        <v>9.5000000000000001E-2</v>
      </c>
      <c r="U1014" s="120">
        <f t="shared" si="536"/>
        <v>21</v>
      </c>
      <c r="V1014" s="120">
        <v>252</v>
      </c>
      <c r="W1014" s="119">
        <f t="shared" si="521"/>
        <v>1.0075915339999999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44855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9"/>
        <v>5739.56</v>
      </c>
      <c r="F1015" s="115">
        <f t="shared" si="540"/>
        <v>44824</v>
      </c>
      <c r="G1015" s="116">
        <f t="shared" si="518"/>
        <v>8.3006723105383262E-3</v>
      </c>
      <c r="H1015" s="117">
        <f t="shared" si="526"/>
        <v>44886</v>
      </c>
      <c r="I1015" s="117">
        <f t="shared" si="519"/>
        <v>44886</v>
      </c>
      <c r="J1015" s="118">
        <f t="shared" si="527"/>
        <v>20</v>
      </c>
      <c r="K1015" s="118">
        <f t="shared" si="542"/>
        <v>1</v>
      </c>
      <c r="L1015" s="8">
        <f t="shared" si="528"/>
        <v>1.0004134</v>
      </c>
      <c r="M1015" s="119">
        <f t="shared" si="541"/>
        <v>1.0083006699999999</v>
      </c>
      <c r="N1015" s="119">
        <f t="shared" si="535"/>
        <v>1.2321477118311166</v>
      </c>
      <c r="O1015" s="112">
        <f t="shared" si="538"/>
        <v>1.2326570800000001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9.5000000000000001E-2</v>
      </c>
      <c r="U1015" s="120">
        <f t="shared" si="536"/>
        <v>1</v>
      </c>
      <c r="V1015" s="120">
        <v>252</v>
      </c>
      <c r="W1015" s="119">
        <f t="shared" si="521"/>
        <v>1.0003602009999999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44856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9"/>
        <v>5739.56</v>
      </c>
      <c r="F1016" s="115">
        <f t="shared" si="540"/>
        <v>44824</v>
      </c>
      <c r="G1016" s="116">
        <f t="shared" si="518"/>
        <v>8.3006723105383262E-3</v>
      </c>
      <c r="H1016" s="117">
        <f t="shared" si="526"/>
        <v>44886</v>
      </c>
      <c r="I1016" s="117">
        <f t="shared" si="519"/>
        <v>44886</v>
      </c>
      <c r="J1016" s="118">
        <f t="shared" si="527"/>
        <v>20</v>
      </c>
      <c r="K1016" s="118">
        <f t="shared" si="542"/>
        <v>2</v>
      </c>
      <c r="L1016" s="8">
        <f t="shared" si="528"/>
        <v>1.00082698</v>
      </c>
      <c r="M1016" s="119">
        <f t="shared" si="541"/>
        <v>1.0083006699999999</v>
      </c>
      <c r="N1016" s="119">
        <f t="shared" si="535"/>
        <v>1.2321477118311166</v>
      </c>
      <c r="O1016" s="112">
        <f t="shared" si="538"/>
        <v>1.2331666699999999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9.5000000000000001E-2</v>
      </c>
      <c r="U1016" s="120">
        <f t="shared" si="536"/>
        <v>2</v>
      </c>
      <c r="V1016" s="120">
        <v>252</v>
      </c>
      <c r="W1016" s="119">
        <f t="shared" si="521"/>
        <v>1.0007205320000001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44857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9"/>
        <v>5739.56</v>
      </c>
      <c r="F1017" s="115">
        <f t="shared" si="540"/>
        <v>44824</v>
      </c>
      <c r="G1017" s="116">
        <f t="shared" si="518"/>
        <v>8.3006723105383262E-3</v>
      </c>
      <c r="H1017" s="117">
        <f t="shared" si="526"/>
        <v>44886</v>
      </c>
      <c r="I1017" s="117">
        <f t="shared" si="519"/>
        <v>44886</v>
      </c>
      <c r="J1017" s="118">
        <f t="shared" si="527"/>
        <v>20</v>
      </c>
      <c r="K1017" s="118">
        <f t="shared" si="542"/>
        <v>2</v>
      </c>
      <c r="L1017" s="8">
        <f t="shared" si="528"/>
        <v>1.00082698</v>
      </c>
      <c r="M1017" s="119">
        <f t="shared" si="541"/>
        <v>1.0083006699999999</v>
      </c>
      <c r="N1017" s="119">
        <f t="shared" si="535"/>
        <v>1.2321477118311166</v>
      </c>
      <c r="O1017" s="112">
        <f t="shared" si="538"/>
        <v>1.2331666699999999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9.5000000000000001E-2</v>
      </c>
      <c r="U1017" s="120">
        <f t="shared" si="536"/>
        <v>2</v>
      </c>
      <c r="V1017" s="120">
        <v>252</v>
      </c>
      <c r="W1017" s="119">
        <f t="shared" si="521"/>
        <v>1.0007205320000001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44858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9"/>
        <v>5739.56</v>
      </c>
      <c r="F1018" s="115">
        <f t="shared" si="540"/>
        <v>44824</v>
      </c>
      <c r="G1018" s="116">
        <f t="shared" si="518"/>
        <v>8.3006723105383262E-3</v>
      </c>
      <c r="H1018" s="117">
        <f t="shared" si="526"/>
        <v>44886</v>
      </c>
      <c r="I1018" s="117">
        <f t="shared" si="519"/>
        <v>44886</v>
      </c>
      <c r="J1018" s="118">
        <f t="shared" si="527"/>
        <v>20</v>
      </c>
      <c r="K1018" s="118">
        <f t="shared" si="542"/>
        <v>2</v>
      </c>
      <c r="L1018" s="8">
        <f t="shared" si="528"/>
        <v>1.00082698</v>
      </c>
      <c r="M1018" s="119">
        <f t="shared" si="541"/>
        <v>1.0083006699999999</v>
      </c>
      <c r="N1018" s="119">
        <f t="shared" si="535"/>
        <v>1.2321477118311166</v>
      </c>
      <c r="O1018" s="112">
        <f t="shared" si="538"/>
        <v>1.2331666699999999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9.5000000000000001E-2</v>
      </c>
      <c r="U1018" s="120">
        <f t="shared" si="536"/>
        <v>2</v>
      </c>
      <c r="V1018" s="120">
        <v>252</v>
      </c>
      <c r="W1018" s="119">
        <f t="shared" si="521"/>
        <v>1.0007205320000001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44859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9"/>
        <v>5739.56</v>
      </c>
      <c r="F1019" s="115">
        <f t="shared" si="540"/>
        <v>44824</v>
      </c>
      <c r="G1019" s="116">
        <f t="shared" si="518"/>
        <v>8.3006723105383262E-3</v>
      </c>
      <c r="H1019" s="117">
        <f t="shared" si="526"/>
        <v>44886</v>
      </c>
      <c r="I1019" s="117">
        <f t="shared" si="519"/>
        <v>44886</v>
      </c>
      <c r="J1019" s="118">
        <f t="shared" si="527"/>
        <v>20</v>
      </c>
      <c r="K1019" s="118">
        <f t="shared" si="542"/>
        <v>3</v>
      </c>
      <c r="L1019" s="8">
        <f t="shared" si="528"/>
        <v>1.0012407299999999</v>
      </c>
      <c r="M1019" s="119">
        <f t="shared" si="541"/>
        <v>1.0083006699999999</v>
      </c>
      <c r="N1019" s="119">
        <f t="shared" si="535"/>
        <v>1.2321477118311166</v>
      </c>
      <c r="O1019" s="112">
        <f t="shared" si="538"/>
        <v>1.23367647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9.5000000000000001E-2</v>
      </c>
      <c r="U1019" s="120">
        <f t="shared" si="536"/>
        <v>3</v>
      </c>
      <c r="V1019" s="120">
        <v>252</v>
      </c>
      <c r="W1019" s="119">
        <f t="shared" si="521"/>
        <v>1.001080993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44860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9"/>
        <v>5739.56</v>
      </c>
      <c r="F1020" s="115">
        <f t="shared" si="540"/>
        <v>44824</v>
      </c>
      <c r="G1020" s="116">
        <f t="shared" si="518"/>
        <v>8.3006723105383262E-3</v>
      </c>
      <c r="H1020" s="117">
        <f t="shared" si="526"/>
        <v>44886</v>
      </c>
      <c r="I1020" s="117">
        <f t="shared" si="519"/>
        <v>44886</v>
      </c>
      <c r="J1020" s="118">
        <f t="shared" si="527"/>
        <v>20</v>
      </c>
      <c r="K1020" s="118">
        <f t="shared" si="542"/>
        <v>4</v>
      </c>
      <c r="L1020" s="8">
        <f t="shared" si="528"/>
        <v>1.0016546399999999</v>
      </c>
      <c r="M1020" s="119">
        <f t="shared" si="541"/>
        <v>1.0083006699999999</v>
      </c>
      <c r="N1020" s="119">
        <f t="shared" si="535"/>
        <v>1.2321477118311166</v>
      </c>
      <c r="O1020" s="112">
        <f t="shared" si="538"/>
        <v>1.23418647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9.5000000000000001E-2</v>
      </c>
      <c r="U1020" s="120">
        <f t="shared" si="536"/>
        <v>4</v>
      </c>
      <c r="V1020" s="120">
        <v>252</v>
      </c>
      <c r="W1020" s="119">
        <f t="shared" si="521"/>
        <v>1.0014415830000001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44861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9"/>
        <v>5739.56</v>
      </c>
      <c r="F1021" s="115">
        <f t="shared" si="540"/>
        <v>44824</v>
      </c>
      <c r="G1021" s="116">
        <f t="shared" si="518"/>
        <v>8.3006723105383262E-3</v>
      </c>
      <c r="H1021" s="117">
        <f t="shared" si="526"/>
        <v>44886</v>
      </c>
      <c r="I1021" s="117">
        <f t="shared" si="519"/>
        <v>44886</v>
      </c>
      <c r="J1021" s="118">
        <f t="shared" si="527"/>
        <v>20</v>
      </c>
      <c r="K1021" s="118">
        <f t="shared" si="542"/>
        <v>5</v>
      </c>
      <c r="L1021" s="8">
        <f t="shared" si="528"/>
        <v>1.00206873</v>
      </c>
      <c r="M1021" s="119">
        <f t="shared" si="541"/>
        <v>1.0083006699999999</v>
      </c>
      <c r="N1021" s="119">
        <f t="shared" si="535"/>
        <v>1.2321477118311166</v>
      </c>
      <c r="O1021" s="112">
        <f t="shared" si="538"/>
        <v>1.23469669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9.5000000000000001E-2</v>
      </c>
      <c r="U1021" s="120">
        <f t="shared" si="536"/>
        <v>5</v>
      </c>
      <c r="V1021" s="120">
        <v>252</v>
      </c>
      <c r="W1021" s="119">
        <f t="shared" si="521"/>
        <v>1.0018023039999999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44862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9"/>
        <v>5739.56</v>
      </c>
      <c r="F1022" s="115">
        <f t="shared" si="540"/>
        <v>44824</v>
      </c>
      <c r="G1022" s="116">
        <f t="shared" si="518"/>
        <v>8.3006723105383262E-3</v>
      </c>
      <c r="H1022" s="117">
        <f t="shared" si="526"/>
        <v>44886</v>
      </c>
      <c r="I1022" s="117">
        <f t="shared" si="519"/>
        <v>44886</v>
      </c>
      <c r="J1022" s="118">
        <f t="shared" si="527"/>
        <v>20</v>
      </c>
      <c r="K1022" s="118">
        <f t="shared" si="542"/>
        <v>6</v>
      </c>
      <c r="L1022" s="8">
        <f t="shared" si="528"/>
        <v>1.002483</v>
      </c>
      <c r="M1022" s="119">
        <f t="shared" si="541"/>
        <v>1.0083006699999999</v>
      </c>
      <c r="N1022" s="119">
        <f t="shared" si="535"/>
        <v>1.2321477118311166</v>
      </c>
      <c r="O1022" s="112">
        <f t="shared" si="538"/>
        <v>1.23520713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9.5000000000000001E-2</v>
      </c>
      <c r="U1022" s="120">
        <f t="shared" si="536"/>
        <v>6</v>
      </c>
      <c r="V1022" s="120">
        <v>252</v>
      </c>
      <c r="W1022" s="119">
        <f t="shared" si="521"/>
        <v>1.002163154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44863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9"/>
        <v>5739.56</v>
      </c>
      <c r="F1023" s="115">
        <f t="shared" si="540"/>
        <v>44824</v>
      </c>
      <c r="G1023" s="116">
        <f t="shared" si="518"/>
        <v>8.3006723105383262E-3</v>
      </c>
      <c r="H1023" s="117">
        <f t="shared" si="526"/>
        <v>44886</v>
      </c>
      <c r="I1023" s="117">
        <f t="shared" si="519"/>
        <v>44886</v>
      </c>
      <c r="J1023" s="118">
        <f t="shared" si="527"/>
        <v>20</v>
      </c>
      <c r="K1023" s="118">
        <f t="shared" si="542"/>
        <v>7</v>
      </c>
      <c r="L1023" s="8">
        <f t="shared" si="528"/>
        <v>1.00289743</v>
      </c>
      <c r="M1023" s="119">
        <f t="shared" si="541"/>
        <v>1.0083006699999999</v>
      </c>
      <c r="N1023" s="119">
        <f t="shared" si="535"/>
        <v>1.2321477118311166</v>
      </c>
      <c r="O1023" s="112">
        <f t="shared" si="538"/>
        <v>1.2357177699999999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9.5000000000000001E-2</v>
      </c>
      <c r="U1023" s="120">
        <f t="shared" si="536"/>
        <v>7</v>
      </c>
      <c r="V1023" s="120">
        <v>252</v>
      </c>
      <c r="W1023" s="119">
        <f t="shared" si="521"/>
        <v>1.002524135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44864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9"/>
        <v>5739.56</v>
      </c>
      <c r="F1024" s="115">
        <f t="shared" si="540"/>
        <v>44824</v>
      </c>
      <c r="G1024" s="116">
        <f t="shared" si="518"/>
        <v>8.3006723105383262E-3</v>
      </c>
      <c r="H1024" s="117">
        <f t="shared" si="526"/>
        <v>44886</v>
      </c>
      <c r="I1024" s="117">
        <f t="shared" si="519"/>
        <v>44886</v>
      </c>
      <c r="J1024" s="118">
        <f t="shared" si="527"/>
        <v>20</v>
      </c>
      <c r="K1024" s="118">
        <f t="shared" si="542"/>
        <v>7</v>
      </c>
      <c r="L1024" s="8">
        <f t="shared" si="528"/>
        <v>1.00289743</v>
      </c>
      <c r="M1024" s="119">
        <f t="shared" si="541"/>
        <v>1.0083006699999999</v>
      </c>
      <c r="N1024" s="119">
        <f t="shared" si="535"/>
        <v>1.2321477118311166</v>
      </c>
      <c r="O1024" s="112">
        <f t="shared" si="538"/>
        <v>1.2357177699999999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9.5000000000000001E-2</v>
      </c>
      <c r="U1024" s="120">
        <f t="shared" si="536"/>
        <v>7</v>
      </c>
      <c r="V1024" s="120">
        <v>252</v>
      </c>
      <c r="W1024" s="119">
        <f t="shared" si="521"/>
        <v>1.002524135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44865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9"/>
        <v>5739.56</v>
      </c>
      <c r="F1025" s="115">
        <f t="shared" si="540"/>
        <v>44824</v>
      </c>
      <c r="G1025" s="116">
        <f t="shared" si="518"/>
        <v>8.3006723105383262E-3</v>
      </c>
      <c r="H1025" s="117">
        <f t="shared" si="526"/>
        <v>44886</v>
      </c>
      <c r="I1025" s="117">
        <f t="shared" si="519"/>
        <v>44886</v>
      </c>
      <c r="J1025" s="118">
        <f t="shared" si="527"/>
        <v>20</v>
      </c>
      <c r="K1025" s="118">
        <f t="shared" si="542"/>
        <v>7</v>
      </c>
      <c r="L1025" s="8">
        <f t="shared" si="528"/>
        <v>1.00289743</v>
      </c>
      <c r="M1025" s="119">
        <f t="shared" si="541"/>
        <v>1.0083006699999999</v>
      </c>
      <c r="N1025" s="119">
        <f t="shared" si="535"/>
        <v>1.2321477118311166</v>
      </c>
      <c r="O1025" s="112">
        <f t="shared" si="538"/>
        <v>1.2357177699999999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9.5000000000000001E-2</v>
      </c>
      <c r="U1025" s="120">
        <f t="shared" si="536"/>
        <v>7</v>
      </c>
      <c r="V1025" s="120">
        <v>252</v>
      </c>
      <c r="W1025" s="119">
        <f t="shared" si="521"/>
        <v>1.002524135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44866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9"/>
        <v>5739.56</v>
      </c>
      <c r="F1026" s="115">
        <f t="shared" si="540"/>
        <v>44824</v>
      </c>
      <c r="G1026" s="116">
        <f t="shared" si="518"/>
        <v>8.3006723105383262E-3</v>
      </c>
      <c r="H1026" s="117">
        <f t="shared" si="526"/>
        <v>44886</v>
      </c>
      <c r="I1026" s="117">
        <f t="shared" si="519"/>
        <v>44886</v>
      </c>
      <c r="J1026" s="118">
        <f t="shared" si="527"/>
        <v>20</v>
      </c>
      <c r="K1026" s="118">
        <f t="shared" si="542"/>
        <v>8</v>
      </c>
      <c r="L1026" s="8">
        <f t="shared" si="528"/>
        <v>1.00331203</v>
      </c>
      <c r="M1026" s="119">
        <f t="shared" si="541"/>
        <v>1.0083006699999999</v>
      </c>
      <c r="N1026" s="119">
        <f t="shared" si="535"/>
        <v>1.2321477118311166</v>
      </c>
      <c r="O1026" s="112">
        <f t="shared" si="538"/>
        <v>1.2362286199999999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9.5000000000000001E-2</v>
      </c>
      <c r="U1026" s="120">
        <f t="shared" si="536"/>
        <v>8</v>
      </c>
      <c r="V1026" s="120">
        <v>252</v>
      </c>
      <c r="W1026" s="119">
        <f t="shared" si="521"/>
        <v>1.0028852450000001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44867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9"/>
        <v>5739.56</v>
      </c>
      <c r="F1027" s="115">
        <f t="shared" si="540"/>
        <v>44824</v>
      </c>
      <c r="G1027" s="116">
        <f t="shared" si="518"/>
        <v>8.3006723105383262E-3</v>
      </c>
      <c r="H1027" s="117">
        <f t="shared" si="526"/>
        <v>44886</v>
      </c>
      <c r="I1027" s="117">
        <f t="shared" si="519"/>
        <v>44886</v>
      </c>
      <c r="J1027" s="118">
        <f t="shared" si="527"/>
        <v>20</v>
      </c>
      <c r="K1027" s="118">
        <f t="shared" si="542"/>
        <v>9</v>
      </c>
      <c r="L1027" s="8">
        <f t="shared" si="528"/>
        <v>1.0037268100000001</v>
      </c>
      <c r="M1027" s="119">
        <f t="shared" si="541"/>
        <v>1.0083006699999999</v>
      </c>
      <c r="N1027" s="119">
        <f t="shared" si="535"/>
        <v>1.2321477118311166</v>
      </c>
      <c r="O1027" s="112">
        <f t="shared" si="538"/>
        <v>1.2367396900000001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9.5000000000000001E-2</v>
      </c>
      <c r="U1027" s="120">
        <f t="shared" si="536"/>
        <v>9</v>
      </c>
      <c r="V1027" s="120">
        <v>252</v>
      </c>
      <c r="W1027" s="119">
        <f t="shared" si="521"/>
        <v>1.0032464860000001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44868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9"/>
        <v>5739.56</v>
      </c>
      <c r="F1028" s="115">
        <f t="shared" si="540"/>
        <v>44824</v>
      </c>
      <c r="G1028" s="116">
        <f t="shared" si="518"/>
        <v>8.3006723105383262E-3</v>
      </c>
      <c r="H1028" s="117">
        <f t="shared" si="526"/>
        <v>44886</v>
      </c>
      <c r="I1028" s="117">
        <f t="shared" si="519"/>
        <v>44886</v>
      </c>
      <c r="J1028" s="118">
        <f t="shared" si="527"/>
        <v>20</v>
      </c>
      <c r="K1028" s="118">
        <f t="shared" si="542"/>
        <v>9</v>
      </c>
      <c r="L1028" s="8">
        <f t="shared" si="528"/>
        <v>1.0037268100000001</v>
      </c>
      <c r="M1028" s="119">
        <f t="shared" si="541"/>
        <v>1.0083006699999999</v>
      </c>
      <c r="N1028" s="119">
        <f t="shared" si="535"/>
        <v>1.2321477118311166</v>
      </c>
      <c r="O1028" s="112">
        <f t="shared" si="538"/>
        <v>1.2367396900000001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9.5000000000000001E-2</v>
      </c>
      <c r="U1028" s="120">
        <f t="shared" si="536"/>
        <v>9</v>
      </c>
      <c r="V1028" s="120">
        <v>252</v>
      </c>
      <c r="W1028" s="119">
        <f t="shared" si="521"/>
        <v>1.0032464860000001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44869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9"/>
        <v>5739.56</v>
      </c>
      <c r="F1029" s="115">
        <f t="shared" si="540"/>
        <v>44824</v>
      </c>
      <c r="G1029" s="116">
        <f t="shared" si="518"/>
        <v>8.3006723105383262E-3</v>
      </c>
      <c r="H1029" s="117">
        <f t="shared" si="526"/>
        <v>44886</v>
      </c>
      <c r="I1029" s="117">
        <f t="shared" si="519"/>
        <v>44886</v>
      </c>
      <c r="J1029" s="118">
        <f t="shared" si="527"/>
        <v>20</v>
      </c>
      <c r="K1029" s="118">
        <f t="shared" si="542"/>
        <v>10</v>
      </c>
      <c r="L1029" s="8">
        <f t="shared" si="528"/>
        <v>1.0041417500000001</v>
      </c>
      <c r="M1029" s="119">
        <f t="shared" si="541"/>
        <v>1.0083006699999999</v>
      </c>
      <c r="N1029" s="119">
        <f t="shared" si="535"/>
        <v>1.2321477118311166</v>
      </c>
      <c r="O1029" s="112">
        <f t="shared" si="538"/>
        <v>1.23725095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9.5000000000000001E-2</v>
      </c>
      <c r="U1029" s="120">
        <f t="shared" si="536"/>
        <v>10</v>
      </c>
      <c r="V1029" s="120">
        <v>252</v>
      </c>
      <c r="W1029" s="119">
        <f t="shared" si="521"/>
        <v>1.0036078559999999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44870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9"/>
        <v>5739.56</v>
      </c>
      <c r="F1030" s="115">
        <f t="shared" si="540"/>
        <v>44824</v>
      </c>
      <c r="G1030" s="116">
        <f t="shared" si="518"/>
        <v>8.3006723105383262E-3</v>
      </c>
      <c r="H1030" s="117">
        <f t="shared" si="526"/>
        <v>44886</v>
      </c>
      <c r="I1030" s="117">
        <f t="shared" si="519"/>
        <v>44886</v>
      </c>
      <c r="J1030" s="118">
        <f t="shared" si="527"/>
        <v>20</v>
      </c>
      <c r="K1030" s="118">
        <f t="shared" si="542"/>
        <v>11</v>
      </c>
      <c r="L1030" s="8">
        <f t="shared" si="528"/>
        <v>1.00455687</v>
      </c>
      <c r="M1030" s="119">
        <f t="shared" si="541"/>
        <v>1.0083006699999999</v>
      </c>
      <c r="N1030" s="119">
        <f t="shared" si="535"/>
        <v>1.2321477118311166</v>
      </c>
      <c r="O1030" s="112">
        <f t="shared" si="538"/>
        <v>1.23776244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9.5000000000000001E-2</v>
      </c>
      <c r="U1030" s="120">
        <f t="shared" si="536"/>
        <v>11</v>
      </c>
      <c r="V1030" s="120">
        <v>252</v>
      </c>
      <c r="W1030" s="119">
        <f t="shared" si="521"/>
        <v>1.0039693569999999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44871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9"/>
        <v>5739.56</v>
      </c>
      <c r="F1031" s="115">
        <f t="shared" si="540"/>
        <v>44824</v>
      </c>
      <c r="G1031" s="116">
        <f t="shared" si="518"/>
        <v>8.3006723105383262E-3</v>
      </c>
      <c r="H1031" s="117">
        <f t="shared" si="526"/>
        <v>44886</v>
      </c>
      <c r="I1031" s="117">
        <f t="shared" si="519"/>
        <v>44886</v>
      </c>
      <c r="J1031" s="118">
        <f t="shared" si="527"/>
        <v>20</v>
      </c>
      <c r="K1031" s="118">
        <f t="shared" si="542"/>
        <v>11</v>
      </c>
      <c r="L1031" s="8">
        <f t="shared" si="528"/>
        <v>1.00455687</v>
      </c>
      <c r="M1031" s="119">
        <f t="shared" si="541"/>
        <v>1.0083006699999999</v>
      </c>
      <c r="N1031" s="119">
        <f t="shared" si="535"/>
        <v>1.2321477118311166</v>
      </c>
      <c r="O1031" s="112">
        <f t="shared" si="538"/>
        <v>1.23776244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9.5000000000000001E-2</v>
      </c>
      <c r="U1031" s="120">
        <f t="shared" si="536"/>
        <v>11</v>
      </c>
      <c r="V1031" s="120">
        <v>252</v>
      </c>
      <c r="W1031" s="119">
        <f t="shared" si="521"/>
        <v>1.0039693569999999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44872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9"/>
        <v>5739.56</v>
      </c>
      <c r="F1032" s="115">
        <f t="shared" si="540"/>
        <v>44824</v>
      </c>
      <c r="G1032" s="116">
        <f t="shared" si="518"/>
        <v>8.3006723105383262E-3</v>
      </c>
      <c r="H1032" s="117">
        <f t="shared" si="526"/>
        <v>44886</v>
      </c>
      <c r="I1032" s="117">
        <f t="shared" si="519"/>
        <v>44886</v>
      </c>
      <c r="J1032" s="118">
        <f t="shared" si="527"/>
        <v>20</v>
      </c>
      <c r="K1032" s="118">
        <f t="shared" si="542"/>
        <v>11</v>
      </c>
      <c r="L1032" s="8">
        <f t="shared" si="528"/>
        <v>1.00455687</v>
      </c>
      <c r="M1032" s="119">
        <f t="shared" si="541"/>
        <v>1.0083006699999999</v>
      </c>
      <c r="N1032" s="119">
        <f t="shared" si="535"/>
        <v>1.2321477118311166</v>
      </c>
      <c r="O1032" s="112">
        <f t="shared" si="538"/>
        <v>1.23776244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9.5000000000000001E-2</v>
      </c>
      <c r="U1032" s="120">
        <f t="shared" si="536"/>
        <v>11</v>
      </c>
      <c r="V1032" s="120">
        <v>252</v>
      </c>
      <c r="W1032" s="119">
        <f t="shared" si="521"/>
        <v>1.0039693569999999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44873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9"/>
        <v>5739.56</v>
      </c>
      <c r="F1033" s="115">
        <f t="shared" si="540"/>
        <v>44824</v>
      </c>
      <c r="G1033" s="116">
        <f t="shared" si="518"/>
        <v>8.3006723105383262E-3</v>
      </c>
      <c r="H1033" s="117">
        <f t="shared" si="526"/>
        <v>44886</v>
      </c>
      <c r="I1033" s="117">
        <f t="shared" si="519"/>
        <v>44886</v>
      </c>
      <c r="J1033" s="118">
        <f t="shared" si="527"/>
        <v>20</v>
      </c>
      <c r="K1033" s="118">
        <f t="shared" si="542"/>
        <v>12</v>
      </c>
      <c r="L1033" s="8">
        <f t="shared" si="528"/>
        <v>1.0049721599999999</v>
      </c>
      <c r="M1033" s="119">
        <f t="shared" si="541"/>
        <v>1.0083006699999999</v>
      </c>
      <c r="N1033" s="119">
        <f t="shared" si="535"/>
        <v>1.2321477118311166</v>
      </c>
      <c r="O1033" s="112">
        <f t="shared" si="538"/>
        <v>1.2382741399999999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9.5000000000000001E-2</v>
      </c>
      <c r="U1033" s="120">
        <f t="shared" si="536"/>
        <v>12</v>
      </c>
      <c r="V1033" s="120">
        <v>252</v>
      </c>
      <c r="W1033" s="119">
        <f t="shared" si="521"/>
        <v>1.004330988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44874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9"/>
        <v>5739.56</v>
      </c>
      <c r="F1034" s="115">
        <f t="shared" si="540"/>
        <v>44824</v>
      </c>
      <c r="G1034" s="116">
        <f t="shared" ref="G1034:G1097" si="544">(E1034/D1034)-1</f>
        <v>8.3006723105383262E-3</v>
      </c>
      <c r="H1034" s="117">
        <f t="shared" si="526"/>
        <v>44886</v>
      </c>
      <c r="I1034" s="117">
        <f t="shared" ref="I1034:I1097" si="545">IF(A1034&gt;I1033,H1034,I1033)</f>
        <v>44886</v>
      </c>
      <c r="J1034" s="118">
        <f t="shared" si="527"/>
        <v>20</v>
      </c>
      <c r="K1034" s="118">
        <f t="shared" si="542"/>
        <v>13</v>
      </c>
      <c r="L1034" s="8">
        <f t="shared" si="528"/>
        <v>1.00538762</v>
      </c>
      <c r="M1034" s="119">
        <f t="shared" si="541"/>
        <v>1.0083006699999999</v>
      </c>
      <c r="N1034" s="119">
        <f t="shared" si="535"/>
        <v>1.2321477118311166</v>
      </c>
      <c r="O1034" s="112">
        <f t="shared" si="538"/>
        <v>1.2387860500000001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9.5000000000000001E-2</v>
      </c>
      <c r="U1034" s="120">
        <f t="shared" si="536"/>
        <v>13</v>
      </c>
      <c r="V1034" s="120">
        <v>252</v>
      </c>
      <c r="W1034" s="119">
        <f t="shared" ref="W1034:W1097" si="547">ROUND((1+T1034)^TRUNC((U1034/V1034),9),9)</f>
        <v>1.0046927489999999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44875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9"/>
        <v>5739.56</v>
      </c>
      <c r="F1035" s="115">
        <f t="shared" si="540"/>
        <v>44824</v>
      </c>
      <c r="G1035" s="116">
        <f t="shared" si="544"/>
        <v>8.3006723105383262E-3</v>
      </c>
      <c r="H1035" s="117">
        <f t="shared" ref="H1035:H1098" si="552">IF(DAY(A1035)=H$9,VLOOKUP(A1035,AH$118:AN$450,4),H1034)</f>
        <v>44886</v>
      </c>
      <c r="I1035" s="117">
        <f t="shared" si="545"/>
        <v>44886</v>
      </c>
      <c r="J1035" s="118">
        <f t="shared" ref="J1035:J1098" si="553">IF(I1035=I1034,J1034,NETWORKDAYS(I1034,I1035,$AD$148:$AD$502)-1)</f>
        <v>20</v>
      </c>
      <c r="K1035" s="118">
        <f t="shared" si="542"/>
        <v>14</v>
      </c>
      <c r="L1035" s="8">
        <f t="shared" ref="L1035:L1098" si="554">IF(E1035&lt;D1035,1,TRUNC((E1035/D1035)^TRUNC((K1035/J1035),9),8))</f>
        <v>1.00580326</v>
      </c>
      <c r="M1035" s="119">
        <f t="shared" si="541"/>
        <v>1.0083006699999999</v>
      </c>
      <c r="N1035" s="119">
        <f t="shared" si="535"/>
        <v>1.2321477118311166</v>
      </c>
      <c r="O1035" s="112">
        <f t="shared" si="538"/>
        <v>1.23929818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9.5000000000000001E-2</v>
      </c>
      <c r="U1035" s="120">
        <f t="shared" si="536"/>
        <v>14</v>
      </c>
      <c r="V1035" s="120">
        <v>252</v>
      </c>
      <c r="W1035" s="119">
        <f t="shared" si="547"/>
        <v>1.0050546410000001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44876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9"/>
        <v>5739.56</v>
      </c>
      <c r="F1036" s="115">
        <f t="shared" si="540"/>
        <v>44824</v>
      </c>
      <c r="G1036" s="116">
        <f t="shared" si="544"/>
        <v>8.3006723105383262E-3</v>
      </c>
      <c r="H1036" s="117">
        <f t="shared" si="552"/>
        <v>44886</v>
      </c>
      <c r="I1036" s="117">
        <f t="shared" si="545"/>
        <v>44886</v>
      </c>
      <c r="J1036" s="118">
        <f t="shared" si="553"/>
        <v>20</v>
      </c>
      <c r="K1036" s="118">
        <f t="shared" si="542"/>
        <v>15</v>
      </c>
      <c r="L1036" s="8">
        <f t="shared" si="554"/>
        <v>1.0062190600000001</v>
      </c>
      <c r="M1036" s="119">
        <f t="shared" si="541"/>
        <v>1.0083006699999999</v>
      </c>
      <c r="N1036" s="119">
        <f t="shared" si="535"/>
        <v>1.2321477118311166</v>
      </c>
      <c r="O1036" s="112">
        <f t="shared" si="538"/>
        <v>1.2398105100000001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9.5000000000000001E-2</v>
      </c>
      <c r="U1036" s="120">
        <f t="shared" si="536"/>
        <v>15</v>
      </c>
      <c r="V1036" s="120">
        <v>252</v>
      </c>
      <c r="W1036" s="119">
        <f t="shared" si="547"/>
        <v>1.0054166630000001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44877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9"/>
        <v>5739.56</v>
      </c>
      <c r="F1037" s="115">
        <f t="shared" si="540"/>
        <v>44824</v>
      </c>
      <c r="G1037" s="116">
        <f t="shared" si="544"/>
        <v>8.3006723105383262E-3</v>
      </c>
      <c r="H1037" s="117">
        <f t="shared" si="552"/>
        <v>44886</v>
      </c>
      <c r="I1037" s="117">
        <f t="shared" si="545"/>
        <v>44886</v>
      </c>
      <c r="J1037" s="118">
        <f t="shared" si="553"/>
        <v>20</v>
      </c>
      <c r="K1037" s="118">
        <f t="shared" si="542"/>
        <v>16</v>
      </c>
      <c r="L1037" s="8">
        <f t="shared" si="554"/>
        <v>1.0066350399999999</v>
      </c>
      <c r="M1037" s="119">
        <f t="shared" si="541"/>
        <v>1.0083006699999999</v>
      </c>
      <c r="N1037" s="119">
        <f t="shared" si="535"/>
        <v>1.2321477118311166</v>
      </c>
      <c r="O1037" s="112">
        <f t="shared" si="538"/>
        <v>1.2403230599999999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9.5000000000000001E-2</v>
      </c>
      <c r="U1037" s="120">
        <f t="shared" si="536"/>
        <v>16</v>
      </c>
      <c r="V1037" s="120">
        <v>252</v>
      </c>
      <c r="W1037" s="119">
        <f t="shared" si="547"/>
        <v>1.005778815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44878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9"/>
        <v>5739.56</v>
      </c>
      <c r="F1038" s="115">
        <f t="shared" si="540"/>
        <v>44824</v>
      </c>
      <c r="G1038" s="116">
        <f t="shared" si="544"/>
        <v>8.3006723105383262E-3</v>
      </c>
      <c r="H1038" s="117">
        <f t="shared" si="552"/>
        <v>44886</v>
      </c>
      <c r="I1038" s="117">
        <f t="shared" si="545"/>
        <v>44886</v>
      </c>
      <c r="J1038" s="118">
        <f t="shared" si="553"/>
        <v>20</v>
      </c>
      <c r="K1038" s="118">
        <f t="shared" si="542"/>
        <v>16</v>
      </c>
      <c r="L1038" s="8">
        <f t="shared" si="554"/>
        <v>1.0066350399999999</v>
      </c>
      <c r="M1038" s="119">
        <f t="shared" si="541"/>
        <v>1.0083006699999999</v>
      </c>
      <c r="N1038" s="119">
        <f t="shared" si="535"/>
        <v>1.2321477118311166</v>
      </c>
      <c r="O1038" s="112">
        <f t="shared" si="538"/>
        <v>1.2403230599999999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9.5000000000000001E-2</v>
      </c>
      <c r="U1038" s="120">
        <f t="shared" si="536"/>
        <v>16</v>
      </c>
      <c r="V1038" s="120">
        <v>252</v>
      </c>
      <c r="W1038" s="119">
        <f t="shared" si="547"/>
        <v>1.005778815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44879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9"/>
        <v>5739.56</v>
      </c>
      <c r="F1039" s="115">
        <f t="shared" si="540"/>
        <v>44824</v>
      </c>
      <c r="G1039" s="116">
        <f t="shared" si="544"/>
        <v>8.3006723105383262E-3</v>
      </c>
      <c r="H1039" s="117">
        <f t="shared" si="552"/>
        <v>44886</v>
      </c>
      <c r="I1039" s="117">
        <f t="shared" si="545"/>
        <v>44886</v>
      </c>
      <c r="J1039" s="118">
        <f t="shared" si="553"/>
        <v>20</v>
      </c>
      <c r="K1039" s="118">
        <f t="shared" si="542"/>
        <v>16</v>
      </c>
      <c r="L1039" s="8">
        <f t="shared" si="554"/>
        <v>1.0066350399999999</v>
      </c>
      <c r="M1039" s="119">
        <f t="shared" si="541"/>
        <v>1.0083006699999999</v>
      </c>
      <c r="N1039" s="119">
        <f t="shared" si="535"/>
        <v>1.2321477118311166</v>
      </c>
      <c r="O1039" s="112">
        <f t="shared" si="538"/>
        <v>1.2403230599999999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9.5000000000000001E-2</v>
      </c>
      <c r="U1039" s="120">
        <f t="shared" si="536"/>
        <v>16</v>
      </c>
      <c r="V1039" s="120">
        <v>252</v>
      </c>
      <c r="W1039" s="119">
        <f t="shared" si="547"/>
        <v>1.005778815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44880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9"/>
        <v>5739.56</v>
      </c>
      <c r="F1040" s="115">
        <f t="shared" si="540"/>
        <v>44824</v>
      </c>
      <c r="G1040" s="116">
        <f t="shared" si="544"/>
        <v>8.3006723105383262E-3</v>
      </c>
      <c r="H1040" s="117">
        <f t="shared" si="552"/>
        <v>44886</v>
      </c>
      <c r="I1040" s="117">
        <f t="shared" si="545"/>
        <v>44886</v>
      </c>
      <c r="J1040" s="118">
        <f t="shared" si="553"/>
        <v>20</v>
      </c>
      <c r="K1040" s="118">
        <f t="shared" si="542"/>
        <v>17</v>
      </c>
      <c r="L1040" s="8">
        <f t="shared" si="554"/>
        <v>1.0070511900000001</v>
      </c>
      <c r="M1040" s="119">
        <f t="shared" si="541"/>
        <v>1.0083006699999999</v>
      </c>
      <c r="N1040" s="119">
        <f t="shared" si="535"/>
        <v>1.2321477118311166</v>
      </c>
      <c r="O1040" s="112">
        <f t="shared" si="538"/>
        <v>1.2408358100000001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9.5000000000000001E-2</v>
      </c>
      <c r="U1040" s="120">
        <f t="shared" si="536"/>
        <v>17</v>
      </c>
      <c r="V1040" s="120">
        <v>252</v>
      </c>
      <c r="W1040" s="119">
        <f t="shared" si="547"/>
        <v>1.0061410980000001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44881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9"/>
        <v>5739.56</v>
      </c>
      <c r="F1041" s="115">
        <f t="shared" si="540"/>
        <v>44824</v>
      </c>
      <c r="G1041" s="116">
        <f t="shared" si="544"/>
        <v>8.3006723105383262E-3</v>
      </c>
      <c r="H1041" s="117">
        <f t="shared" si="552"/>
        <v>44886</v>
      </c>
      <c r="I1041" s="117">
        <f t="shared" si="545"/>
        <v>44886</v>
      </c>
      <c r="J1041" s="118">
        <f t="shared" si="553"/>
        <v>20</v>
      </c>
      <c r="K1041" s="118">
        <f t="shared" si="542"/>
        <v>17</v>
      </c>
      <c r="L1041" s="8">
        <f t="shared" si="554"/>
        <v>1.0070511900000001</v>
      </c>
      <c r="M1041" s="119">
        <f t="shared" si="541"/>
        <v>1.0083006699999999</v>
      </c>
      <c r="N1041" s="119">
        <f t="shared" si="535"/>
        <v>1.2321477118311166</v>
      </c>
      <c r="O1041" s="112">
        <f t="shared" si="538"/>
        <v>1.2408358100000001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9.5000000000000001E-2</v>
      </c>
      <c r="U1041" s="120">
        <f t="shared" si="536"/>
        <v>17</v>
      </c>
      <c r="V1041" s="120">
        <v>252</v>
      </c>
      <c r="W1041" s="119">
        <f t="shared" si="547"/>
        <v>1.0061410980000001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44882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9"/>
        <v>5739.56</v>
      </c>
      <c r="F1042" s="115">
        <f t="shared" si="540"/>
        <v>44824</v>
      </c>
      <c r="G1042" s="116">
        <f t="shared" si="544"/>
        <v>8.3006723105383262E-3</v>
      </c>
      <c r="H1042" s="117">
        <f t="shared" si="552"/>
        <v>44886</v>
      </c>
      <c r="I1042" s="117">
        <f t="shared" si="545"/>
        <v>44886</v>
      </c>
      <c r="J1042" s="118">
        <f t="shared" si="553"/>
        <v>20</v>
      </c>
      <c r="K1042" s="118">
        <f t="shared" si="542"/>
        <v>18</v>
      </c>
      <c r="L1042" s="8">
        <f t="shared" si="554"/>
        <v>1.0074675099999999</v>
      </c>
      <c r="M1042" s="119">
        <f t="shared" si="541"/>
        <v>1.0083006699999999</v>
      </c>
      <c r="N1042" s="119">
        <f t="shared" si="535"/>
        <v>1.2321477118311166</v>
      </c>
      <c r="O1042" s="112">
        <f t="shared" si="538"/>
        <v>1.24134878</v>
      </c>
      <c r="P1042" s="112">
        <f t="shared" si="546"/>
        <v>0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9.5000000000000001E-2</v>
      </c>
      <c r="U1042" s="120">
        <f t="shared" si="536"/>
        <v>18</v>
      </c>
      <c r="V1042" s="120">
        <v>252</v>
      </c>
      <c r="W1042" s="119">
        <f t="shared" si="547"/>
        <v>1.006503511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44883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9"/>
        <v>5739.56</v>
      </c>
      <c r="F1043" s="115">
        <f t="shared" si="540"/>
        <v>44824</v>
      </c>
      <c r="G1043" s="116">
        <f t="shared" si="544"/>
        <v>8.3006723105383262E-3</v>
      </c>
      <c r="H1043" s="117">
        <f t="shared" si="552"/>
        <v>44886</v>
      </c>
      <c r="I1043" s="117">
        <f t="shared" si="545"/>
        <v>44886</v>
      </c>
      <c r="J1043" s="118">
        <f t="shared" si="553"/>
        <v>20</v>
      </c>
      <c r="K1043" s="118">
        <f t="shared" si="542"/>
        <v>19</v>
      </c>
      <c r="L1043" s="8">
        <f t="shared" si="554"/>
        <v>1.007884</v>
      </c>
      <c r="M1043" s="119">
        <f t="shared" si="541"/>
        <v>1.0083006699999999</v>
      </c>
      <c r="N1043" s="119">
        <f t="shared" si="535"/>
        <v>1.2321477118311166</v>
      </c>
      <c r="O1043" s="112">
        <f t="shared" si="538"/>
        <v>1.24186196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9.5000000000000001E-2</v>
      </c>
      <c r="U1043" s="120">
        <f t="shared" si="536"/>
        <v>19</v>
      </c>
      <c r="V1043" s="120">
        <v>252</v>
      </c>
      <c r="W1043" s="119">
        <f t="shared" si="547"/>
        <v>1.0068660549999999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44884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9"/>
        <v>5739.56</v>
      </c>
      <c r="F1044" s="115">
        <f t="shared" si="540"/>
        <v>44824</v>
      </c>
      <c r="G1044" s="116">
        <f t="shared" si="544"/>
        <v>8.3006723105383262E-3</v>
      </c>
      <c r="H1044" s="117">
        <f t="shared" si="552"/>
        <v>44886</v>
      </c>
      <c r="I1044" s="117">
        <f t="shared" si="545"/>
        <v>44886</v>
      </c>
      <c r="J1044" s="118">
        <f t="shared" si="553"/>
        <v>20</v>
      </c>
      <c r="K1044" s="118">
        <f t="shared" si="542"/>
        <v>20</v>
      </c>
      <c r="L1044" s="8">
        <f t="shared" si="554"/>
        <v>1.0083006699999999</v>
      </c>
      <c r="M1044" s="119">
        <f t="shared" si="541"/>
        <v>1.0083006699999999</v>
      </c>
      <c r="N1044" s="119">
        <f t="shared" si="535"/>
        <v>1.2321477118311166</v>
      </c>
      <c r="O1044" s="112">
        <f t="shared" si="538"/>
        <v>1.24237536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9.5000000000000001E-2</v>
      </c>
      <c r="U1044" s="120">
        <f t="shared" si="536"/>
        <v>20</v>
      </c>
      <c r="V1044" s="120">
        <v>252</v>
      </c>
      <c r="W1044" s="119">
        <f t="shared" si="547"/>
        <v>1.0072287289999999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44885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9"/>
        <v>5739.56</v>
      </c>
      <c r="F1045" s="115">
        <f t="shared" si="540"/>
        <v>44824</v>
      </c>
      <c r="G1045" s="116">
        <f t="shared" si="544"/>
        <v>8.3006723105383262E-3</v>
      </c>
      <c r="H1045" s="117">
        <f t="shared" si="552"/>
        <v>44915</v>
      </c>
      <c r="I1045" s="117">
        <f t="shared" si="545"/>
        <v>44886</v>
      </c>
      <c r="J1045" s="118">
        <f t="shared" si="553"/>
        <v>20</v>
      </c>
      <c r="K1045" s="118">
        <f t="shared" si="542"/>
        <v>20</v>
      </c>
      <c r="L1045" s="8">
        <f t="shared" si="554"/>
        <v>1.0083006699999999</v>
      </c>
      <c r="M1045" s="119">
        <f t="shared" si="541"/>
        <v>1.0083006699999999</v>
      </c>
      <c r="N1045" s="119">
        <f t="shared" si="535"/>
        <v>1.2321477118311166</v>
      </c>
      <c r="O1045" s="112">
        <f t="shared" si="538"/>
        <v>1.24237536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9.5000000000000001E-2</v>
      </c>
      <c r="U1045" s="120">
        <f t="shared" si="536"/>
        <v>20</v>
      </c>
      <c r="V1045" s="120">
        <v>252</v>
      </c>
      <c r="W1045" s="119">
        <f t="shared" si="547"/>
        <v>1.0072287289999999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44886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9"/>
        <v>5739.56</v>
      </c>
      <c r="F1046" s="115">
        <f t="shared" si="540"/>
        <v>44824</v>
      </c>
      <c r="G1046" s="116">
        <f t="shared" si="544"/>
        <v>8.3006723105383262E-3</v>
      </c>
      <c r="H1046" s="117">
        <f t="shared" si="552"/>
        <v>44915</v>
      </c>
      <c r="I1046" s="117">
        <f t="shared" si="545"/>
        <v>44886</v>
      </c>
      <c r="J1046" s="118">
        <f t="shared" si="553"/>
        <v>20</v>
      </c>
      <c r="K1046" s="118">
        <f t="shared" si="542"/>
        <v>20</v>
      </c>
      <c r="L1046" s="8">
        <f t="shared" si="554"/>
        <v>1.0083006699999999</v>
      </c>
      <c r="M1046" s="119">
        <f t="shared" si="541"/>
        <v>1.0083006699999999</v>
      </c>
      <c r="N1046" s="119">
        <f t="shared" si="535"/>
        <v>1.2321477118311166</v>
      </c>
      <c r="O1046" s="112">
        <f t="shared" si="538"/>
        <v>1.24237536</v>
      </c>
      <c r="P1046" s="112">
        <f t="shared" si="546"/>
        <v>0</v>
      </c>
      <c r="Q1046" s="162">
        <f t="shared" si="557"/>
        <v>34</v>
      </c>
      <c r="R1046" s="30">
        <f t="shared" si="558"/>
        <v>5.6094999999999999E-2</v>
      </c>
      <c r="S1046" s="112">
        <f t="shared" si="537"/>
        <v>0</v>
      </c>
      <c r="T1046" s="122">
        <f t="shared" si="555"/>
        <v>9.5000000000000001E-2</v>
      </c>
      <c r="U1046" s="120">
        <f t="shared" si="536"/>
        <v>20</v>
      </c>
      <c r="V1046" s="120">
        <v>252</v>
      </c>
      <c r="W1046" s="119">
        <f t="shared" si="547"/>
        <v>1.0072287289999999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44887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9"/>
        <v>5739.56</v>
      </c>
      <c r="F1047" s="115">
        <f t="shared" si="540"/>
        <v>44855</v>
      </c>
      <c r="G1047" s="116">
        <f t="shared" si="544"/>
        <v>8.3006723105383262E-3</v>
      </c>
      <c r="H1047" s="117">
        <f t="shared" si="552"/>
        <v>44915</v>
      </c>
      <c r="I1047" s="117">
        <f t="shared" si="545"/>
        <v>44915</v>
      </c>
      <c r="J1047" s="118">
        <f t="shared" si="553"/>
        <v>21</v>
      </c>
      <c r="K1047" s="118">
        <f t="shared" si="542"/>
        <v>1</v>
      </c>
      <c r="L1047" s="8">
        <f t="shared" si="554"/>
        <v>1.00039371</v>
      </c>
      <c r="M1047" s="119">
        <f t="shared" si="541"/>
        <v>1.0083006699999999</v>
      </c>
      <c r="N1047" s="119">
        <f t="shared" si="535"/>
        <v>1.2423753633782817</v>
      </c>
      <c r="O1047" s="112">
        <f t="shared" si="538"/>
        <v>1.2428644900000001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9.5000000000000001E-2</v>
      </c>
      <c r="U1047" s="120">
        <f t="shared" si="536"/>
        <v>1</v>
      </c>
      <c r="V1047" s="120">
        <v>252</v>
      </c>
      <c r="W1047" s="119">
        <f t="shared" si="547"/>
        <v>1.0003602009999999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44888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9"/>
        <v>5739.56</v>
      </c>
      <c r="F1048" s="115">
        <f t="shared" si="540"/>
        <v>44855</v>
      </c>
      <c r="G1048" s="116">
        <f t="shared" si="544"/>
        <v>8.3006723105383262E-3</v>
      </c>
      <c r="H1048" s="117">
        <f t="shared" si="552"/>
        <v>44915</v>
      </c>
      <c r="I1048" s="117">
        <f t="shared" si="545"/>
        <v>44915</v>
      </c>
      <c r="J1048" s="118">
        <f t="shared" si="553"/>
        <v>21</v>
      </c>
      <c r="K1048" s="118">
        <f t="shared" si="542"/>
        <v>2</v>
      </c>
      <c r="L1048" s="8">
        <f t="shared" si="554"/>
        <v>1.0007875799999999</v>
      </c>
      <c r="M1048" s="119">
        <f t="shared" si="541"/>
        <v>1.0083006699999999</v>
      </c>
      <c r="N1048" s="119">
        <f t="shared" si="535"/>
        <v>1.2423753633782817</v>
      </c>
      <c r="O1048" s="112">
        <f t="shared" si="538"/>
        <v>1.24335383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9.5000000000000001E-2</v>
      </c>
      <c r="U1048" s="120">
        <f t="shared" si="536"/>
        <v>2</v>
      </c>
      <c r="V1048" s="120">
        <v>252</v>
      </c>
      <c r="W1048" s="119">
        <f t="shared" si="547"/>
        <v>1.0007205320000001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44889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9"/>
        <v>5739.56</v>
      </c>
      <c r="F1049" s="115">
        <f t="shared" si="540"/>
        <v>44855</v>
      </c>
      <c r="G1049" s="116">
        <f t="shared" si="544"/>
        <v>8.3006723105383262E-3</v>
      </c>
      <c r="H1049" s="117">
        <f t="shared" si="552"/>
        <v>44915</v>
      </c>
      <c r="I1049" s="117">
        <f t="shared" si="545"/>
        <v>44915</v>
      </c>
      <c r="J1049" s="118">
        <f t="shared" si="553"/>
        <v>21</v>
      </c>
      <c r="K1049" s="118">
        <f t="shared" si="542"/>
        <v>3</v>
      </c>
      <c r="L1049" s="8">
        <f t="shared" si="554"/>
        <v>1.0011816099999999</v>
      </c>
      <c r="M1049" s="119">
        <f t="shared" si="541"/>
        <v>1.0083006699999999</v>
      </c>
      <c r="N1049" s="119">
        <f t="shared" si="535"/>
        <v>1.2423753633782817</v>
      </c>
      <c r="O1049" s="112">
        <f t="shared" si="538"/>
        <v>1.2438433600000001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9.5000000000000001E-2</v>
      </c>
      <c r="U1049" s="120">
        <f t="shared" si="536"/>
        <v>3</v>
      </c>
      <c r="V1049" s="120">
        <v>252</v>
      </c>
      <c r="W1049" s="119">
        <f t="shared" si="547"/>
        <v>1.001080993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44890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9"/>
        <v>5739.56</v>
      </c>
      <c r="F1050" s="115">
        <f t="shared" si="540"/>
        <v>44855</v>
      </c>
      <c r="G1050" s="116">
        <f t="shared" si="544"/>
        <v>8.3006723105383262E-3</v>
      </c>
      <c r="H1050" s="117">
        <f t="shared" si="552"/>
        <v>44915</v>
      </c>
      <c r="I1050" s="117">
        <f t="shared" si="545"/>
        <v>44915</v>
      </c>
      <c r="J1050" s="118">
        <f t="shared" si="553"/>
        <v>21</v>
      </c>
      <c r="K1050" s="118">
        <f t="shared" si="542"/>
        <v>4</v>
      </c>
      <c r="L1050" s="8">
        <f t="shared" si="554"/>
        <v>1.00157579</v>
      </c>
      <c r="M1050" s="119">
        <f t="shared" si="541"/>
        <v>1.0083006699999999</v>
      </c>
      <c r="N1050" s="119">
        <f t="shared" si="535"/>
        <v>1.2423753633782817</v>
      </c>
      <c r="O1050" s="112">
        <f t="shared" si="538"/>
        <v>1.2443330800000001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9.5000000000000001E-2</v>
      </c>
      <c r="U1050" s="120">
        <f t="shared" si="536"/>
        <v>4</v>
      </c>
      <c r="V1050" s="120">
        <v>252</v>
      </c>
      <c r="W1050" s="119">
        <f t="shared" si="547"/>
        <v>1.0014415830000001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44891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9"/>
        <v>5739.56</v>
      </c>
      <c r="F1051" s="115">
        <f t="shared" si="540"/>
        <v>44855</v>
      </c>
      <c r="G1051" s="116">
        <f t="shared" si="544"/>
        <v>8.3006723105383262E-3</v>
      </c>
      <c r="H1051" s="117">
        <f t="shared" si="552"/>
        <v>44915</v>
      </c>
      <c r="I1051" s="117">
        <f t="shared" si="545"/>
        <v>44915</v>
      </c>
      <c r="J1051" s="118">
        <f t="shared" si="553"/>
        <v>21</v>
      </c>
      <c r="K1051" s="118">
        <f t="shared" si="542"/>
        <v>5</v>
      </c>
      <c r="L1051" s="8">
        <f t="shared" si="554"/>
        <v>1.0019701299999999</v>
      </c>
      <c r="M1051" s="119">
        <f t="shared" si="541"/>
        <v>1.0083006699999999</v>
      </c>
      <c r="N1051" s="119">
        <f t="shared" si="535"/>
        <v>1.2423753633782817</v>
      </c>
      <c r="O1051" s="112">
        <f t="shared" si="538"/>
        <v>1.244823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9.5000000000000001E-2</v>
      </c>
      <c r="U1051" s="120">
        <f t="shared" si="536"/>
        <v>5</v>
      </c>
      <c r="V1051" s="120">
        <v>252</v>
      </c>
      <c r="W1051" s="119">
        <f t="shared" si="547"/>
        <v>1.0018023039999999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44892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9"/>
        <v>5739.56</v>
      </c>
      <c r="F1052" s="115">
        <f t="shared" si="540"/>
        <v>44855</v>
      </c>
      <c r="G1052" s="116">
        <f t="shared" si="544"/>
        <v>8.3006723105383262E-3</v>
      </c>
      <c r="H1052" s="117">
        <f t="shared" si="552"/>
        <v>44915</v>
      </c>
      <c r="I1052" s="117">
        <f t="shared" si="545"/>
        <v>44915</v>
      </c>
      <c r="J1052" s="118">
        <f t="shared" si="553"/>
        <v>21</v>
      </c>
      <c r="K1052" s="118">
        <f t="shared" si="542"/>
        <v>5</v>
      </c>
      <c r="L1052" s="8">
        <f t="shared" si="554"/>
        <v>1.0019701299999999</v>
      </c>
      <c r="M1052" s="119">
        <f t="shared" si="541"/>
        <v>1.0083006699999999</v>
      </c>
      <c r="N1052" s="119">
        <f t="shared" si="535"/>
        <v>1.2423753633782817</v>
      </c>
      <c r="O1052" s="112">
        <f t="shared" si="538"/>
        <v>1.244823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9.5000000000000001E-2</v>
      </c>
      <c r="U1052" s="120">
        <f t="shared" si="536"/>
        <v>5</v>
      </c>
      <c r="V1052" s="120">
        <v>252</v>
      </c>
      <c r="W1052" s="119">
        <f t="shared" si="547"/>
        <v>1.0018023039999999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44893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9"/>
        <v>5739.56</v>
      </c>
      <c r="F1053" s="115">
        <f t="shared" si="540"/>
        <v>44855</v>
      </c>
      <c r="G1053" s="116">
        <f t="shared" si="544"/>
        <v>8.3006723105383262E-3</v>
      </c>
      <c r="H1053" s="117">
        <f t="shared" si="552"/>
        <v>44915</v>
      </c>
      <c r="I1053" s="117">
        <f t="shared" si="545"/>
        <v>44915</v>
      </c>
      <c r="J1053" s="118">
        <f t="shared" si="553"/>
        <v>21</v>
      </c>
      <c r="K1053" s="118">
        <f t="shared" si="542"/>
        <v>5</v>
      </c>
      <c r="L1053" s="8">
        <f t="shared" si="554"/>
        <v>1.0019701299999999</v>
      </c>
      <c r="M1053" s="119">
        <f t="shared" si="541"/>
        <v>1.0083006699999999</v>
      </c>
      <c r="N1053" s="119">
        <f t="shared" si="535"/>
        <v>1.2423753633782817</v>
      </c>
      <c r="O1053" s="112">
        <f t="shared" si="538"/>
        <v>1.244823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9.5000000000000001E-2</v>
      </c>
      <c r="U1053" s="120">
        <f t="shared" si="536"/>
        <v>5</v>
      </c>
      <c r="V1053" s="120">
        <v>252</v>
      </c>
      <c r="W1053" s="119">
        <f t="shared" si="547"/>
        <v>1.0018023039999999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44894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9"/>
        <v>5739.56</v>
      </c>
      <c r="F1054" s="115">
        <f t="shared" si="540"/>
        <v>44855</v>
      </c>
      <c r="G1054" s="116">
        <f t="shared" si="544"/>
        <v>8.3006723105383262E-3</v>
      </c>
      <c r="H1054" s="117">
        <f t="shared" si="552"/>
        <v>44915</v>
      </c>
      <c r="I1054" s="117">
        <f t="shared" si="545"/>
        <v>44915</v>
      </c>
      <c r="J1054" s="118">
        <f t="shared" si="553"/>
        <v>21</v>
      </c>
      <c r="K1054" s="118">
        <f t="shared" si="542"/>
        <v>6</v>
      </c>
      <c r="L1054" s="8">
        <f t="shared" si="554"/>
        <v>1.00236462</v>
      </c>
      <c r="M1054" s="119">
        <f t="shared" si="541"/>
        <v>1.0083006699999999</v>
      </c>
      <c r="N1054" s="119">
        <f t="shared" si="535"/>
        <v>1.2423753633782817</v>
      </c>
      <c r="O1054" s="112">
        <f t="shared" si="538"/>
        <v>1.2453131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9.5000000000000001E-2</v>
      </c>
      <c r="U1054" s="120">
        <f t="shared" si="536"/>
        <v>6</v>
      </c>
      <c r="V1054" s="120">
        <v>252</v>
      </c>
      <c r="W1054" s="119">
        <f t="shared" si="547"/>
        <v>1.002163154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44895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9"/>
        <v>5739.56</v>
      </c>
      <c r="F1055" s="115">
        <f t="shared" si="540"/>
        <v>44855</v>
      </c>
      <c r="G1055" s="116">
        <f t="shared" si="544"/>
        <v>8.3006723105383262E-3</v>
      </c>
      <c r="H1055" s="117">
        <f t="shared" si="552"/>
        <v>44915</v>
      </c>
      <c r="I1055" s="117">
        <f t="shared" si="545"/>
        <v>44915</v>
      </c>
      <c r="J1055" s="118">
        <f t="shared" si="553"/>
        <v>21</v>
      </c>
      <c r="K1055" s="118">
        <f t="shared" si="542"/>
        <v>7</v>
      </c>
      <c r="L1055" s="8">
        <f t="shared" si="554"/>
        <v>1.0027592700000001</v>
      </c>
      <c r="M1055" s="119">
        <f t="shared" si="541"/>
        <v>1.0083006699999999</v>
      </c>
      <c r="N1055" s="119">
        <f t="shared" ref="N1055:N1118" si="561">IF(I1055&gt;I1054,N1054*M1055,N1054)</f>
        <v>1.2423753633782817</v>
      </c>
      <c r="O1055" s="112">
        <f t="shared" si="538"/>
        <v>1.2458034099999999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9.5000000000000001E-2</v>
      </c>
      <c r="U1055" s="120">
        <f t="shared" si="536"/>
        <v>7</v>
      </c>
      <c r="V1055" s="120">
        <v>252</v>
      </c>
      <c r="W1055" s="119">
        <f t="shared" si="547"/>
        <v>1.002524135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44896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9"/>
        <v>5739.56</v>
      </c>
      <c r="F1056" s="115">
        <f t="shared" si="540"/>
        <v>44855</v>
      </c>
      <c r="G1056" s="116">
        <f t="shared" si="544"/>
        <v>8.3006723105383262E-3</v>
      </c>
      <c r="H1056" s="117">
        <f t="shared" si="552"/>
        <v>44915</v>
      </c>
      <c r="I1056" s="117">
        <f t="shared" si="545"/>
        <v>44915</v>
      </c>
      <c r="J1056" s="118">
        <f t="shared" si="553"/>
        <v>21</v>
      </c>
      <c r="K1056" s="118">
        <f t="shared" si="542"/>
        <v>8</v>
      </c>
      <c r="L1056" s="8">
        <f t="shared" si="554"/>
        <v>1.0031540699999999</v>
      </c>
      <c r="M1056" s="119">
        <f t="shared" si="541"/>
        <v>1.0083006699999999</v>
      </c>
      <c r="N1056" s="119">
        <f t="shared" si="561"/>
        <v>1.2423753633782817</v>
      </c>
      <c r="O1056" s="112">
        <f t="shared" si="538"/>
        <v>1.2462939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9.5000000000000001E-2</v>
      </c>
      <c r="U1056" s="120">
        <f t="shared" si="536"/>
        <v>8</v>
      </c>
      <c r="V1056" s="120">
        <v>252</v>
      </c>
      <c r="W1056" s="119">
        <f t="shared" si="547"/>
        <v>1.0028852450000001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44897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9"/>
        <v>5739.56</v>
      </c>
      <c r="F1057" s="115">
        <f t="shared" si="540"/>
        <v>44855</v>
      </c>
      <c r="G1057" s="116">
        <f t="shared" si="544"/>
        <v>8.3006723105383262E-3</v>
      </c>
      <c r="H1057" s="117">
        <f t="shared" si="552"/>
        <v>44915</v>
      </c>
      <c r="I1057" s="117">
        <f t="shared" si="545"/>
        <v>44915</v>
      </c>
      <c r="J1057" s="118">
        <f t="shared" si="553"/>
        <v>21</v>
      </c>
      <c r="K1057" s="118">
        <f t="shared" si="542"/>
        <v>9</v>
      </c>
      <c r="L1057" s="8">
        <f t="shared" si="554"/>
        <v>1.0035490300000001</v>
      </c>
      <c r="M1057" s="119">
        <f t="shared" si="541"/>
        <v>1.0083006699999999</v>
      </c>
      <c r="N1057" s="119">
        <f t="shared" si="561"/>
        <v>1.2423753633782817</v>
      </c>
      <c r="O1057" s="112">
        <f t="shared" si="538"/>
        <v>1.2467845900000001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9.5000000000000001E-2</v>
      </c>
      <c r="U1057" s="120">
        <f t="shared" si="536"/>
        <v>9</v>
      </c>
      <c r="V1057" s="120">
        <v>252</v>
      </c>
      <c r="W1057" s="119">
        <f t="shared" si="547"/>
        <v>1.0032464860000001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44898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9"/>
        <v>5739.56</v>
      </c>
      <c r="F1058" s="115">
        <f t="shared" si="540"/>
        <v>44855</v>
      </c>
      <c r="G1058" s="116">
        <f t="shared" si="544"/>
        <v>8.3006723105383262E-3</v>
      </c>
      <c r="H1058" s="117">
        <f t="shared" si="552"/>
        <v>44915</v>
      </c>
      <c r="I1058" s="117">
        <f t="shared" si="545"/>
        <v>44915</v>
      </c>
      <c r="J1058" s="118">
        <f t="shared" si="553"/>
        <v>21</v>
      </c>
      <c r="K1058" s="118">
        <f t="shared" si="542"/>
        <v>10</v>
      </c>
      <c r="L1058" s="8">
        <f t="shared" si="554"/>
        <v>1.00394414</v>
      </c>
      <c r="M1058" s="119">
        <f t="shared" si="541"/>
        <v>1.0083006699999999</v>
      </c>
      <c r="N1058" s="119">
        <f t="shared" si="561"/>
        <v>1.2423753633782817</v>
      </c>
      <c r="O1058" s="112">
        <f t="shared" si="538"/>
        <v>1.24727546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9.5000000000000001E-2</v>
      </c>
      <c r="U1058" s="120">
        <f t="shared" si="536"/>
        <v>10</v>
      </c>
      <c r="V1058" s="120">
        <v>252</v>
      </c>
      <c r="W1058" s="119">
        <f t="shared" si="547"/>
        <v>1.0036078559999999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44899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9"/>
        <v>5739.56</v>
      </c>
      <c r="F1059" s="115">
        <f t="shared" si="540"/>
        <v>44855</v>
      </c>
      <c r="G1059" s="116">
        <f t="shared" si="544"/>
        <v>8.3006723105383262E-3</v>
      </c>
      <c r="H1059" s="117">
        <f t="shared" si="552"/>
        <v>44915</v>
      </c>
      <c r="I1059" s="117">
        <f t="shared" si="545"/>
        <v>44915</v>
      </c>
      <c r="J1059" s="118">
        <f t="shared" si="553"/>
        <v>21</v>
      </c>
      <c r="K1059" s="118">
        <f t="shared" si="542"/>
        <v>10</v>
      </c>
      <c r="L1059" s="8">
        <f t="shared" si="554"/>
        <v>1.00394414</v>
      </c>
      <c r="M1059" s="119">
        <f t="shared" si="541"/>
        <v>1.0083006699999999</v>
      </c>
      <c r="N1059" s="119">
        <f t="shared" si="561"/>
        <v>1.2423753633782817</v>
      </c>
      <c r="O1059" s="112">
        <f t="shared" si="538"/>
        <v>1.24727546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9.5000000000000001E-2</v>
      </c>
      <c r="U1059" s="120">
        <f t="shared" si="536"/>
        <v>10</v>
      </c>
      <c r="V1059" s="120">
        <v>252</v>
      </c>
      <c r="W1059" s="119">
        <f t="shared" si="547"/>
        <v>1.0036078559999999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44900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9"/>
        <v>5739.56</v>
      </c>
      <c r="F1060" s="115">
        <f t="shared" si="540"/>
        <v>44855</v>
      </c>
      <c r="G1060" s="116">
        <f t="shared" si="544"/>
        <v>8.3006723105383262E-3</v>
      </c>
      <c r="H1060" s="117">
        <f t="shared" si="552"/>
        <v>44915</v>
      </c>
      <c r="I1060" s="117">
        <f t="shared" si="545"/>
        <v>44915</v>
      </c>
      <c r="J1060" s="118">
        <f t="shared" si="553"/>
        <v>21</v>
      </c>
      <c r="K1060" s="118">
        <f t="shared" si="542"/>
        <v>10</v>
      </c>
      <c r="L1060" s="8">
        <f t="shared" si="554"/>
        <v>1.00394414</v>
      </c>
      <c r="M1060" s="119">
        <f t="shared" si="541"/>
        <v>1.0083006699999999</v>
      </c>
      <c r="N1060" s="119">
        <f t="shared" si="561"/>
        <v>1.2423753633782817</v>
      </c>
      <c r="O1060" s="112">
        <f t="shared" si="538"/>
        <v>1.24727546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9.5000000000000001E-2</v>
      </c>
      <c r="U1060" s="120">
        <f t="shared" si="536"/>
        <v>10</v>
      </c>
      <c r="V1060" s="120">
        <v>252</v>
      </c>
      <c r="W1060" s="119">
        <f t="shared" si="547"/>
        <v>1.0036078559999999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44901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9"/>
        <v>5739.56</v>
      </c>
      <c r="F1061" s="115">
        <f t="shared" si="540"/>
        <v>44855</v>
      </c>
      <c r="G1061" s="116">
        <f t="shared" si="544"/>
        <v>8.3006723105383262E-3</v>
      </c>
      <c r="H1061" s="117">
        <f t="shared" si="552"/>
        <v>44915</v>
      </c>
      <c r="I1061" s="117">
        <f t="shared" si="545"/>
        <v>44915</v>
      </c>
      <c r="J1061" s="118">
        <f t="shared" si="553"/>
        <v>21</v>
      </c>
      <c r="K1061" s="118">
        <f t="shared" si="542"/>
        <v>11</v>
      </c>
      <c r="L1061" s="8">
        <f t="shared" si="554"/>
        <v>1.00433941</v>
      </c>
      <c r="M1061" s="119">
        <f t="shared" si="541"/>
        <v>1.0083006699999999</v>
      </c>
      <c r="N1061" s="119">
        <f t="shared" si="561"/>
        <v>1.2423753633782817</v>
      </c>
      <c r="O1061" s="112">
        <f t="shared" si="538"/>
        <v>1.24776653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9.5000000000000001E-2</v>
      </c>
      <c r="U1061" s="120">
        <f t="shared" ref="U1061:U1124" si="562">IF(Q1060&gt;0,1,IF(K1061=K1060,U1060,U1060+1))</f>
        <v>11</v>
      </c>
      <c r="V1061" s="120">
        <v>252</v>
      </c>
      <c r="W1061" s="119">
        <f t="shared" si="547"/>
        <v>1.0039693569999999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44902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9"/>
        <v>5739.56</v>
      </c>
      <c r="F1062" s="115">
        <f t="shared" si="540"/>
        <v>44855</v>
      </c>
      <c r="G1062" s="116">
        <f t="shared" si="544"/>
        <v>8.3006723105383262E-3</v>
      </c>
      <c r="H1062" s="117">
        <f t="shared" si="552"/>
        <v>44915</v>
      </c>
      <c r="I1062" s="117">
        <f t="shared" si="545"/>
        <v>44915</v>
      </c>
      <c r="J1062" s="118">
        <f t="shared" si="553"/>
        <v>21</v>
      </c>
      <c r="K1062" s="118">
        <f t="shared" si="542"/>
        <v>12</v>
      </c>
      <c r="L1062" s="8">
        <f t="shared" si="554"/>
        <v>1.0047348300000001</v>
      </c>
      <c r="M1062" s="119">
        <f t="shared" si="541"/>
        <v>1.0083006699999999</v>
      </c>
      <c r="N1062" s="119">
        <f t="shared" si="561"/>
        <v>1.2423753633782817</v>
      </c>
      <c r="O1062" s="112">
        <f t="shared" si="538"/>
        <v>1.24825779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9.5000000000000001E-2</v>
      </c>
      <c r="U1062" s="120">
        <f t="shared" si="562"/>
        <v>12</v>
      </c>
      <c r="V1062" s="120">
        <v>252</v>
      </c>
      <c r="W1062" s="119">
        <f t="shared" si="547"/>
        <v>1.004330988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44903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9"/>
        <v>5739.56</v>
      </c>
      <c r="F1063" s="115">
        <f t="shared" si="540"/>
        <v>44855</v>
      </c>
      <c r="G1063" s="116">
        <f t="shared" si="544"/>
        <v>8.3006723105383262E-3</v>
      </c>
      <c r="H1063" s="117">
        <f t="shared" si="552"/>
        <v>44915</v>
      </c>
      <c r="I1063" s="117">
        <f t="shared" si="545"/>
        <v>44915</v>
      </c>
      <c r="J1063" s="118">
        <f t="shared" si="553"/>
        <v>21</v>
      </c>
      <c r="K1063" s="118">
        <f t="shared" si="542"/>
        <v>13</v>
      </c>
      <c r="L1063" s="8">
        <f t="shared" si="554"/>
        <v>1.00513041</v>
      </c>
      <c r="M1063" s="119">
        <f t="shared" si="541"/>
        <v>1.0083006699999999</v>
      </c>
      <c r="N1063" s="119">
        <f t="shared" si="561"/>
        <v>1.2423753633782817</v>
      </c>
      <c r="O1063" s="112">
        <f t="shared" si="538"/>
        <v>1.2487492499999999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9.5000000000000001E-2</v>
      </c>
      <c r="U1063" s="120">
        <f t="shared" si="562"/>
        <v>13</v>
      </c>
      <c r="V1063" s="120">
        <v>252</v>
      </c>
      <c r="W1063" s="119">
        <f t="shared" si="547"/>
        <v>1.0046927489999999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44904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si="539"/>
        <v>5739.56</v>
      </c>
      <c r="F1064" s="115">
        <f t="shared" si="540"/>
        <v>44855</v>
      </c>
      <c r="G1064" s="116">
        <f t="shared" si="544"/>
        <v>8.3006723105383262E-3</v>
      </c>
      <c r="H1064" s="117">
        <f t="shared" si="552"/>
        <v>44915</v>
      </c>
      <c r="I1064" s="117">
        <f t="shared" si="545"/>
        <v>44915</v>
      </c>
      <c r="J1064" s="118">
        <f t="shared" si="553"/>
        <v>21</v>
      </c>
      <c r="K1064" s="118">
        <f t="shared" si="542"/>
        <v>14</v>
      </c>
      <c r="L1064" s="8">
        <f t="shared" si="554"/>
        <v>1.0055261499999999</v>
      </c>
      <c r="M1064" s="119">
        <f t="shared" si="541"/>
        <v>1.0083006699999999</v>
      </c>
      <c r="N1064" s="119">
        <f t="shared" si="561"/>
        <v>1.2423753633782817</v>
      </c>
      <c r="O1064" s="112">
        <f t="shared" si="538"/>
        <v>1.2492409099999999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9.5000000000000001E-2</v>
      </c>
      <c r="U1064" s="120">
        <f t="shared" si="562"/>
        <v>14</v>
      </c>
      <c r="V1064" s="120">
        <v>252</v>
      </c>
      <c r="W1064" s="119">
        <f t="shared" si="547"/>
        <v>1.0050546410000001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44905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39"/>
        <v>5739.56</v>
      </c>
      <c r="F1065" s="115">
        <f t="shared" si="540"/>
        <v>44855</v>
      </c>
      <c r="G1065" s="116">
        <f t="shared" si="544"/>
        <v>8.3006723105383262E-3</v>
      </c>
      <c r="H1065" s="117">
        <f t="shared" si="552"/>
        <v>44915</v>
      </c>
      <c r="I1065" s="117">
        <f t="shared" si="545"/>
        <v>44915</v>
      </c>
      <c r="J1065" s="118">
        <f t="shared" si="553"/>
        <v>21</v>
      </c>
      <c r="K1065" s="118">
        <f t="shared" si="542"/>
        <v>15</v>
      </c>
      <c r="L1065" s="8">
        <f t="shared" si="554"/>
        <v>1.00592204</v>
      </c>
      <c r="M1065" s="119">
        <f t="shared" si="541"/>
        <v>1.0083006699999999</v>
      </c>
      <c r="N1065" s="119">
        <f t="shared" si="561"/>
        <v>1.2423753633782817</v>
      </c>
      <c r="O1065" s="112">
        <f t="shared" ref="O1065:O1128" si="564">TRUNC(TRUNC((L1065*N1065),15),8)</f>
        <v>1.2497327499999999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9.5000000000000001E-2</v>
      </c>
      <c r="U1065" s="120">
        <f t="shared" si="562"/>
        <v>15</v>
      </c>
      <c r="V1065" s="120">
        <v>252</v>
      </c>
      <c r="W1065" s="119">
        <f t="shared" si="547"/>
        <v>1.0054166630000001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44906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ref="E1066:E1129" si="565">IF($K1066=1,VLOOKUP($A1065,$AO$10:$AS$131,4),E1065)</f>
        <v>5739.56</v>
      </c>
      <c r="F1066" s="115">
        <f t="shared" ref="F1066:F1129" si="566">IF($K1066=1,VLOOKUP($A1065,$AO$10:$AS$131,5),F1065)</f>
        <v>44855</v>
      </c>
      <c r="G1066" s="116">
        <f t="shared" si="544"/>
        <v>8.3006723105383262E-3</v>
      </c>
      <c r="H1066" s="117">
        <f t="shared" si="552"/>
        <v>44915</v>
      </c>
      <c r="I1066" s="117">
        <f t="shared" si="545"/>
        <v>44915</v>
      </c>
      <c r="J1066" s="118">
        <f t="shared" si="553"/>
        <v>21</v>
      </c>
      <c r="K1066" s="118">
        <f t="shared" si="542"/>
        <v>15</v>
      </c>
      <c r="L1066" s="8">
        <f t="shared" si="554"/>
        <v>1.00592204</v>
      </c>
      <c r="M1066" s="119">
        <f t="shared" ref="M1066:M1129" si="567">IF(I1066&gt;I1065,L1065,M1065)</f>
        <v>1.0083006699999999</v>
      </c>
      <c r="N1066" s="119">
        <f t="shared" si="561"/>
        <v>1.2423753633782817</v>
      </c>
      <c r="O1066" s="112">
        <f t="shared" si="564"/>
        <v>1.2497327499999999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9.5000000000000001E-2</v>
      </c>
      <c r="U1066" s="120">
        <f t="shared" si="562"/>
        <v>15</v>
      </c>
      <c r="V1066" s="120">
        <v>252</v>
      </c>
      <c r="W1066" s="119">
        <f t="shared" si="547"/>
        <v>1.0054166630000001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44907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5"/>
        <v>5739.56</v>
      </c>
      <c r="F1067" s="115">
        <f t="shared" si="566"/>
        <v>44855</v>
      </c>
      <c r="G1067" s="116">
        <f t="shared" si="544"/>
        <v>8.3006723105383262E-3</v>
      </c>
      <c r="H1067" s="117">
        <f t="shared" si="552"/>
        <v>44915</v>
      </c>
      <c r="I1067" s="117">
        <f t="shared" si="545"/>
        <v>44915</v>
      </c>
      <c r="J1067" s="118">
        <f t="shared" si="553"/>
        <v>21</v>
      </c>
      <c r="K1067" s="118">
        <f t="shared" si="542"/>
        <v>15</v>
      </c>
      <c r="L1067" s="8">
        <f t="shared" si="554"/>
        <v>1.00592204</v>
      </c>
      <c r="M1067" s="119">
        <f t="shared" si="567"/>
        <v>1.0083006699999999</v>
      </c>
      <c r="N1067" s="119">
        <f t="shared" si="561"/>
        <v>1.2423753633782817</v>
      </c>
      <c r="O1067" s="112">
        <f t="shared" si="564"/>
        <v>1.2497327499999999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9.5000000000000001E-2</v>
      </c>
      <c r="U1067" s="120">
        <f t="shared" si="562"/>
        <v>15</v>
      </c>
      <c r="V1067" s="120">
        <v>252</v>
      </c>
      <c r="W1067" s="119">
        <f t="shared" si="547"/>
        <v>1.0054166630000001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44908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5"/>
        <v>5739.56</v>
      </c>
      <c r="F1068" s="115">
        <f t="shared" si="566"/>
        <v>44855</v>
      </c>
      <c r="G1068" s="116">
        <f t="shared" si="544"/>
        <v>8.3006723105383262E-3</v>
      </c>
      <c r="H1068" s="117">
        <f t="shared" si="552"/>
        <v>44915</v>
      </c>
      <c r="I1068" s="117">
        <f t="shared" si="545"/>
        <v>44915</v>
      </c>
      <c r="J1068" s="118">
        <f t="shared" si="553"/>
        <v>21</v>
      </c>
      <c r="K1068" s="118">
        <f t="shared" si="542"/>
        <v>16</v>
      </c>
      <c r="L1068" s="8">
        <f t="shared" si="554"/>
        <v>1.0063180899999999</v>
      </c>
      <c r="M1068" s="119">
        <f t="shared" si="567"/>
        <v>1.0083006699999999</v>
      </c>
      <c r="N1068" s="119">
        <f t="shared" si="561"/>
        <v>1.2423753633782817</v>
      </c>
      <c r="O1068" s="112">
        <f t="shared" si="564"/>
        <v>1.2502248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9.5000000000000001E-2</v>
      </c>
      <c r="U1068" s="120">
        <f t="shared" si="562"/>
        <v>16</v>
      </c>
      <c r="V1068" s="120">
        <v>252</v>
      </c>
      <c r="W1068" s="119">
        <f t="shared" si="547"/>
        <v>1.005778815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44909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5"/>
        <v>5739.56</v>
      </c>
      <c r="F1069" s="115">
        <f t="shared" si="566"/>
        <v>44855</v>
      </c>
      <c r="G1069" s="116">
        <f t="shared" si="544"/>
        <v>8.3006723105383262E-3</v>
      </c>
      <c r="H1069" s="117">
        <f t="shared" si="552"/>
        <v>44915</v>
      </c>
      <c r="I1069" s="117">
        <f t="shared" si="545"/>
        <v>44915</v>
      </c>
      <c r="J1069" s="118">
        <f t="shared" si="553"/>
        <v>21</v>
      </c>
      <c r="K1069" s="118">
        <f t="shared" si="542"/>
        <v>17</v>
      </c>
      <c r="L1069" s="8">
        <f t="shared" si="554"/>
        <v>1.0067142899999999</v>
      </c>
      <c r="M1069" s="119">
        <f t="shared" si="567"/>
        <v>1.0083006699999999</v>
      </c>
      <c r="N1069" s="119">
        <f t="shared" si="561"/>
        <v>1.2423753633782817</v>
      </c>
      <c r="O1069" s="112">
        <f t="shared" si="564"/>
        <v>1.2507170299999999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9.5000000000000001E-2</v>
      </c>
      <c r="U1069" s="120">
        <f t="shared" si="562"/>
        <v>17</v>
      </c>
      <c r="V1069" s="120">
        <v>252</v>
      </c>
      <c r="W1069" s="119">
        <f t="shared" si="547"/>
        <v>1.0061410980000001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44910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5"/>
        <v>5739.56</v>
      </c>
      <c r="F1070" s="115">
        <f t="shared" si="566"/>
        <v>44855</v>
      </c>
      <c r="G1070" s="116">
        <f t="shared" si="544"/>
        <v>8.3006723105383262E-3</v>
      </c>
      <c r="H1070" s="117">
        <f t="shared" si="552"/>
        <v>44915</v>
      </c>
      <c r="I1070" s="117">
        <f t="shared" si="545"/>
        <v>44915</v>
      </c>
      <c r="J1070" s="118">
        <f t="shared" si="553"/>
        <v>21</v>
      </c>
      <c r="K1070" s="118">
        <f t="shared" ref="K1070:K1133" si="568">(J1070-(NETWORKDAYS(A1070,I1070,AD$148:AD$502)-1))</f>
        <v>18</v>
      </c>
      <c r="L1070" s="8">
        <f t="shared" si="554"/>
        <v>1.00711065</v>
      </c>
      <c r="M1070" s="119">
        <f t="shared" si="567"/>
        <v>1.0083006699999999</v>
      </c>
      <c r="N1070" s="119">
        <f t="shared" si="561"/>
        <v>1.2423753633782817</v>
      </c>
      <c r="O1070" s="112">
        <f t="shared" si="564"/>
        <v>1.2512094499999999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9.5000000000000001E-2</v>
      </c>
      <c r="U1070" s="120">
        <f t="shared" si="562"/>
        <v>18</v>
      </c>
      <c r="V1070" s="120">
        <v>252</v>
      </c>
      <c r="W1070" s="119">
        <f t="shared" si="547"/>
        <v>1.006503511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44911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5"/>
        <v>5739.56</v>
      </c>
      <c r="F1071" s="115">
        <f t="shared" si="566"/>
        <v>44855</v>
      </c>
      <c r="G1071" s="116">
        <f t="shared" si="544"/>
        <v>8.3006723105383262E-3</v>
      </c>
      <c r="H1071" s="117">
        <f t="shared" si="552"/>
        <v>44915</v>
      </c>
      <c r="I1071" s="117">
        <f t="shared" si="545"/>
        <v>44915</v>
      </c>
      <c r="J1071" s="118">
        <f t="shared" si="553"/>
        <v>21</v>
      </c>
      <c r="K1071" s="118">
        <f t="shared" si="568"/>
        <v>19</v>
      </c>
      <c r="L1071" s="8">
        <f t="shared" si="554"/>
        <v>1.00750717</v>
      </c>
      <c r="M1071" s="119">
        <f t="shared" si="567"/>
        <v>1.0083006699999999</v>
      </c>
      <c r="N1071" s="119">
        <f t="shared" si="561"/>
        <v>1.2423753633782817</v>
      </c>
      <c r="O1071" s="112">
        <f t="shared" si="564"/>
        <v>1.2517020800000001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9.5000000000000001E-2</v>
      </c>
      <c r="U1071" s="120">
        <f t="shared" si="562"/>
        <v>19</v>
      </c>
      <c r="V1071" s="120">
        <v>252</v>
      </c>
      <c r="W1071" s="119">
        <f t="shared" si="547"/>
        <v>1.0068660549999999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44912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5"/>
        <v>5739.56</v>
      </c>
      <c r="F1072" s="115">
        <f t="shared" si="566"/>
        <v>44855</v>
      </c>
      <c r="G1072" s="116">
        <f t="shared" si="544"/>
        <v>8.3006723105383262E-3</v>
      </c>
      <c r="H1072" s="117">
        <f t="shared" si="552"/>
        <v>44915</v>
      </c>
      <c r="I1072" s="117">
        <f t="shared" si="545"/>
        <v>44915</v>
      </c>
      <c r="J1072" s="118">
        <f t="shared" si="553"/>
        <v>21</v>
      </c>
      <c r="K1072" s="118">
        <f t="shared" si="568"/>
        <v>20</v>
      </c>
      <c r="L1072" s="8">
        <f t="shared" si="554"/>
        <v>1.00790384</v>
      </c>
      <c r="M1072" s="119">
        <f t="shared" si="567"/>
        <v>1.0083006699999999</v>
      </c>
      <c r="N1072" s="119">
        <f t="shared" si="561"/>
        <v>1.2423753633782817</v>
      </c>
      <c r="O1072" s="112">
        <f t="shared" si="564"/>
        <v>1.2521948899999999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9.5000000000000001E-2</v>
      </c>
      <c r="U1072" s="120">
        <f t="shared" si="562"/>
        <v>20</v>
      </c>
      <c r="V1072" s="120">
        <v>252</v>
      </c>
      <c r="W1072" s="119">
        <f t="shared" si="547"/>
        <v>1.0072287289999999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44913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5"/>
        <v>5739.56</v>
      </c>
      <c r="F1073" s="115">
        <f t="shared" si="566"/>
        <v>44855</v>
      </c>
      <c r="G1073" s="116">
        <f t="shared" si="544"/>
        <v>8.3006723105383262E-3</v>
      </c>
      <c r="H1073" s="117">
        <f t="shared" si="552"/>
        <v>44915</v>
      </c>
      <c r="I1073" s="117">
        <f t="shared" si="545"/>
        <v>44915</v>
      </c>
      <c r="J1073" s="118">
        <f t="shared" si="553"/>
        <v>21</v>
      </c>
      <c r="K1073" s="118">
        <f t="shared" si="568"/>
        <v>20</v>
      </c>
      <c r="L1073" s="8">
        <f t="shared" si="554"/>
        <v>1.00790384</v>
      </c>
      <c r="M1073" s="119">
        <f t="shared" si="567"/>
        <v>1.0083006699999999</v>
      </c>
      <c r="N1073" s="119">
        <f t="shared" si="561"/>
        <v>1.2423753633782817</v>
      </c>
      <c r="O1073" s="112">
        <f t="shared" si="564"/>
        <v>1.2521948899999999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9.5000000000000001E-2</v>
      </c>
      <c r="U1073" s="120">
        <f t="shared" si="562"/>
        <v>20</v>
      </c>
      <c r="V1073" s="120">
        <v>252</v>
      </c>
      <c r="W1073" s="119">
        <f t="shared" si="547"/>
        <v>1.0072287289999999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44914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5"/>
        <v>5739.56</v>
      </c>
      <c r="F1074" s="115">
        <f t="shared" si="566"/>
        <v>44855</v>
      </c>
      <c r="G1074" s="116">
        <f t="shared" si="544"/>
        <v>8.3006723105383262E-3</v>
      </c>
      <c r="H1074" s="117">
        <f t="shared" si="552"/>
        <v>44915</v>
      </c>
      <c r="I1074" s="117">
        <f t="shared" si="545"/>
        <v>44915</v>
      </c>
      <c r="J1074" s="118">
        <f t="shared" si="553"/>
        <v>21</v>
      </c>
      <c r="K1074" s="118">
        <f t="shared" si="568"/>
        <v>20</v>
      </c>
      <c r="L1074" s="8">
        <f t="shared" si="554"/>
        <v>1.00790384</v>
      </c>
      <c r="M1074" s="119">
        <f t="shared" si="567"/>
        <v>1.0083006699999999</v>
      </c>
      <c r="N1074" s="119">
        <f t="shared" si="561"/>
        <v>1.2423753633782817</v>
      </c>
      <c r="O1074" s="112">
        <f t="shared" si="564"/>
        <v>1.2521948899999999</v>
      </c>
      <c r="P1074" s="112">
        <f t="shared" si="546"/>
        <v>0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9.5000000000000001E-2</v>
      </c>
      <c r="U1074" s="120">
        <f t="shared" si="562"/>
        <v>20</v>
      </c>
      <c r="V1074" s="120">
        <v>252</v>
      </c>
      <c r="W1074" s="119">
        <f t="shared" si="547"/>
        <v>1.0072287289999999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44915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5"/>
        <v>5739.56</v>
      </c>
      <c r="F1075" s="115">
        <f t="shared" si="566"/>
        <v>44855</v>
      </c>
      <c r="G1075" s="116">
        <f t="shared" si="544"/>
        <v>8.3006723105383262E-3</v>
      </c>
      <c r="H1075" s="117">
        <f t="shared" si="552"/>
        <v>44946</v>
      </c>
      <c r="I1075" s="117">
        <f t="shared" si="545"/>
        <v>44915</v>
      </c>
      <c r="J1075" s="118">
        <f t="shared" si="553"/>
        <v>21</v>
      </c>
      <c r="K1075" s="118">
        <f t="shared" si="568"/>
        <v>21</v>
      </c>
      <c r="L1075" s="8">
        <f t="shared" si="554"/>
        <v>1.0083006699999999</v>
      </c>
      <c r="M1075" s="119">
        <f t="shared" si="567"/>
        <v>1.0083006699999999</v>
      </c>
      <c r="N1075" s="119">
        <f t="shared" si="561"/>
        <v>1.2423753633782817</v>
      </c>
      <c r="O1075" s="112">
        <f t="shared" si="564"/>
        <v>1.2526879099999999</v>
      </c>
      <c r="P1075" s="112">
        <f t="shared" si="546"/>
        <v>0</v>
      </c>
      <c r="Q1075" s="162">
        <f t="shared" si="557"/>
        <v>35</v>
      </c>
      <c r="R1075" s="30">
        <f t="shared" si="558"/>
        <v>5.772E-2</v>
      </c>
      <c r="S1075" s="112">
        <f t="shared" si="563"/>
        <v>0</v>
      </c>
      <c r="T1075" s="122">
        <f t="shared" si="555"/>
        <v>9.5000000000000001E-2</v>
      </c>
      <c r="U1075" s="120">
        <f t="shared" si="562"/>
        <v>21</v>
      </c>
      <c r="V1075" s="120">
        <v>252</v>
      </c>
      <c r="W1075" s="119">
        <f t="shared" si="547"/>
        <v>1.0075915339999999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44916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5"/>
        <v>5739.56</v>
      </c>
      <c r="F1076" s="115">
        <f t="shared" si="566"/>
        <v>44885</v>
      </c>
      <c r="G1076" s="116">
        <f t="shared" si="544"/>
        <v>8.3006723105383262E-3</v>
      </c>
      <c r="H1076" s="117">
        <f t="shared" si="552"/>
        <v>44946</v>
      </c>
      <c r="I1076" s="117">
        <f t="shared" si="545"/>
        <v>44946</v>
      </c>
      <c r="J1076" s="118">
        <f t="shared" si="553"/>
        <v>23</v>
      </c>
      <c r="K1076" s="118">
        <f t="shared" si="568"/>
        <v>1</v>
      </c>
      <c r="L1076" s="8">
        <f t="shared" si="554"/>
        <v>1.00035947</v>
      </c>
      <c r="M1076" s="119">
        <f t="shared" si="567"/>
        <v>1.0083006699999999</v>
      </c>
      <c r="N1076" s="119">
        <f t="shared" si="561"/>
        <v>1.2526879112858147</v>
      </c>
      <c r="O1076" s="112">
        <f t="shared" si="564"/>
        <v>1.2531382099999999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9.5000000000000001E-2</v>
      </c>
      <c r="U1076" s="120">
        <f t="shared" si="562"/>
        <v>1</v>
      </c>
      <c r="V1076" s="120">
        <v>252</v>
      </c>
      <c r="W1076" s="119">
        <f t="shared" si="547"/>
        <v>1.0003602009999999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44917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5"/>
        <v>5739.56</v>
      </c>
      <c r="F1077" s="115">
        <f t="shared" si="566"/>
        <v>44885</v>
      </c>
      <c r="G1077" s="116">
        <f t="shared" si="544"/>
        <v>8.3006723105383262E-3</v>
      </c>
      <c r="H1077" s="117">
        <f t="shared" si="552"/>
        <v>44946</v>
      </c>
      <c r="I1077" s="117">
        <f t="shared" si="545"/>
        <v>44946</v>
      </c>
      <c r="J1077" s="118">
        <f t="shared" si="553"/>
        <v>23</v>
      </c>
      <c r="K1077" s="118">
        <f t="shared" si="568"/>
        <v>2</v>
      </c>
      <c r="L1077" s="8">
        <f t="shared" si="554"/>
        <v>1.0007190699999999</v>
      </c>
      <c r="M1077" s="119">
        <f t="shared" si="567"/>
        <v>1.0083006699999999</v>
      </c>
      <c r="N1077" s="119">
        <f t="shared" si="561"/>
        <v>1.2526879112858147</v>
      </c>
      <c r="O1077" s="112">
        <f t="shared" si="564"/>
        <v>1.25358868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9.5000000000000001E-2</v>
      </c>
      <c r="U1077" s="120">
        <f t="shared" si="562"/>
        <v>2</v>
      </c>
      <c r="V1077" s="120">
        <v>252</v>
      </c>
      <c r="W1077" s="119">
        <f t="shared" si="547"/>
        <v>1.0007205320000001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44918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5"/>
        <v>5739.56</v>
      </c>
      <c r="F1078" s="115">
        <f t="shared" si="566"/>
        <v>44885</v>
      </c>
      <c r="G1078" s="116">
        <f t="shared" si="544"/>
        <v>8.3006723105383262E-3</v>
      </c>
      <c r="H1078" s="117">
        <f t="shared" si="552"/>
        <v>44946</v>
      </c>
      <c r="I1078" s="117">
        <f t="shared" si="545"/>
        <v>44946</v>
      </c>
      <c r="J1078" s="118">
        <f t="shared" si="553"/>
        <v>23</v>
      </c>
      <c r="K1078" s="118">
        <f t="shared" si="568"/>
        <v>3</v>
      </c>
      <c r="L1078" s="8">
        <f t="shared" si="554"/>
        <v>1.0010787999999999</v>
      </c>
      <c r="M1078" s="119">
        <f t="shared" si="567"/>
        <v>1.0083006699999999</v>
      </c>
      <c r="N1078" s="119">
        <f t="shared" si="561"/>
        <v>1.2526879112858147</v>
      </c>
      <c r="O1078" s="112">
        <f t="shared" si="564"/>
        <v>1.25403931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9.5000000000000001E-2</v>
      </c>
      <c r="U1078" s="120">
        <f t="shared" si="562"/>
        <v>3</v>
      </c>
      <c r="V1078" s="120">
        <v>252</v>
      </c>
      <c r="W1078" s="119">
        <f t="shared" si="547"/>
        <v>1.001080993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44919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5"/>
        <v>5739.56</v>
      </c>
      <c r="F1079" s="115">
        <f t="shared" si="566"/>
        <v>44885</v>
      </c>
      <c r="G1079" s="116">
        <f t="shared" si="544"/>
        <v>8.3006723105383262E-3</v>
      </c>
      <c r="H1079" s="117">
        <f t="shared" si="552"/>
        <v>44946</v>
      </c>
      <c r="I1079" s="117">
        <f t="shared" si="545"/>
        <v>44946</v>
      </c>
      <c r="J1079" s="118">
        <f t="shared" si="553"/>
        <v>23</v>
      </c>
      <c r="K1079" s="118">
        <f t="shared" si="568"/>
        <v>4</v>
      </c>
      <c r="L1079" s="8">
        <f t="shared" si="554"/>
        <v>1.00143867</v>
      </c>
      <c r="M1079" s="119">
        <f t="shared" si="567"/>
        <v>1.0083006699999999</v>
      </c>
      <c r="N1079" s="119">
        <f t="shared" si="561"/>
        <v>1.2526879112858147</v>
      </c>
      <c r="O1079" s="112">
        <f t="shared" si="564"/>
        <v>1.2544901100000001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9.5000000000000001E-2</v>
      </c>
      <c r="U1079" s="120">
        <f t="shared" si="562"/>
        <v>4</v>
      </c>
      <c r="V1079" s="120">
        <v>252</v>
      </c>
      <c r="W1079" s="119">
        <f t="shared" si="547"/>
        <v>1.0014415830000001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44920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5"/>
        <v>5739.56</v>
      </c>
      <c r="F1080" s="115">
        <f t="shared" si="566"/>
        <v>44885</v>
      </c>
      <c r="G1080" s="116">
        <f t="shared" si="544"/>
        <v>8.3006723105383262E-3</v>
      </c>
      <c r="H1080" s="117">
        <f t="shared" si="552"/>
        <v>44946</v>
      </c>
      <c r="I1080" s="117">
        <f t="shared" si="545"/>
        <v>44946</v>
      </c>
      <c r="J1080" s="118">
        <f t="shared" si="553"/>
        <v>23</v>
      </c>
      <c r="K1080" s="118">
        <f t="shared" si="568"/>
        <v>4</v>
      </c>
      <c r="L1080" s="8">
        <f t="shared" si="554"/>
        <v>1.00143867</v>
      </c>
      <c r="M1080" s="119">
        <f t="shared" si="567"/>
        <v>1.0083006699999999</v>
      </c>
      <c r="N1080" s="119">
        <f t="shared" si="561"/>
        <v>1.2526879112858147</v>
      </c>
      <c r="O1080" s="112">
        <f t="shared" si="564"/>
        <v>1.2544901100000001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9.5000000000000001E-2</v>
      </c>
      <c r="U1080" s="120">
        <f t="shared" si="562"/>
        <v>4</v>
      </c>
      <c r="V1080" s="120">
        <v>252</v>
      </c>
      <c r="W1080" s="119">
        <f t="shared" si="547"/>
        <v>1.0014415830000001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44921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5"/>
        <v>5739.56</v>
      </c>
      <c r="F1081" s="115">
        <f t="shared" si="566"/>
        <v>44885</v>
      </c>
      <c r="G1081" s="116">
        <f t="shared" si="544"/>
        <v>8.3006723105383262E-3</v>
      </c>
      <c r="H1081" s="117">
        <f t="shared" si="552"/>
        <v>44946</v>
      </c>
      <c r="I1081" s="117">
        <f t="shared" si="545"/>
        <v>44946</v>
      </c>
      <c r="J1081" s="118">
        <f t="shared" si="553"/>
        <v>23</v>
      </c>
      <c r="K1081" s="118">
        <f t="shared" si="568"/>
        <v>4</v>
      </c>
      <c r="L1081" s="8">
        <f t="shared" si="554"/>
        <v>1.00143867</v>
      </c>
      <c r="M1081" s="119">
        <f t="shared" si="567"/>
        <v>1.0083006699999999</v>
      </c>
      <c r="N1081" s="119">
        <f t="shared" si="561"/>
        <v>1.2526879112858147</v>
      </c>
      <c r="O1081" s="112">
        <f t="shared" si="564"/>
        <v>1.2544901100000001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9.5000000000000001E-2</v>
      </c>
      <c r="U1081" s="120">
        <f t="shared" si="562"/>
        <v>4</v>
      </c>
      <c r="V1081" s="120">
        <v>252</v>
      </c>
      <c r="W1081" s="119">
        <f t="shared" si="547"/>
        <v>1.0014415830000001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44922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5"/>
        <v>5739.56</v>
      </c>
      <c r="F1082" s="115">
        <f t="shared" si="566"/>
        <v>44885</v>
      </c>
      <c r="G1082" s="116">
        <f t="shared" si="544"/>
        <v>8.3006723105383262E-3</v>
      </c>
      <c r="H1082" s="117">
        <f t="shared" si="552"/>
        <v>44946</v>
      </c>
      <c r="I1082" s="117">
        <f t="shared" si="545"/>
        <v>44946</v>
      </c>
      <c r="J1082" s="118">
        <f t="shared" si="553"/>
        <v>23</v>
      </c>
      <c r="K1082" s="118">
        <f t="shared" si="568"/>
        <v>5</v>
      </c>
      <c r="L1082" s="8">
        <f t="shared" si="554"/>
        <v>1.00179866</v>
      </c>
      <c r="M1082" s="119">
        <f t="shared" si="567"/>
        <v>1.0083006699999999</v>
      </c>
      <c r="N1082" s="119">
        <f t="shared" si="561"/>
        <v>1.2526879112858147</v>
      </c>
      <c r="O1082" s="112">
        <f t="shared" si="564"/>
        <v>1.2549410700000001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9.5000000000000001E-2</v>
      </c>
      <c r="U1082" s="120">
        <f t="shared" si="562"/>
        <v>5</v>
      </c>
      <c r="V1082" s="120">
        <v>252</v>
      </c>
      <c r="W1082" s="119">
        <f t="shared" si="547"/>
        <v>1.0018023039999999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44923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5"/>
        <v>5739.56</v>
      </c>
      <c r="F1083" s="115">
        <f t="shared" si="566"/>
        <v>44885</v>
      </c>
      <c r="G1083" s="116">
        <f t="shared" si="544"/>
        <v>8.3006723105383262E-3</v>
      </c>
      <c r="H1083" s="117">
        <f t="shared" si="552"/>
        <v>44946</v>
      </c>
      <c r="I1083" s="117">
        <f t="shared" si="545"/>
        <v>44946</v>
      </c>
      <c r="J1083" s="118">
        <f t="shared" si="553"/>
        <v>23</v>
      </c>
      <c r="K1083" s="118">
        <f t="shared" si="568"/>
        <v>6</v>
      </c>
      <c r="L1083" s="8">
        <f t="shared" si="554"/>
        <v>1.00215878</v>
      </c>
      <c r="M1083" s="119">
        <f t="shared" si="567"/>
        <v>1.0083006699999999</v>
      </c>
      <c r="N1083" s="119">
        <f t="shared" si="561"/>
        <v>1.2526879112858147</v>
      </c>
      <c r="O1083" s="112">
        <f t="shared" si="564"/>
        <v>1.2553921800000001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9.5000000000000001E-2</v>
      </c>
      <c r="U1083" s="120">
        <f t="shared" si="562"/>
        <v>6</v>
      </c>
      <c r="V1083" s="120">
        <v>252</v>
      </c>
      <c r="W1083" s="119">
        <f t="shared" si="547"/>
        <v>1.002163154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44924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5"/>
        <v>5739.56</v>
      </c>
      <c r="F1084" s="115">
        <f t="shared" si="566"/>
        <v>44885</v>
      </c>
      <c r="G1084" s="116">
        <f t="shared" si="544"/>
        <v>8.3006723105383262E-3</v>
      </c>
      <c r="H1084" s="117">
        <f t="shared" si="552"/>
        <v>44946</v>
      </c>
      <c r="I1084" s="117">
        <f t="shared" si="545"/>
        <v>44946</v>
      </c>
      <c r="J1084" s="118">
        <f t="shared" si="553"/>
        <v>23</v>
      </c>
      <c r="K1084" s="118">
        <f t="shared" si="568"/>
        <v>7</v>
      </c>
      <c r="L1084" s="8">
        <f t="shared" si="554"/>
        <v>1.00251903</v>
      </c>
      <c r="M1084" s="119">
        <f t="shared" si="567"/>
        <v>1.0083006699999999</v>
      </c>
      <c r="N1084" s="119">
        <f t="shared" si="561"/>
        <v>1.2526879112858147</v>
      </c>
      <c r="O1084" s="112">
        <f t="shared" si="564"/>
        <v>1.2558434599999999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9.5000000000000001E-2</v>
      </c>
      <c r="U1084" s="120">
        <f t="shared" si="562"/>
        <v>7</v>
      </c>
      <c r="V1084" s="120">
        <v>252</v>
      </c>
      <c r="W1084" s="119">
        <f t="shared" si="547"/>
        <v>1.002524135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44925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5"/>
        <v>5739.56</v>
      </c>
      <c r="F1085" s="115">
        <f t="shared" si="566"/>
        <v>44885</v>
      </c>
      <c r="G1085" s="116">
        <f t="shared" si="544"/>
        <v>8.3006723105383262E-3</v>
      </c>
      <c r="H1085" s="117">
        <f t="shared" si="552"/>
        <v>44946</v>
      </c>
      <c r="I1085" s="117">
        <f t="shared" si="545"/>
        <v>44946</v>
      </c>
      <c r="J1085" s="118">
        <f t="shared" si="553"/>
        <v>23</v>
      </c>
      <c r="K1085" s="118">
        <f t="shared" si="568"/>
        <v>8</v>
      </c>
      <c r="L1085" s="8">
        <f t="shared" si="554"/>
        <v>1.00287941</v>
      </c>
      <c r="M1085" s="119">
        <f t="shared" si="567"/>
        <v>1.0083006699999999</v>
      </c>
      <c r="N1085" s="119">
        <f t="shared" si="561"/>
        <v>1.2526879112858147</v>
      </c>
      <c r="O1085" s="112">
        <f t="shared" si="564"/>
        <v>1.25629491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9.5000000000000001E-2</v>
      </c>
      <c r="U1085" s="120">
        <f t="shared" si="562"/>
        <v>8</v>
      </c>
      <c r="V1085" s="120">
        <v>252</v>
      </c>
      <c r="W1085" s="119">
        <f t="shared" si="547"/>
        <v>1.0028852450000001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44926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5"/>
        <v>5739.56</v>
      </c>
      <c r="F1086" s="115">
        <f t="shared" si="566"/>
        <v>44885</v>
      </c>
      <c r="G1086" s="116">
        <f t="shared" si="544"/>
        <v>8.3006723105383262E-3</v>
      </c>
      <c r="H1086" s="117">
        <f t="shared" si="552"/>
        <v>44946</v>
      </c>
      <c r="I1086" s="117">
        <f t="shared" si="545"/>
        <v>44946</v>
      </c>
      <c r="J1086" s="118">
        <f t="shared" si="553"/>
        <v>23</v>
      </c>
      <c r="K1086" s="118">
        <f t="shared" si="568"/>
        <v>9</v>
      </c>
      <c r="L1086" s="8">
        <f t="shared" si="554"/>
        <v>1.00323991</v>
      </c>
      <c r="M1086" s="119">
        <f t="shared" si="567"/>
        <v>1.0083006699999999</v>
      </c>
      <c r="N1086" s="119">
        <f t="shared" si="561"/>
        <v>1.2526879112858147</v>
      </c>
      <c r="O1086" s="112">
        <f t="shared" si="564"/>
        <v>1.2567465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9.5000000000000001E-2</v>
      </c>
      <c r="U1086" s="120">
        <f t="shared" si="562"/>
        <v>9</v>
      </c>
      <c r="V1086" s="120">
        <v>252</v>
      </c>
      <c r="W1086" s="119">
        <f t="shared" si="547"/>
        <v>1.0032464860000001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44927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5"/>
        <v>5739.56</v>
      </c>
      <c r="F1087" s="115">
        <f t="shared" si="566"/>
        <v>44885</v>
      </c>
      <c r="G1087" s="116">
        <f t="shared" si="544"/>
        <v>8.3006723105383262E-3</v>
      </c>
      <c r="H1087" s="117">
        <f t="shared" si="552"/>
        <v>44946</v>
      </c>
      <c r="I1087" s="117">
        <f t="shared" si="545"/>
        <v>44946</v>
      </c>
      <c r="J1087" s="118">
        <f t="shared" si="553"/>
        <v>23</v>
      </c>
      <c r="K1087" s="118">
        <f t="shared" si="568"/>
        <v>9</v>
      </c>
      <c r="L1087" s="8">
        <f t="shared" si="554"/>
        <v>1.00323991</v>
      </c>
      <c r="M1087" s="119">
        <f t="shared" si="567"/>
        <v>1.0083006699999999</v>
      </c>
      <c r="N1087" s="119">
        <f t="shared" si="561"/>
        <v>1.2526879112858147</v>
      </c>
      <c r="O1087" s="112">
        <f t="shared" si="564"/>
        <v>1.2567465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9.5000000000000001E-2</v>
      </c>
      <c r="U1087" s="120">
        <f t="shared" si="562"/>
        <v>9</v>
      </c>
      <c r="V1087" s="120">
        <v>252</v>
      </c>
      <c r="W1087" s="119">
        <f t="shared" si="547"/>
        <v>1.0032464860000001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44928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5"/>
        <v>5739.56</v>
      </c>
      <c r="F1088" s="115">
        <f t="shared" si="566"/>
        <v>44885</v>
      </c>
      <c r="G1088" s="116">
        <f t="shared" si="544"/>
        <v>8.3006723105383262E-3</v>
      </c>
      <c r="H1088" s="117">
        <f t="shared" si="552"/>
        <v>44946</v>
      </c>
      <c r="I1088" s="117">
        <f t="shared" si="545"/>
        <v>44946</v>
      </c>
      <c r="J1088" s="118">
        <f t="shared" si="553"/>
        <v>23</v>
      </c>
      <c r="K1088" s="118">
        <f t="shared" si="568"/>
        <v>9</v>
      </c>
      <c r="L1088" s="8">
        <f t="shared" si="554"/>
        <v>1.00323991</v>
      </c>
      <c r="M1088" s="119">
        <f t="shared" si="567"/>
        <v>1.0083006699999999</v>
      </c>
      <c r="N1088" s="119">
        <f t="shared" si="561"/>
        <v>1.2526879112858147</v>
      </c>
      <c r="O1088" s="112">
        <f t="shared" si="564"/>
        <v>1.2567465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9.5000000000000001E-2</v>
      </c>
      <c r="U1088" s="120">
        <f t="shared" si="562"/>
        <v>9</v>
      </c>
      <c r="V1088" s="120">
        <v>252</v>
      </c>
      <c r="W1088" s="119">
        <f t="shared" si="547"/>
        <v>1.0032464860000001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44929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5"/>
        <v>5739.56</v>
      </c>
      <c r="F1089" s="115">
        <f t="shared" si="566"/>
        <v>44885</v>
      </c>
      <c r="G1089" s="116">
        <f t="shared" si="544"/>
        <v>8.3006723105383262E-3</v>
      </c>
      <c r="H1089" s="117">
        <f t="shared" si="552"/>
        <v>44946</v>
      </c>
      <c r="I1089" s="117">
        <f t="shared" si="545"/>
        <v>44946</v>
      </c>
      <c r="J1089" s="118">
        <f t="shared" si="553"/>
        <v>23</v>
      </c>
      <c r="K1089" s="118">
        <f t="shared" si="568"/>
        <v>10</v>
      </c>
      <c r="L1089" s="8">
        <f t="shared" si="554"/>
        <v>1.00360055</v>
      </c>
      <c r="M1089" s="119">
        <f t="shared" si="567"/>
        <v>1.0083006699999999</v>
      </c>
      <c r="N1089" s="119">
        <f t="shared" si="561"/>
        <v>1.2526879112858147</v>
      </c>
      <c r="O1089" s="112">
        <f t="shared" si="564"/>
        <v>1.25719827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9.5000000000000001E-2</v>
      </c>
      <c r="U1089" s="120">
        <f t="shared" si="562"/>
        <v>10</v>
      </c>
      <c r="V1089" s="120">
        <v>252</v>
      </c>
      <c r="W1089" s="119">
        <f t="shared" si="547"/>
        <v>1.0036078559999999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44930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5"/>
        <v>5739.56</v>
      </c>
      <c r="F1090" s="115">
        <f t="shared" si="566"/>
        <v>44885</v>
      </c>
      <c r="G1090" s="116">
        <f t="shared" si="544"/>
        <v>8.3006723105383262E-3</v>
      </c>
      <c r="H1090" s="117">
        <f t="shared" si="552"/>
        <v>44946</v>
      </c>
      <c r="I1090" s="117">
        <f t="shared" si="545"/>
        <v>44946</v>
      </c>
      <c r="J1090" s="118">
        <f t="shared" si="553"/>
        <v>23</v>
      </c>
      <c r="K1090" s="118">
        <f t="shared" si="568"/>
        <v>11</v>
      </c>
      <c r="L1090" s="8">
        <f t="shared" si="554"/>
        <v>1.0039613199999999</v>
      </c>
      <c r="M1090" s="119">
        <f t="shared" si="567"/>
        <v>1.0083006699999999</v>
      </c>
      <c r="N1090" s="119">
        <f t="shared" si="561"/>
        <v>1.2526879112858147</v>
      </c>
      <c r="O1090" s="112">
        <f t="shared" si="564"/>
        <v>1.2576502000000001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9.5000000000000001E-2</v>
      </c>
      <c r="U1090" s="120">
        <f t="shared" si="562"/>
        <v>11</v>
      </c>
      <c r="V1090" s="120">
        <v>252</v>
      </c>
      <c r="W1090" s="119">
        <f t="shared" si="547"/>
        <v>1.0039693569999999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44931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5"/>
        <v>5739.56</v>
      </c>
      <c r="F1091" s="115">
        <f t="shared" si="566"/>
        <v>44885</v>
      </c>
      <c r="G1091" s="116">
        <f t="shared" si="544"/>
        <v>8.3006723105383262E-3</v>
      </c>
      <c r="H1091" s="117">
        <f t="shared" si="552"/>
        <v>44946</v>
      </c>
      <c r="I1091" s="117">
        <f t="shared" si="545"/>
        <v>44946</v>
      </c>
      <c r="J1091" s="118">
        <f t="shared" si="553"/>
        <v>23</v>
      </c>
      <c r="K1091" s="118">
        <f t="shared" si="568"/>
        <v>12</v>
      </c>
      <c r="L1091" s="8">
        <f t="shared" si="554"/>
        <v>1.0043222199999999</v>
      </c>
      <c r="M1091" s="119">
        <f t="shared" si="567"/>
        <v>1.0083006699999999</v>
      </c>
      <c r="N1091" s="119">
        <f t="shared" si="561"/>
        <v>1.2526879112858147</v>
      </c>
      <c r="O1091" s="112">
        <f t="shared" si="564"/>
        <v>1.2581023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9.5000000000000001E-2</v>
      </c>
      <c r="U1091" s="120">
        <f t="shared" si="562"/>
        <v>12</v>
      </c>
      <c r="V1091" s="120">
        <v>252</v>
      </c>
      <c r="W1091" s="119">
        <f t="shared" si="547"/>
        <v>1.004330988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44932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5"/>
        <v>5739.56</v>
      </c>
      <c r="F1092" s="115">
        <f t="shared" si="566"/>
        <v>44885</v>
      </c>
      <c r="G1092" s="116">
        <f t="shared" si="544"/>
        <v>8.3006723105383262E-3</v>
      </c>
      <c r="H1092" s="117">
        <f t="shared" si="552"/>
        <v>44946</v>
      </c>
      <c r="I1092" s="117">
        <f t="shared" si="545"/>
        <v>44946</v>
      </c>
      <c r="J1092" s="118">
        <f t="shared" si="553"/>
        <v>23</v>
      </c>
      <c r="K1092" s="118">
        <f t="shared" si="568"/>
        <v>13</v>
      </c>
      <c r="L1092" s="8">
        <f t="shared" si="554"/>
        <v>1.00468325</v>
      </c>
      <c r="M1092" s="119">
        <f t="shared" si="567"/>
        <v>1.0083006699999999</v>
      </c>
      <c r="N1092" s="119">
        <f t="shared" si="561"/>
        <v>1.2526879112858147</v>
      </c>
      <c r="O1092" s="112">
        <f t="shared" si="564"/>
        <v>1.2585545600000001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9.5000000000000001E-2</v>
      </c>
      <c r="U1092" s="120">
        <f t="shared" si="562"/>
        <v>13</v>
      </c>
      <c r="V1092" s="120">
        <v>252</v>
      </c>
      <c r="W1092" s="119">
        <f t="shared" si="547"/>
        <v>1.0046927489999999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44933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5"/>
        <v>5739.56</v>
      </c>
      <c r="F1093" s="115">
        <f t="shared" si="566"/>
        <v>44885</v>
      </c>
      <c r="G1093" s="116">
        <f t="shared" si="544"/>
        <v>8.3006723105383262E-3</v>
      </c>
      <c r="H1093" s="117">
        <f t="shared" si="552"/>
        <v>44946</v>
      </c>
      <c r="I1093" s="117">
        <f t="shared" si="545"/>
        <v>44946</v>
      </c>
      <c r="J1093" s="118">
        <f t="shared" si="553"/>
        <v>23</v>
      </c>
      <c r="K1093" s="118">
        <f t="shared" si="568"/>
        <v>14</v>
      </c>
      <c r="L1093" s="8">
        <f t="shared" si="554"/>
        <v>1.0050444000000001</v>
      </c>
      <c r="M1093" s="119">
        <f t="shared" si="567"/>
        <v>1.0083006699999999</v>
      </c>
      <c r="N1093" s="119">
        <f t="shared" si="561"/>
        <v>1.2526879112858147</v>
      </c>
      <c r="O1093" s="112">
        <f t="shared" si="564"/>
        <v>1.2590069699999999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9.5000000000000001E-2</v>
      </c>
      <c r="U1093" s="120">
        <f t="shared" si="562"/>
        <v>14</v>
      </c>
      <c r="V1093" s="120">
        <v>252</v>
      </c>
      <c r="W1093" s="119">
        <f t="shared" si="547"/>
        <v>1.0050546410000001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44934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5"/>
        <v>5739.56</v>
      </c>
      <c r="F1094" s="115">
        <f t="shared" si="566"/>
        <v>44885</v>
      </c>
      <c r="G1094" s="116">
        <f t="shared" si="544"/>
        <v>8.3006723105383262E-3</v>
      </c>
      <c r="H1094" s="117">
        <f t="shared" si="552"/>
        <v>44946</v>
      </c>
      <c r="I1094" s="117">
        <f t="shared" si="545"/>
        <v>44946</v>
      </c>
      <c r="J1094" s="118">
        <f t="shared" si="553"/>
        <v>23</v>
      </c>
      <c r="K1094" s="118">
        <f t="shared" si="568"/>
        <v>14</v>
      </c>
      <c r="L1094" s="8">
        <f t="shared" si="554"/>
        <v>1.0050444000000001</v>
      </c>
      <c r="M1094" s="119">
        <f t="shared" si="567"/>
        <v>1.0083006699999999</v>
      </c>
      <c r="N1094" s="119">
        <f t="shared" si="561"/>
        <v>1.2526879112858147</v>
      </c>
      <c r="O1094" s="112">
        <f t="shared" si="564"/>
        <v>1.2590069699999999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9.5000000000000001E-2</v>
      </c>
      <c r="U1094" s="120">
        <f t="shared" si="562"/>
        <v>14</v>
      </c>
      <c r="V1094" s="120">
        <v>252</v>
      </c>
      <c r="W1094" s="119">
        <f t="shared" si="547"/>
        <v>1.0050546410000001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44935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5"/>
        <v>5739.56</v>
      </c>
      <c r="F1095" s="115">
        <f t="shared" si="566"/>
        <v>44885</v>
      </c>
      <c r="G1095" s="116">
        <f t="shared" si="544"/>
        <v>8.3006723105383262E-3</v>
      </c>
      <c r="H1095" s="117">
        <f t="shared" si="552"/>
        <v>44946</v>
      </c>
      <c r="I1095" s="117">
        <f t="shared" si="545"/>
        <v>44946</v>
      </c>
      <c r="J1095" s="118">
        <f t="shared" si="553"/>
        <v>23</v>
      </c>
      <c r="K1095" s="118">
        <f t="shared" si="568"/>
        <v>14</v>
      </c>
      <c r="L1095" s="8">
        <f t="shared" si="554"/>
        <v>1.0050444000000001</v>
      </c>
      <c r="M1095" s="119">
        <f t="shared" si="567"/>
        <v>1.0083006699999999</v>
      </c>
      <c r="N1095" s="119">
        <f t="shared" si="561"/>
        <v>1.2526879112858147</v>
      </c>
      <c r="O1095" s="112">
        <f t="shared" si="564"/>
        <v>1.2590069699999999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9.5000000000000001E-2</v>
      </c>
      <c r="U1095" s="120">
        <f t="shared" si="562"/>
        <v>14</v>
      </c>
      <c r="V1095" s="120">
        <v>252</v>
      </c>
      <c r="W1095" s="119">
        <f t="shared" si="547"/>
        <v>1.0050546410000001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44936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5"/>
        <v>5739.56</v>
      </c>
      <c r="F1096" s="115">
        <f t="shared" si="566"/>
        <v>44885</v>
      </c>
      <c r="G1096" s="116">
        <f t="shared" si="544"/>
        <v>8.3006723105383262E-3</v>
      </c>
      <c r="H1096" s="117">
        <f t="shared" si="552"/>
        <v>44946</v>
      </c>
      <c r="I1096" s="117">
        <f t="shared" si="545"/>
        <v>44946</v>
      </c>
      <c r="J1096" s="118">
        <f t="shared" si="553"/>
        <v>23</v>
      </c>
      <c r="K1096" s="118">
        <f t="shared" si="568"/>
        <v>15</v>
      </c>
      <c r="L1096" s="8">
        <f t="shared" si="554"/>
        <v>1.0054056899999999</v>
      </c>
      <c r="M1096" s="119">
        <f t="shared" si="567"/>
        <v>1.0083006699999999</v>
      </c>
      <c r="N1096" s="119">
        <f t="shared" si="561"/>
        <v>1.2526879112858147</v>
      </c>
      <c r="O1096" s="112">
        <f t="shared" si="564"/>
        <v>1.2594595500000001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9.5000000000000001E-2</v>
      </c>
      <c r="U1096" s="120">
        <f t="shared" si="562"/>
        <v>15</v>
      </c>
      <c r="V1096" s="120">
        <v>252</v>
      </c>
      <c r="W1096" s="119">
        <f t="shared" si="547"/>
        <v>1.0054166630000001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44937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5"/>
        <v>5739.56</v>
      </c>
      <c r="F1097" s="115">
        <f t="shared" si="566"/>
        <v>44885</v>
      </c>
      <c r="G1097" s="116">
        <f t="shared" si="544"/>
        <v>8.3006723105383262E-3</v>
      </c>
      <c r="H1097" s="117">
        <f t="shared" si="552"/>
        <v>44946</v>
      </c>
      <c r="I1097" s="117">
        <f t="shared" si="545"/>
        <v>44946</v>
      </c>
      <c r="J1097" s="118">
        <f t="shared" si="553"/>
        <v>23</v>
      </c>
      <c r="K1097" s="118">
        <f t="shared" si="568"/>
        <v>16</v>
      </c>
      <c r="L1097" s="8">
        <f t="shared" si="554"/>
        <v>1.0057671100000001</v>
      </c>
      <c r="M1097" s="119">
        <f t="shared" si="567"/>
        <v>1.0083006699999999</v>
      </c>
      <c r="N1097" s="119">
        <f t="shared" si="561"/>
        <v>1.2526879112858147</v>
      </c>
      <c r="O1097" s="112">
        <f t="shared" si="564"/>
        <v>1.2599123000000001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9.5000000000000001E-2</v>
      </c>
      <c r="U1097" s="120">
        <f t="shared" si="562"/>
        <v>16</v>
      </c>
      <c r="V1097" s="120">
        <v>252</v>
      </c>
      <c r="W1097" s="119">
        <f t="shared" si="547"/>
        <v>1.005778815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44938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5"/>
        <v>5739.56</v>
      </c>
      <c r="F1098" s="115">
        <f t="shared" si="566"/>
        <v>44885</v>
      </c>
      <c r="G1098" s="116">
        <f t="shared" ref="G1098:G1161" si="570">(E1098/D1098)-1</f>
        <v>8.3006723105383262E-3</v>
      </c>
      <c r="H1098" s="117">
        <f t="shared" si="552"/>
        <v>44946</v>
      </c>
      <c r="I1098" s="117">
        <f t="shared" ref="I1098:I1161" si="571">IF(A1098&gt;I1097,H1098,I1097)</f>
        <v>44946</v>
      </c>
      <c r="J1098" s="118">
        <f t="shared" si="553"/>
        <v>23</v>
      </c>
      <c r="K1098" s="118">
        <f t="shared" si="568"/>
        <v>17</v>
      </c>
      <c r="L1098" s="8">
        <f t="shared" si="554"/>
        <v>1.00612865</v>
      </c>
      <c r="M1098" s="119">
        <f t="shared" si="567"/>
        <v>1.0083006699999999</v>
      </c>
      <c r="N1098" s="119">
        <f t="shared" si="561"/>
        <v>1.2526879112858147</v>
      </c>
      <c r="O1098" s="112">
        <f t="shared" si="564"/>
        <v>1.2603651899999999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9.5000000000000001E-2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1.0061410980000001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44939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5"/>
        <v>5739.56</v>
      </c>
      <c r="F1099" s="115">
        <f t="shared" si="566"/>
        <v>44885</v>
      </c>
      <c r="G1099" s="116">
        <f t="shared" si="570"/>
        <v>8.3006723105383262E-3</v>
      </c>
      <c r="H1099" s="117">
        <f t="shared" ref="H1099:H1162" si="578">IF(DAY(A1099)=H$9,VLOOKUP(A1099,AH$118:AN$450,4),H1098)</f>
        <v>44946</v>
      </c>
      <c r="I1099" s="117">
        <f t="shared" si="571"/>
        <v>44946</v>
      </c>
      <c r="J1099" s="118">
        <f t="shared" ref="J1099:J1162" si="579">IF(I1099=I1098,J1098,NETWORKDAYS(I1098,I1099,$AD$148:$AD$502)-1)</f>
        <v>23</v>
      </c>
      <c r="K1099" s="118">
        <f t="shared" si="568"/>
        <v>18</v>
      </c>
      <c r="L1099" s="8">
        <f t="shared" ref="L1099:L1162" si="580">IF(E1099&lt;D1099,1,TRUNC((E1099/D1099)^TRUNC((K1099/J1099),9),8))</f>
        <v>1.0064903300000001</v>
      </c>
      <c r="M1099" s="119">
        <f t="shared" si="567"/>
        <v>1.0083006699999999</v>
      </c>
      <c r="N1099" s="119">
        <f t="shared" si="561"/>
        <v>1.2526879112858147</v>
      </c>
      <c r="O1099" s="112">
        <f t="shared" si="564"/>
        <v>1.26081826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9.5000000000000001E-2</v>
      </c>
      <c r="U1099" s="120">
        <f t="shared" si="562"/>
        <v>18</v>
      </c>
      <c r="V1099" s="120">
        <v>252</v>
      </c>
      <c r="W1099" s="119">
        <f t="shared" si="573"/>
        <v>1.006503511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44940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5"/>
        <v>5739.56</v>
      </c>
      <c r="F1100" s="115">
        <f t="shared" si="566"/>
        <v>44885</v>
      </c>
      <c r="G1100" s="116">
        <f t="shared" si="570"/>
        <v>8.3006723105383262E-3</v>
      </c>
      <c r="H1100" s="117">
        <f t="shared" si="578"/>
        <v>44946</v>
      </c>
      <c r="I1100" s="117">
        <f t="shared" si="571"/>
        <v>44946</v>
      </c>
      <c r="J1100" s="118">
        <f t="shared" si="579"/>
        <v>23</v>
      </c>
      <c r="K1100" s="118">
        <f t="shared" si="568"/>
        <v>19</v>
      </c>
      <c r="L1100" s="8">
        <f t="shared" si="580"/>
        <v>1.0068521399999999</v>
      </c>
      <c r="M1100" s="119">
        <f t="shared" si="567"/>
        <v>1.0083006699999999</v>
      </c>
      <c r="N1100" s="119">
        <f t="shared" si="561"/>
        <v>1.2526879112858147</v>
      </c>
      <c r="O1100" s="112">
        <f t="shared" si="564"/>
        <v>1.2612715000000001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9.5000000000000001E-2</v>
      </c>
      <c r="U1100" s="120">
        <f t="shared" si="562"/>
        <v>19</v>
      </c>
      <c r="V1100" s="120">
        <v>252</v>
      </c>
      <c r="W1100" s="119">
        <f t="shared" si="573"/>
        <v>1.0068660549999999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44941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5"/>
        <v>5739.56</v>
      </c>
      <c r="F1101" s="115">
        <f t="shared" si="566"/>
        <v>44885</v>
      </c>
      <c r="G1101" s="116">
        <f t="shared" si="570"/>
        <v>8.3006723105383262E-3</v>
      </c>
      <c r="H1101" s="117">
        <f t="shared" si="578"/>
        <v>44946</v>
      </c>
      <c r="I1101" s="117">
        <f t="shared" si="571"/>
        <v>44946</v>
      </c>
      <c r="J1101" s="118">
        <f t="shared" si="579"/>
        <v>23</v>
      </c>
      <c r="K1101" s="118">
        <f t="shared" si="568"/>
        <v>19</v>
      </c>
      <c r="L1101" s="8">
        <f t="shared" si="580"/>
        <v>1.0068521399999999</v>
      </c>
      <c r="M1101" s="119">
        <f t="shared" si="567"/>
        <v>1.0083006699999999</v>
      </c>
      <c r="N1101" s="119">
        <f t="shared" si="561"/>
        <v>1.2526879112858147</v>
      </c>
      <c r="O1101" s="112">
        <f t="shared" si="564"/>
        <v>1.2612715000000001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9.5000000000000001E-2</v>
      </c>
      <c r="U1101" s="120">
        <f t="shared" si="562"/>
        <v>19</v>
      </c>
      <c r="V1101" s="120">
        <v>252</v>
      </c>
      <c r="W1101" s="119">
        <f t="shared" si="573"/>
        <v>1.0068660549999999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44942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5"/>
        <v>5739.56</v>
      </c>
      <c r="F1102" s="115">
        <f t="shared" si="566"/>
        <v>44885</v>
      </c>
      <c r="G1102" s="116">
        <f t="shared" si="570"/>
        <v>8.3006723105383262E-3</v>
      </c>
      <c r="H1102" s="117">
        <f t="shared" si="578"/>
        <v>44946</v>
      </c>
      <c r="I1102" s="117">
        <f t="shared" si="571"/>
        <v>44946</v>
      </c>
      <c r="J1102" s="118">
        <f t="shared" si="579"/>
        <v>23</v>
      </c>
      <c r="K1102" s="118">
        <f t="shared" si="568"/>
        <v>19</v>
      </c>
      <c r="L1102" s="8">
        <f t="shared" si="580"/>
        <v>1.0068521399999999</v>
      </c>
      <c r="M1102" s="119">
        <f t="shared" si="567"/>
        <v>1.0083006699999999</v>
      </c>
      <c r="N1102" s="119">
        <f t="shared" si="561"/>
        <v>1.2526879112858147</v>
      </c>
      <c r="O1102" s="112">
        <f t="shared" si="564"/>
        <v>1.2612715000000001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9.5000000000000001E-2</v>
      </c>
      <c r="U1102" s="120">
        <f t="shared" si="562"/>
        <v>19</v>
      </c>
      <c r="V1102" s="120">
        <v>252</v>
      </c>
      <c r="W1102" s="119">
        <f t="shared" si="573"/>
        <v>1.0068660549999999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44943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5"/>
        <v>5739.56</v>
      </c>
      <c r="F1103" s="115">
        <f t="shared" si="566"/>
        <v>44885</v>
      </c>
      <c r="G1103" s="116">
        <f t="shared" si="570"/>
        <v>8.3006723105383262E-3</v>
      </c>
      <c r="H1103" s="117">
        <f t="shared" si="578"/>
        <v>44946</v>
      </c>
      <c r="I1103" s="117">
        <f t="shared" si="571"/>
        <v>44946</v>
      </c>
      <c r="J1103" s="118">
        <f t="shared" si="579"/>
        <v>23</v>
      </c>
      <c r="K1103" s="118">
        <f t="shared" si="568"/>
        <v>20</v>
      </c>
      <c r="L1103" s="8">
        <f t="shared" si="580"/>
        <v>1.00721408</v>
      </c>
      <c r="M1103" s="119">
        <f t="shared" si="567"/>
        <v>1.0083006699999999</v>
      </c>
      <c r="N1103" s="119">
        <f t="shared" si="561"/>
        <v>1.2526879112858147</v>
      </c>
      <c r="O1103" s="112">
        <f t="shared" si="564"/>
        <v>1.2617248999999999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9.5000000000000001E-2</v>
      </c>
      <c r="U1103" s="120">
        <f t="shared" si="562"/>
        <v>20</v>
      </c>
      <c r="V1103" s="120">
        <v>252</v>
      </c>
      <c r="W1103" s="119">
        <f t="shared" si="573"/>
        <v>1.0072287289999999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44944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5"/>
        <v>5739.56</v>
      </c>
      <c r="F1104" s="115">
        <f t="shared" si="566"/>
        <v>44885</v>
      </c>
      <c r="G1104" s="116">
        <f t="shared" si="570"/>
        <v>8.3006723105383262E-3</v>
      </c>
      <c r="H1104" s="117">
        <f t="shared" si="578"/>
        <v>44946</v>
      </c>
      <c r="I1104" s="117">
        <f t="shared" si="571"/>
        <v>44946</v>
      </c>
      <c r="J1104" s="118">
        <f t="shared" si="579"/>
        <v>23</v>
      </c>
      <c r="K1104" s="118">
        <f t="shared" si="568"/>
        <v>21</v>
      </c>
      <c r="L1104" s="8">
        <f t="shared" si="580"/>
        <v>1.0075761400000001</v>
      </c>
      <c r="M1104" s="119">
        <f t="shared" si="567"/>
        <v>1.0083006699999999</v>
      </c>
      <c r="N1104" s="119">
        <f t="shared" si="561"/>
        <v>1.2526879112858147</v>
      </c>
      <c r="O1104" s="112">
        <f t="shared" si="564"/>
        <v>1.26217845</v>
      </c>
      <c r="P1104" s="112">
        <f t="shared" si="572"/>
        <v>0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9.5000000000000001E-2</v>
      </c>
      <c r="U1104" s="120">
        <f t="shared" si="562"/>
        <v>21</v>
      </c>
      <c r="V1104" s="120">
        <v>252</v>
      </c>
      <c r="W1104" s="119">
        <f t="shared" si="573"/>
        <v>1.0075915339999999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44945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5"/>
        <v>5739.56</v>
      </c>
      <c r="F1105" s="115">
        <f t="shared" si="566"/>
        <v>44885</v>
      </c>
      <c r="G1105" s="116">
        <f t="shared" si="570"/>
        <v>8.3006723105383262E-3</v>
      </c>
      <c r="H1105" s="117">
        <f t="shared" si="578"/>
        <v>44946</v>
      </c>
      <c r="I1105" s="117">
        <f t="shared" si="571"/>
        <v>44946</v>
      </c>
      <c r="J1105" s="118">
        <f t="shared" si="579"/>
        <v>23</v>
      </c>
      <c r="K1105" s="118">
        <f t="shared" si="568"/>
        <v>22</v>
      </c>
      <c r="L1105" s="8">
        <f t="shared" si="580"/>
        <v>1.0079383399999999</v>
      </c>
      <c r="M1105" s="119">
        <f t="shared" si="567"/>
        <v>1.0083006699999999</v>
      </c>
      <c r="N1105" s="119">
        <f t="shared" si="561"/>
        <v>1.2526879112858147</v>
      </c>
      <c r="O1105" s="112">
        <f t="shared" si="564"/>
        <v>1.2626321700000001</v>
      </c>
      <c r="P1105" s="112">
        <f t="shared" si="572"/>
        <v>0</v>
      </c>
      <c r="Q1105" s="162">
        <f t="shared" si="583"/>
        <v>0</v>
      </c>
      <c r="R1105" s="30">
        <f t="shared" si="584"/>
        <v>0</v>
      </c>
      <c r="S1105" s="112">
        <f t="shared" si="563"/>
        <v>0</v>
      </c>
      <c r="T1105" s="122">
        <f t="shared" si="581"/>
        <v>9.5000000000000001E-2</v>
      </c>
      <c r="U1105" s="120">
        <f t="shared" si="562"/>
        <v>22</v>
      </c>
      <c r="V1105" s="120">
        <v>252</v>
      </c>
      <c r="W1105" s="119">
        <f t="shared" si="573"/>
        <v>1.00795447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44946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5"/>
        <v>5739.56</v>
      </c>
      <c r="F1106" s="115">
        <f t="shared" si="566"/>
        <v>44885</v>
      </c>
      <c r="G1106" s="116">
        <f t="shared" si="570"/>
        <v>8.3006723105383262E-3</v>
      </c>
      <c r="H1106" s="117">
        <f t="shared" si="578"/>
        <v>44979</v>
      </c>
      <c r="I1106" s="117">
        <f t="shared" si="571"/>
        <v>44946</v>
      </c>
      <c r="J1106" s="118">
        <f t="shared" si="579"/>
        <v>23</v>
      </c>
      <c r="K1106" s="118">
        <f t="shared" si="568"/>
        <v>23</v>
      </c>
      <c r="L1106" s="8">
        <f t="shared" si="580"/>
        <v>1.0083006699999999</v>
      </c>
      <c r="M1106" s="119">
        <f t="shared" si="567"/>
        <v>1.0083006699999999</v>
      </c>
      <c r="N1106" s="119">
        <f t="shared" si="561"/>
        <v>1.2526879112858147</v>
      </c>
      <c r="O1106" s="112">
        <f t="shared" si="564"/>
        <v>1.26308606</v>
      </c>
      <c r="P1106" s="112">
        <f t="shared" si="572"/>
        <v>0</v>
      </c>
      <c r="Q1106" s="162">
        <f t="shared" si="583"/>
        <v>36</v>
      </c>
      <c r="R1106" s="30">
        <f t="shared" si="584"/>
        <v>4.8633999999999997E-2</v>
      </c>
      <c r="S1106" s="112">
        <f t="shared" si="563"/>
        <v>0</v>
      </c>
      <c r="T1106" s="122">
        <f t="shared" si="581"/>
        <v>9.5000000000000001E-2</v>
      </c>
      <c r="U1106" s="120">
        <f t="shared" si="562"/>
        <v>23</v>
      </c>
      <c r="V1106" s="120">
        <v>252</v>
      </c>
      <c r="W1106" s="119">
        <f t="shared" si="573"/>
        <v>1.0083175360000001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44947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5"/>
        <v>5739.56</v>
      </c>
      <c r="F1107" s="115">
        <f t="shared" si="566"/>
        <v>44915</v>
      </c>
      <c r="G1107" s="116">
        <f t="shared" si="570"/>
        <v>8.3006723105383262E-3</v>
      </c>
      <c r="H1107" s="117">
        <f t="shared" si="578"/>
        <v>44979</v>
      </c>
      <c r="I1107" s="117">
        <f t="shared" si="571"/>
        <v>44979</v>
      </c>
      <c r="J1107" s="118">
        <f t="shared" si="579"/>
        <v>21</v>
      </c>
      <c r="K1107" s="118">
        <f t="shared" si="568"/>
        <v>1</v>
      </c>
      <c r="L1107" s="8">
        <f t="shared" si="580"/>
        <v>1.00039371</v>
      </c>
      <c r="M1107" s="119">
        <f t="shared" si="567"/>
        <v>1.0083006699999999</v>
      </c>
      <c r="N1107" s="119">
        <f t="shared" si="561"/>
        <v>1.2630860602503875</v>
      </c>
      <c r="O1107" s="112">
        <f t="shared" si="564"/>
        <v>1.2635833400000001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9.5000000000000001E-2</v>
      </c>
      <c r="U1107" s="120">
        <f t="shared" si="562"/>
        <v>1</v>
      </c>
      <c r="V1107" s="120">
        <v>252</v>
      </c>
      <c r="W1107" s="119">
        <f t="shared" si="573"/>
        <v>1.0003602009999999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44948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5"/>
        <v>5739.56</v>
      </c>
      <c r="F1108" s="115">
        <f t="shared" si="566"/>
        <v>44915</v>
      </c>
      <c r="G1108" s="116">
        <f t="shared" si="570"/>
        <v>8.3006723105383262E-3</v>
      </c>
      <c r="H1108" s="117">
        <f t="shared" si="578"/>
        <v>44979</v>
      </c>
      <c r="I1108" s="117">
        <f t="shared" si="571"/>
        <v>44979</v>
      </c>
      <c r="J1108" s="118">
        <f t="shared" si="579"/>
        <v>21</v>
      </c>
      <c r="K1108" s="118">
        <f t="shared" si="568"/>
        <v>1</v>
      </c>
      <c r="L1108" s="8">
        <f t="shared" si="580"/>
        <v>1.00039371</v>
      </c>
      <c r="M1108" s="119">
        <f t="shared" si="567"/>
        <v>1.0083006699999999</v>
      </c>
      <c r="N1108" s="119">
        <f t="shared" si="561"/>
        <v>1.2630860602503875</v>
      </c>
      <c r="O1108" s="112">
        <f t="shared" si="564"/>
        <v>1.2635833400000001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9.5000000000000001E-2</v>
      </c>
      <c r="U1108" s="120">
        <f t="shared" si="562"/>
        <v>1</v>
      </c>
      <c r="V1108" s="120">
        <v>252</v>
      </c>
      <c r="W1108" s="119">
        <f t="shared" si="573"/>
        <v>1.0003602009999999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44949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5"/>
        <v>5739.56</v>
      </c>
      <c r="F1109" s="115">
        <f t="shared" si="566"/>
        <v>44915</v>
      </c>
      <c r="G1109" s="116">
        <f t="shared" si="570"/>
        <v>8.3006723105383262E-3</v>
      </c>
      <c r="H1109" s="117">
        <f t="shared" si="578"/>
        <v>44979</v>
      </c>
      <c r="I1109" s="117">
        <f t="shared" si="571"/>
        <v>44979</v>
      </c>
      <c r="J1109" s="118">
        <f t="shared" si="579"/>
        <v>21</v>
      </c>
      <c r="K1109" s="118">
        <f t="shared" si="568"/>
        <v>1</v>
      </c>
      <c r="L1109" s="8">
        <f t="shared" si="580"/>
        <v>1.00039371</v>
      </c>
      <c r="M1109" s="119">
        <f t="shared" si="567"/>
        <v>1.0083006699999999</v>
      </c>
      <c r="N1109" s="119">
        <f t="shared" si="561"/>
        <v>1.2630860602503875</v>
      </c>
      <c r="O1109" s="112">
        <f t="shared" si="564"/>
        <v>1.2635833400000001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9.5000000000000001E-2</v>
      </c>
      <c r="U1109" s="120">
        <f t="shared" si="562"/>
        <v>1</v>
      </c>
      <c r="V1109" s="120">
        <v>252</v>
      </c>
      <c r="W1109" s="119">
        <f t="shared" si="573"/>
        <v>1.0003602009999999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44950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5"/>
        <v>5739.56</v>
      </c>
      <c r="F1110" s="115">
        <f t="shared" si="566"/>
        <v>44915</v>
      </c>
      <c r="G1110" s="116">
        <f t="shared" si="570"/>
        <v>8.3006723105383262E-3</v>
      </c>
      <c r="H1110" s="117">
        <f t="shared" si="578"/>
        <v>44979</v>
      </c>
      <c r="I1110" s="117">
        <f t="shared" si="571"/>
        <v>44979</v>
      </c>
      <c r="J1110" s="118">
        <f t="shared" si="579"/>
        <v>21</v>
      </c>
      <c r="K1110" s="118">
        <f t="shared" si="568"/>
        <v>2</v>
      </c>
      <c r="L1110" s="8">
        <f t="shared" si="580"/>
        <v>1.0007875799999999</v>
      </c>
      <c r="M1110" s="119">
        <f t="shared" si="567"/>
        <v>1.0083006699999999</v>
      </c>
      <c r="N1110" s="119">
        <f t="shared" si="561"/>
        <v>1.2630860602503875</v>
      </c>
      <c r="O1110" s="112">
        <f t="shared" si="564"/>
        <v>1.2640808400000001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9.5000000000000001E-2</v>
      </c>
      <c r="U1110" s="120">
        <f t="shared" si="562"/>
        <v>2</v>
      </c>
      <c r="V1110" s="120">
        <v>252</v>
      </c>
      <c r="W1110" s="119">
        <f t="shared" si="573"/>
        <v>1.0007205320000001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44951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5"/>
        <v>5739.56</v>
      </c>
      <c r="F1111" s="115">
        <f t="shared" si="566"/>
        <v>44915</v>
      </c>
      <c r="G1111" s="116">
        <f t="shared" si="570"/>
        <v>8.3006723105383262E-3</v>
      </c>
      <c r="H1111" s="117">
        <f t="shared" si="578"/>
        <v>44979</v>
      </c>
      <c r="I1111" s="117">
        <f t="shared" si="571"/>
        <v>44979</v>
      </c>
      <c r="J1111" s="118">
        <f t="shared" si="579"/>
        <v>21</v>
      </c>
      <c r="K1111" s="118">
        <f t="shared" si="568"/>
        <v>3</v>
      </c>
      <c r="L1111" s="8">
        <f t="shared" si="580"/>
        <v>1.0011816099999999</v>
      </c>
      <c r="M1111" s="119">
        <f t="shared" si="567"/>
        <v>1.0083006699999999</v>
      </c>
      <c r="N1111" s="119">
        <f t="shared" si="561"/>
        <v>1.2630860602503875</v>
      </c>
      <c r="O1111" s="112">
        <f t="shared" si="564"/>
        <v>1.2645785300000001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9.5000000000000001E-2</v>
      </c>
      <c r="U1111" s="120">
        <f t="shared" si="562"/>
        <v>3</v>
      </c>
      <c r="V1111" s="120">
        <v>252</v>
      </c>
      <c r="W1111" s="119">
        <f t="shared" si="573"/>
        <v>1.001080993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44952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5"/>
        <v>5739.56</v>
      </c>
      <c r="F1112" s="115">
        <f t="shared" si="566"/>
        <v>44915</v>
      </c>
      <c r="G1112" s="116">
        <f t="shared" si="570"/>
        <v>8.3006723105383262E-3</v>
      </c>
      <c r="H1112" s="117">
        <f t="shared" si="578"/>
        <v>44979</v>
      </c>
      <c r="I1112" s="117">
        <f t="shared" si="571"/>
        <v>44979</v>
      </c>
      <c r="J1112" s="118">
        <f t="shared" si="579"/>
        <v>21</v>
      </c>
      <c r="K1112" s="118">
        <f t="shared" si="568"/>
        <v>4</v>
      </c>
      <c r="L1112" s="8">
        <f t="shared" si="580"/>
        <v>1.00157579</v>
      </c>
      <c r="M1112" s="119">
        <f t="shared" si="567"/>
        <v>1.0083006699999999</v>
      </c>
      <c r="N1112" s="119">
        <f t="shared" si="561"/>
        <v>1.2630860602503875</v>
      </c>
      <c r="O1112" s="112">
        <f t="shared" si="564"/>
        <v>1.26507641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9.5000000000000001E-2</v>
      </c>
      <c r="U1112" s="120">
        <f t="shared" si="562"/>
        <v>4</v>
      </c>
      <c r="V1112" s="120">
        <v>252</v>
      </c>
      <c r="W1112" s="119">
        <f t="shared" si="573"/>
        <v>1.0014415830000001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44953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5"/>
        <v>5739.56</v>
      </c>
      <c r="F1113" s="115">
        <f t="shared" si="566"/>
        <v>44915</v>
      </c>
      <c r="G1113" s="116">
        <f t="shared" si="570"/>
        <v>8.3006723105383262E-3</v>
      </c>
      <c r="H1113" s="117">
        <f t="shared" si="578"/>
        <v>44979</v>
      </c>
      <c r="I1113" s="117">
        <f t="shared" si="571"/>
        <v>44979</v>
      </c>
      <c r="J1113" s="118">
        <f t="shared" si="579"/>
        <v>21</v>
      </c>
      <c r="K1113" s="118">
        <f t="shared" si="568"/>
        <v>5</v>
      </c>
      <c r="L1113" s="8">
        <f t="shared" si="580"/>
        <v>1.0019701299999999</v>
      </c>
      <c r="M1113" s="119">
        <f t="shared" si="567"/>
        <v>1.0083006699999999</v>
      </c>
      <c r="N1113" s="119">
        <f t="shared" si="561"/>
        <v>1.2630860602503875</v>
      </c>
      <c r="O1113" s="112">
        <f t="shared" si="564"/>
        <v>1.2655745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9.5000000000000001E-2</v>
      </c>
      <c r="U1113" s="120">
        <f t="shared" si="562"/>
        <v>5</v>
      </c>
      <c r="V1113" s="120">
        <v>252</v>
      </c>
      <c r="W1113" s="119">
        <f t="shared" si="573"/>
        <v>1.0018023039999999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44954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5"/>
        <v>5739.56</v>
      </c>
      <c r="F1114" s="115">
        <f t="shared" si="566"/>
        <v>44915</v>
      </c>
      <c r="G1114" s="116">
        <f t="shared" si="570"/>
        <v>8.3006723105383262E-3</v>
      </c>
      <c r="H1114" s="117">
        <f t="shared" si="578"/>
        <v>44979</v>
      </c>
      <c r="I1114" s="117">
        <f t="shared" si="571"/>
        <v>44979</v>
      </c>
      <c r="J1114" s="118">
        <f t="shared" si="579"/>
        <v>21</v>
      </c>
      <c r="K1114" s="118">
        <f t="shared" si="568"/>
        <v>6</v>
      </c>
      <c r="L1114" s="8">
        <f t="shared" si="580"/>
        <v>1.00236462</v>
      </c>
      <c r="M1114" s="119">
        <f t="shared" si="567"/>
        <v>1.0083006699999999</v>
      </c>
      <c r="N1114" s="119">
        <f t="shared" si="561"/>
        <v>1.2630860602503875</v>
      </c>
      <c r="O1114" s="112">
        <f t="shared" si="564"/>
        <v>1.2660727700000001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9.5000000000000001E-2</v>
      </c>
      <c r="U1114" s="120">
        <f t="shared" si="562"/>
        <v>6</v>
      </c>
      <c r="V1114" s="120">
        <v>252</v>
      </c>
      <c r="W1114" s="119">
        <f t="shared" si="573"/>
        <v>1.002163154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44955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5"/>
        <v>5739.56</v>
      </c>
      <c r="F1115" s="115">
        <f t="shared" si="566"/>
        <v>44915</v>
      </c>
      <c r="G1115" s="116">
        <f t="shared" si="570"/>
        <v>8.3006723105383262E-3</v>
      </c>
      <c r="H1115" s="117">
        <f t="shared" si="578"/>
        <v>44979</v>
      </c>
      <c r="I1115" s="117">
        <f t="shared" si="571"/>
        <v>44979</v>
      </c>
      <c r="J1115" s="118">
        <f t="shared" si="579"/>
        <v>21</v>
      </c>
      <c r="K1115" s="118">
        <f t="shared" si="568"/>
        <v>6</v>
      </c>
      <c r="L1115" s="8">
        <f t="shared" si="580"/>
        <v>1.00236462</v>
      </c>
      <c r="M1115" s="119">
        <f t="shared" si="567"/>
        <v>1.0083006699999999</v>
      </c>
      <c r="N1115" s="119">
        <f t="shared" si="561"/>
        <v>1.2630860602503875</v>
      </c>
      <c r="O1115" s="112">
        <f t="shared" si="564"/>
        <v>1.2660727700000001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9.5000000000000001E-2</v>
      </c>
      <c r="U1115" s="120">
        <f t="shared" si="562"/>
        <v>6</v>
      </c>
      <c r="V1115" s="120">
        <v>252</v>
      </c>
      <c r="W1115" s="119">
        <f t="shared" si="573"/>
        <v>1.002163154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44956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5"/>
        <v>5739.56</v>
      </c>
      <c r="F1116" s="115">
        <f t="shared" si="566"/>
        <v>44915</v>
      </c>
      <c r="G1116" s="116">
        <f t="shared" si="570"/>
        <v>8.3006723105383262E-3</v>
      </c>
      <c r="H1116" s="117">
        <f t="shared" si="578"/>
        <v>44979</v>
      </c>
      <c r="I1116" s="117">
        <f t="shared" si="571"/>
        <v>44979</v>
      </c>
      <c r="J1116" s="118">
        <f t="shared" si="579"/>
        <v>21</v>
      </c>
      <c r="K1116" s="118">
        <f t="shared" si="568"/>
        <v>6</v>
      </c>
      <c r="L1116" s="8">
        <f t="shared" si="580"/>
        <v>1.00236462</v>
      </c>
      <c r="M1116" s="119">
        <f t="shared" si="567"/>
        <v>1.0083006699999999</v>
      </c>
      <c r="N1116" s="119">
        <f t="shared" si="561"/>
        <v>1.2630860602503875</v>
      </c>
      <c r="O1116" s="112">
        <f t="shared" si="564"/>
        <v>1.2660727700000001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9.5000000000000001E-2</v>
      </c>
      <c r="U1116" s="120">
        <f t="shared" si="562"/>
        <v>6</v>
      </c>
      <c r="V1116" s="120">
        <v>252</v>
      </c>
      <c r="W1116" s="119">
        <f t="shared" si="573"/>
        <v>1.002163154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44957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5"/>
        <v>5739.56</v>
      </c>
      <c r="F1117" s="115">
        <f t="shared" si="566"/>
        <v>44915</v>
      </c>
      <c r="G1117" s="116">
        <f t="shared" si="570"/>
        <v>8.3006723105383262E-3</v>
      </c>
      <c r="H1117" s="117">
        <f t="shared" si="578"/>
        <v>44979</v>
      </c>
      <c r="I1117" s="117">
        <f t="shared" si="571"/>
        <v>44979</v>
      </c>
      <c r="J1117" s="118">
        <f t="shared" si="579"/>
        <v>21</v>
      </c>
      <c r="K1117" s="118">
        <f t="shared" si="568"/>
        <v>7</v>
      </c>
      <c r="L1117" s="8">
        <f t="shared" si="580"/>
        <v>1.0027592700000001</v>
      </c>
      <c r="M1117" s="119">
        <f t="shared" si="567"/>
        <v>1.0083006699999999</v>
      </c>
      <c r="N1117" s="119">
        <f t="shared" si="561"/>
        <v>1.2630860602503875</v>
      </c>
      <c r="O1117" s="112">
        <f t="shared" si="564"/>
        <v>1.2665712499999999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9.5000000000000001E-2</v>
      </c>
      <c r="U1117" s="120">
        <f t="shared" si="562"/>
        <v>7</v>
      </c>
      <c r="V1117" s="120">
        <v>252</v>
      </c>
      <c r="W1117" s="119">
        <f t="shared" si="573"/>
        <v>1.002524135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44958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5"/>
        <v>5739.56</v>
      </c>
      <c r="F1118" s="115">
        <f t="shared" si="566"/>
        <v>44915</v>
      </c>
      <c r="G1118" s="116">
        <f t="shared" si="570"/>
        <v>8.3006723105383262E-3</v>
      </c>
      <c r="H1118" s="117">
        <f t="shared" si="578"/>
        <v>44979</v>
      </c>
      <c r="I1118" s="117">
        <f t="shared" si="571"/>
        <v>44979</v>
      </c>
      <c r="J1118" s="118">
        <f t="shared" si="579"/>
        <v>21</v>
      </c>
      <c r="K1118" s="118">
        <f t="shared" si="568"/>
        <v>8</v>
      </c>
      <c r="L1118" s="8">
        <f t="shared" si="580"/>
        <v>1.0031540699999999</v>
      </c>
      <c r="M1118" s="119">
        <f t="shared" si="567"/>
        <v>1.0083006699999999</v>
      </c>
      <c r="N1118" s="119">
        <f t="shared" si="561"/>
        <v>1.2630860602503875</v>
      </c>
      <c r="O1118" s="112">
        <f t="shared" si="564"/>
        <v>1.26706992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9.5000000000000001E-2</v>
      </c>
      <c r="U1118" s="120">
        <f t="shared" si="562"/>
        <v>8</v>
      </c>
      <c r="V1118" s="120">
        <v>252</v>
      </c>
      <c r="W1118" s="119">
        <f t="shared" si="573"/>
        <v>1.0028852450000001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44959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5"/>
        <v>5739.56</v>
      </c>
      <c r="F1119" s="115">
        <f t="shared" si="566"/>
        <v>44915</v>
      </c>
      <c r="G1119" s="116">
        <f t="shared" si="570"/>
        <v>8.3006723105383262E-3</v>
      </c>
      <c r="H1119" s="117">
        <f t="shared" si="578"/>
        <v>44979</v>
      </c>
      <c r="I1119" s="117">
        <f t="shared" si="571"/>
        <v>44979</v>
      </c>
      <c r="J1119" s="118">
        <f t="shared" si="579"/>
        <v>21</v>
      </c>
      <c r="K1119" s="118">
        <f t="shared" si="568"/>
        <v>9</v>
      </c>
      <c r="L1119" s="8">
        <f t="shared" si="580"/>
        <v>1.0035490300000001</v>
      </c>
      <c r="M1119" s="119">
        <f t="shared" si="567"/>
        <v>1.0083006699999999</v>
      </c>
      <c r="N1119" s="119">
        <f t="shared" ref="N1119:N1182" si="587">IF(I1119&gt;I1118,N1118*M1119,N1118)</f>
        <v>1.2630860602503875</v>
      </c>
      <c r="O1119" s="112">
        <f t="shared" si="564"/>
        <v>1.2675687899999999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9.5000000000000001E-2</v>
      </c>
      <c r="U1119" s="120">
        <f t="shared" si="562"/>
        <v>9</v>
      </c>
      <c r="V1119" s="120">
        <v>252</v>
      </c>
      <c r="W1119" s="119">
        <f t="shared" si="573"/>
        <v>1.0032464860000001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44960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5"/>
        <v>5739.56</v>
      </c>
      <c r="F1120" s="115">
        <f t="shared" si="566"/>
        <v>44915</v>
      </c>
      <c r="G1120" s="116">
        <f t="shared" si="570"/>
        <v>8.3006723105383262E-3</v>
      </c>
      <c r="H1120" s="117">
        <f t="shared" si="578"/>
        <v>44979</v>
      </c>
      <c r="I1120" s="117">
        <f t="shared" si="571"/>
        <v>44979</v>
      </c>
      <c r="J1120" s="118">
        <f t="shared" si="579"/>
        <v>21</v>
      </c>
      <c r="K1120" s="118">
        <f t="shared" si="568"/>
        <v>10</v>
      </c>
      <c r="L1120" s="8">
        <f t="shared" si="580"/>
        <v>1.00394414</v>
      </c>
      <c r="M1120" s="119">
        <f t="shared" si="567"/>
        <v>1.0083006699999999</v>
      </c>
      <c r="N1120" s="119">
        <f t="shared" si="587"/>
        <v>1.2630860602503875</v>
      </c>
      <c r="O1120" s="112">
        <f t="shared" si="564"/>
        <v>1.2680678400000001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9.5000000000000001E-2</v>
      </c>
      <c r="U1120" s="120">
        <f t="shared" si="562"/>
        <v>10</v>
      </c>
      <c r="V1120" s="120">
        <v>252</v>
      </c>
      <c r="W1120" s="119">
        <f t="shared" si="573"/>
        <v>1.0036078559999999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44961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5"/>
        <v>5739.56</v>
      </c>
      <c r="F1121" s="115">
        <f t="shared" si="566"/>
        <v>44915</v>
      </c>
      <c r="G1121" s="116">
        <f t="shared" si="570"/>
        <v>8.3006723105383262E-3</v>
      </c>
      <c r="H1121" s="117">
        <f t="shared" si="578"/>
        <v>44979</v>
      </c>
      <c r="I1121" s="117">
        <f t="shared" si="571"/>
        <v>44979</v>
      </c>
      <c r="J1121" s="118">
        <f t="shared" si="579"/>
        <v>21</v>
      </c>
      <c r="K1121" s="118">
        <f t="shared" si="568"/>
        <v>11</v>
      </c>
      <c r="L1121" s="8">
        <f t="shared" si="580"/>
        <v>1.00433941</v>
      </c>
      <c r="M1121" s="119">
        <f t="shared" si="567"/>
        <v>1.0083006699999999</v>
      </c>
      <c r="N1121" s="119">
        <f t="shared" si="587"/>
        <v>1.2630860602503875</v>
      </c>
      <c r="O1121" s="112">
        <f t="shared" si="564"/>
        <v>1.2685671000000001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9.5000000000000001E-2</v>
      </c>
      <c r="U1121" s="120">
        <f t="shared" si="562"/>
        <v>11</v>
      </c>
      <c r="V1121" s="120">
        <v>252</v>
      </c>
      <c r="W1121" s="119">
        <f t="shared" si="573"/>
        <v>1.0039693569999999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44962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5"/>
        <v>5739.56</v>
      </c>
      <c r="F1122" s="115">
        <f t="shared" si="566"/>
        <v>44915</v>
      </c>
      <c r="G1122" s="116">
        <f t="shared" si="570"/>
        <v>8.3006723105383262E-3</v>
      </c>
      <c r="H1122" s="117">
        <f t="shared" si="578"/>
        <v>44979</v>
      </c>
      <c r="I1122" s="117">
        <f t="shared" si="571"/>
        <v>44979</v>
      </c>
      <c r="J1122" s="118">
        <f t="shared" si="579"/>
        <v>21</v>
      </c>
      <c r="K1122" s="118">
        <f t="shared" si="568"/>
        <v>11</v>
      </c>
      <c r="L1122" s="8">
        <f t="shared" si="580"/>
        <v>1.00433941</v>
      </c>
      <c r="M1122" s="119">
        <f t="shared" si="567"/>
        <v>1.0083006699999999</v>
      </c>
      <c r="N1122" s="119">
        <f t="shared" si="587"/>
        <v>1.2630860602503875</v>
      </c>
      <c r="O1122" s="112">
        <f t="shared" si="564"/>
        <v>1.2685671000000001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9.5000000000000001E-2</v>
      </c>
      <c r="U1122" s="120">
        <f t="shared" si="562"/>
        <v>11</v>
      </c>
      <c r="V1122" s="120">
        <v>252</v>
      </c>
      <c r="W1122" s="119">
        <f t="shared" si="573"/>
        <v>1.0039693569999999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44963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5"/>
        <v>5739.56</v>
      </c>
      <c r="F1123" s="115">
        <f t="shared" si="566"/>
        <v>44915</v>
      </c>
      <c r="G1123" s="116">
        <f t="shared" si="570"/>
        <v>8.3006723105383262E-3</v>
      </c>
      <c r="H1123" s="117">
        <f t="shared" si="578"/>
        <v>44979</v>
      </c>
      <c r="I1123" s="117">
        <f t="shared" si="571"/>
        <v>44979</v>
      </c>
      <c r="J1123" s="118">
        <f t="shared" si="579"/>
        <v>21</v>
      </c>
      <c r="K1123" s="118">
        <f t="shared" si="568"/>
        <v>11</v>
      </c>
      <c r="L1123" s="8">
        <f t="shared" si="580"/>
        <v>1.00433941</v>
      </c>
      <c r="M1123" s="119">
        <f t="shared" si="567"/>
        <v>1.0083006699999999</v>
      </c>
      <c r="N1123" s="119">
        <f t="shared" si="587"/>
        <v>1.2630860602503875</v>
      </c>
      <c r="O1123" s="112">
        <f t="shared" si="564"/>
        <v>1.2685671000000001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9.5000000000000001E-2</v>
      </c>
      <c r="U1123" s="120">
        <f t="shared" si="562"/>
        <v>11</v>
      </c>
      <c r="V1123" s="120">
        <v>252</v>
      </c>
      <c r="W1123" s="119">
        <f t="shared" si="573"/>
        <v>1.0039693569999999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44964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5"/>
        <v>5739.56</v>
      </c>
      <c r="F1124" s="115">
        <f t="shared" si="566"/>
        <v>44915</v>
      </c>
      <c r="G1124" s="116">
        <f t="shared" si="570"/>
        <v>8.3006723105383262E-3</v>
      </c>
      <c r="H1124" s="117">
        <f t="shared" si="578"/>
        <v>44979</v>
      </c>
      <c r="I1124" s="117">
        <f t="shared" si="571"/>
        <v>44979</v>
      </c>
      <c r="J1124" s="118">
        <f t="shared" si="579"/>
        <v>21</v>
      </c>
      <c r="K1124" s="118">
        <f t="shared" si="568"/>
        <v>12</v>
      </c>
      <c r="L1124" s="8">
        <f t="shared" si="580"/>
        <v>1.0047348300000001</v>
      </c>
      <c r="M1124" s="119">
        <f t="shared" si="567"/>
        <v>1.0083006699999999</v>
      </c>
      <c r="N1124" s="119">
        <f t="shared" si="587"/>
        <v>1.2630860602503875</v>
      </c>
      <c r="O1124" s="112">
        <f t="shared" si="564"/>
        <v>1.26906655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9.5000000000000001E-2</v>
      </c>
      <c r="U1124" s="120">
        <f t="shared" si="562"/>
        <v>12</v>
      </c>
      <c r="V1124" s="120">
        <v>252</v>
      </c>
      <c r="W1124" s="119">
        <f t="shared" si="573"/>
        <v>1.004330988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44965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5"/>
        <v>5739.56</v>
      </c>
      <c r="F1125" s="115">
        <f t="shared" si="566"/>
        <v>44915</v>
      </c>
      <c r="G1125" s="116">
        <f t="shared" si="570"/>
        <v>8.3006723105383262E-3</v>
      </c>
      <c r="H1125" s="117">
        <f t="shared" si="578"/>
        <v>44979</v>
      </c>
      <c r="I1125" s="117">
        <f t="shared" si="571"/>
        <v>44979</v>
      </c>
      <c r="J1125" s="118">
        <f t="shared" si="579"/>
        <v>21</v>
      </c>
      <c r="K1125" s="118">
        <f t="shared" si="568"/>
        <v>13</v>
      </c>
      <c r="L1125" s="8">
        <f t="shared" si="580"/>
        <v>1.00513041</v>
      </c>
      <c r="M1125" s="119">
        <f t="shared" si="567"/>
        <v>1.0083006699999999</v>
      </c>
      <c r="N1125" s="119">
        <f t="shared" si="587"/>
        <v>1.2630860602503875</v>
      </c>
      <c r="O1125" s="112">
        <f t="shared" si="564"/>
        <v>1.2695662000000001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9.5000000000000001E-2</v>
      </c>
      <c r="U1125" s="120">
        <f t="shared" ref="U1125:U1188" si="588">IF(Q1124&gt;0,1,IF(K1125=K1124,U1124,U1124+1))</f>
        <v>13</v>
      </c>
      <c r="V1125" s="120">
        <v>252</v>
      </c>
      <c r="W1125" s="119">
        <f t="shared" si="573"/>
        <v>1.0046927489999999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44966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5"/>
        <v>5739.56</v>
      </c>
      <c r="F1126" s="115">
        <f t="shared" si="566"/>
        <v>44915</v>
      </c>
      <c r="G1126" s="116">
        <f t="shared" si="570"/>
        <v>8.3006723105383262E-3</v>
      </c>
      <c r="H1126" s="117">
        <f t="shared" si="578"/>
        <v>44979</v>
      </c>
      <c r="I1126" s="117">
        <f t="shared" si="571"/>
        <v>44979</v>
      </c>
      <c r="J1126" s="118">
        <f t="shared" si="579"/>
        <v>21</v>
      </c>
      <c r="K1126" s="118">
        <f t="shared" si="568"/>
        <v>14</v>
      </c>
      <c r="L1126" s="8">
        <f t="shared" si="580"/>
        <v>1.0055261499999999</v>
      </c>
      <c r="M1126" s="119">
        <f t="shared" si="567"/>
        <v>1.0083006699999999</v>
      </c>
      <c r="N1126" s="119">
        <f t="shared" si="587"/>
        <v>1.2630860602503875</v>
      </c>
      <c r="O1126" s="112">
        <f t="shared" si="564"/>
        <v>1.27006606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9.5000000000000001E-2</v>
      </c>
      <c r="U1126" s="120">
        <f t="shared" si="588"/>
        <v>14</v>
      </c>
      <c r="V1126" s="120">
        <v>252</v>
      </c>
      <c r="W1126" s="119">
        <f t="shared" si="573"/>
        <v>1.0050546410000001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44967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5"/>
        <v>5739.56</v>
      </c>
      <c r="F1127" s="115">
        <f t="shared" si="566"/>
        <v>44915</v>
      </c>
      <c r="G1127" s="116">
        <f t="shared" si="570"/>
        <v>8.3006723105383262E-3</v>
      </c>
      <c r="H1127" s="117">
        <f t="shared" si="578"/>
        <v>44979</v>
      </c>
      <c r="I1127" s="117">
        <f t="shared" si="571"/>
        <v>44979</v>
      </c>
      <c r="J1127" s="118">
        <f t="shared" si="579"/>
        <v>21</v>
      </c>
      <c r="K1127" s="118">
        <f t="shared" si="568"/>
        <v>15</v>
      </c>
      <c r="L1127" s="8">
        <f t="shared" si="580"/>
        <v>1.00592204</v>
      </c>
      <c r="M1127" s="119">
        <f t="shared" si="567"/>
        <v>1.0083006699999999</v>
      </c>
      <c r="N1127" s="119">
        <f t="shared" si="587"/>
        <v>1.2630860602503875</v>
      </c>
      <c r="O1127" s="112">
        <f t="shared" si="564"/>
        <v>1.2705660999999999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9.5000000000000001E-2</v>
      </c>
      <c r="U1127" s="120">
        <f t="shared" si="588"/>
        <v>15</v>
      </c>
      <c r="V1127" s="120">
        <v>252</v>
      </c>
      <c r="W1127" s="119">
        <f t="shared" si="573"/>
        <v>1.0054166630000001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44968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si="565"/>
        <v>5739.56</v>
      </c>
      <c r="F1128" s="115">
        <f t="shared" si="566"/>
        <v>44915</v>
      </c>
      <c r="G1128" s="116">
        <f t="shared" si="570"/>
        <v>8.3006723105383262E-3</v>
      </c>
      <c r="H1128" s="117">
        <f t="shared" si="578"/>
        <v>44979</v>
      </c>
      <c r="I1128" s="117">
        <f t="shared" si="571"/>
        <v>44979</v>
      </c>
      <c r="J1128" s="118">
        <f t="shared" si="579"/>
        <v>21</v>
      </c>
      <c r="K1128" s="118">
        <f t="shared" si="568"/>
        <v>16</v>
      </c>
      <c r="L1128" s="8">
        <f t="shared" si="580"/>
        <v>1.0063180899999999</v>
      </c>
      <c r="M1128" s="119">
        <f t="shared" si="567"/>
        <v>1.0083006699999999</v>
      </c>
      <c r="N1128" s="119">
        <f t="shared" si="587"/>
        <v>1.2630860602503875</v>
      </c>
      <c r="O1128" s="112">
        <f t="shared" si="564"/>
        <v>1.2710663499999999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9.5000000000000001E-2</v>
      </c>
      <c r="U1128" s="120">
        <f t="shared" si="588"/>
        <v>16</v>
      </c>
      <c r="V1128" s="120">
        <v>252</v>
      </c>
      <c r="W1128" s="119">
        <f t="shared" si="573"/>
        <v>1.005778815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44969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65"/>
        <v>5739.56</v>
      </c>
      <c r="F1129" s="115">
        <f t="shared" si="566"/>
        <v>44915</v>
      </c>
      <c r="G1129" s="116">
        <f t="shared" si="570"/>
        <v>8.3006723105383262E-3</v>
      </c>
      <c r="H1129" s="117">
        <f t="shared" si="578"/>
        <v>44979</v>
      </c>
      <c r="I1129" s="117">
        <f t="shared" si="571"/>
        <v>44979</v>
      </c>
      <c r="J1129" s="118">
        <f t="shared" si="579"/>
        <v>21</v>
      </c>
      <c r="K1129" s="118">
        <f t="shared" si="568"/>
        <v>16</v>
      </c>
      <c r="L1129" s="8">
        <f t="shared" si="580"/>
        <v>1.0063180899999999</v>
      </c>
      <c r="M1129" s="119">
        <f t="shared" si="567"/>
        <v>1.0083006699999999</v>
      </c>
      <c r="N1129" s="119">
        <f t="shared" si="587"/>
        <v>1.2630860602503875</v>
      </c>
      <c r="O1129" s="112">
        <f t="shared" ref="O1129:O1192" si="590">TRUNC(TRUNC((L1129*N1129),15),8)</f>
        <v>1.2710663499999999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9.5000000000000001E-2</v>
      </c>
      <c r="U1129" s="120">
        <f t="shared" si="588"/>
        <v>16</v>
      </c>
      <c r="V1129" s="120">
        <v>252</v>
      </c>
      <c r="W1129" s="119">
        <f t="shared" si="573"/>
        <v>1.005778815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44970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ref="E1130:E1193" si="591">IF($K1130=1,VLOOKUP($A1129,$AO$10:$AS$131,4),E1129)</f>
        <v>5739.56</v>
      </c>
      <c r="F1130" s="115">
        <f t="shared" ref="F1130:F1193" si="592">IF($K1130=1,VLOOKUP($A1129,$AO$10:$AS$131,5),F1129)</f>
        <v>44915</v>
      </c>
      <c r="G1130" s="116">
        <f t="shared" si="570"/>
        <v>8.3006723105383262E-3</v>
      </c>
      <c r="H1130" s="117">
        <f t="shared" si="578"/>
        <v>44979</v>
      </c>
      <c r="I1130" s="117">
        <f t="shared" si="571"/>
        <v>44979</v>
      </c>
      <c r="J1130" s="118">
        <f t="shared" si="579"/>
        <v>21</v>
      </c>
      <c r="K1130" s="118">
        <f t="shared" si="568"/>
        <v>16</v>
      </c>
      <c r="L1130" s="8">
        <f t="shared" si="580"/>
        <v>1.0063180899999999</v>
      </c>
      <c r="M1130" s="119">
        <f t="shared" ref="M1130:M1193" si="593">IF(I1130&gt;I1129,L1129,M1129)</f>
        <v>1.0083006699999999</v>
      </c>
      <c r="N1130" s="119">
        <f t="shared" si="587"/>
        <v>1.2630860602503875</v>
      </c>
      <c r="O1130" s="112">
        <f t="shared" si="590"/>
        <v>1.2710663499999999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9.5000000000000001E-2</v>
      </c>
      <c r="U1130" s="120">
        <f t="shared" si="588"/>
        <v>16</v>
      </c>
      <c r="V1130" s="120">
        <v>252</v>
      </c>
      <c r="W1130" s="119">
        <f t="shared" si="573"/>
        <v>1.005778815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44971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1"/>
        <v>5739.56</v>
      </c>
      <c r="F1131" s="115">
        <f t="shared" si="592"/>
        <v>44915</v>
      </c>
      <c r="G1131" s="116">
        <f t="shared" si="570"/>
        <v>8.3006723105383262E-3</v>
      </c>
      <c r="H1131" s="117">
        <f t="shared" si="578"/>
        <v>44979</v>
      </c>
      <c r="I1131" s="117">
        <f t="shared" si="571"/>
        <v>44979</v>
      </c>
      <c r="J1131" s="118">
        <f t="shared" si="579"/>
        <v>21</v>
      </c>
      <c r="K1131" s="118">
        <f t="shared" si="568"/>
        <v>17</v>
      </c>
      <c r="L1131" s="8">
        <f t="shared" si="580"/>
        <v>1.0067142899999999</v>
      </c>
      <c r="M1131" s="119">
        <f t="shared" si="593"/>
        <v>1.0083006699999999</v>
      </c>
      <c r="N1131" s="119">
        <f t="shared" si="587"/>
        <v>1.2630860602503875</v>
      </c>
      <c r="O1131" s="112">
        <f t="shared" si="590"/>
        <v>1.2715667799999999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9.5000000000000001E-2</v>
      </c>
      <c r="U1131" s="120">
        <f t="shared" si="588"/>
        <v>17</v>
      </c>
      <c r="V1131" s="120">
        <v>252</v>
      </c>
      <c r="W1131" s="119">
        <f t="shared" si="573"/>
        <v>1.0061410980000001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44972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1"/>
        <v>5739.56</v>
      </c>
      <c r="F1132" s="115">
        <f t="shared" si="592"/>
        <v>44915</v>
      </c>
      <c r="G1132" s="116">
        <f t="shared" si="570"/>
        <v>8.3006723105383262E-3</v>
      </c>
      <c r="H1132" s="117">
        <f t="shared" si="578"/>
        <v>44979</v>
      </c>
      <c r="I1132" s="117">
        <f t="shared" si="571"/>
        <v>44979</v>
      </c>
      <c r="J1132" s="118">
        <f t="shared" si="579"/>
        <v>21</v>
      </c>
      <c r="K1132" s="118">
        <f t="shared" si="568"/>
        <v>18</v>
      </c>
      <c r="L1132" s="8">
        <f t="shared" si="580"/>
        <v>1.00711065</v>
      </c>
      <c r="M1132" s="119">
        <f t="shared" si="593"/>
        <v>1.0083006699999999</v>
      </c>
      <c r="N1132" s="119">
        <f t="shared" si="587"/>
        <v>1.2630860602503875</v>
      </c>
      <c r="O1132" s="112">
        <f t="shared" si="590"/>
        <v>1.2720674199999999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9.5000000000000001E-2</v>
      </c>
      <c r="U1132" s="120">
        <f t="shared" si="588"/>
        <v>18</v>
      </c>
      <c r="V1132" s="120">
        <v>252</v>
      </c>
      <c r="W1132" s="119">
        <f t="shared" si="573"/>
        <v>1.006503511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44973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1"/>
        <v>5739.56</v>
      </c>
      <c r="F1133" s="115">
        <f t="shared" si="592"/>
        <v>44915</v>
      </c>
      <c r="G1133" s="116">
        <f t="shared" si="570"/>
        <v>8.3006723105383262E-3</v>
      </c>
      <c r="H1133" s="117">
        <f t="shared" si="578"/>
        <v>44979</v>
      </c>
      <c r="I1133" s="117">
        <f t="shared" si="571"/>
        <v>44979</v>
      </c>
      <c r="J1133" s="118">
        <f t="shared" si="579"/>
        <v>21</v>
      </c>
      <c r="K1133" s="118">
        <f t="shared" si="568"/>
        <v>19</v>
      </c>
      <c r="L1133" s="8">
        <f t="shared" si="580"/>
        <v>1.00750717</v>
      </c>
      <c r="M1133" s="119">
        <f t="shared" si="593"/>
        <v>1.0083006699999999</v>
      </c>
      <c r="N1133" s="119">
        <f t="shared" si="587"/>
        <v>1.2630860602503875</v>
      </c>
      <c r="O1133" s="112">
        <f t="shared" si="590"/>
        <v>1.2725682599999999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9.5000000000000001E-2</v>
      </c>
      <c r="U1133" s="120">
        <f t="shared" si="588"/>
        <v>19</v>
      </c>
      <c r="V1133" s="120">
        <v>252</v>
      </c>
      <c r="W1133" s="119">
        <f t="shared" si="573"/>
        <v>1.0068660549999999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44974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1"/>
        <v>5739.56</v>
      </c>
      <c r="F1134" s="115">
        <f t="shared" si="592"/>
        <v>44915</v>
      </c>
      <c r="G1134" s="116">
        <f t="shared" si="570"/>
        <v>8.3006723105383262E-3</v>
      </c>
      <c r="H1134" s="117">
        <f t="shared" si="578"/>
        <v>44979</v>
      </c>
      <c r="I1134" s="117">
        <f t="shared" si="571"/>
        <v>44979</v>
      </c>
      <c r="J1134" s="118">
        <f t="shared" si="579"/>
        <v>21</v>
      </c>
      <c r="K1134" s="118">
        <f t="shared" ref="K1134:K1197" si="594">(J1134-(NETWORKDAYS(A1134,I1134,AD$148:AD$502)-1))</f>
        <v>20</v>
      </c>
      <c r="L1134" s="8">
        <f t="shared" si="580"/>
        <v>1.00790384</v>
      </c>
      <c r="M1134" s="119">
        <f t="shared" si="593"/>
        <v>1.0083006699999999</v>
      </c>
      <c r="N1134" s="119">
        <f t="shared" si="587"/>
        <v>1.2630860602503875</v>
      </c>
      <c r="O1134" s="112">
        <f t="shared" si="590"/>
        <v>1.27306929</v>
      </c>
      <c r="P1134" s="112">
        <f t="shared" si="572"/>
        <v>0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9.5000000000000001E-2</v>
      </c>
      <c r="U1134" s="120">
        <f t="shared" si="588"/>
        <v>20</v>
      </c>
      <c r="V1134" s="120">
        <v>252</v>
      </c>
      <c r="W1134" s="119">
        <f t="shared" si="573"/>
        <v>1.0072287289999999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44975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1"/>
        <v>5739.56</v>
      </c>
      <c r="F1135" s="115">
        <f t="shared" si="592"/>
        <v>44915</v>
      </c>
      <c r="G1135" s="116">
        <f t="shared" si="570"/>
        <v>8.3006723105383262E-3</v>
      </c>
      <c r="H1135" s="117">
        <f t="shared" si="578"/>
        <v>44979</v>
      </c>
      <c r="I1135" s="117">
        <f t="shared" si="571"/>
        <v>44979</v>
      </c>
      <c r="J1135" s="118">
        <f t="shared" si="579"/>
        <v>21</v>
      </c>
      <c r="K1135" s="118">
        <f t="shared" si="594"/>
        <v>21</v>
      </c>
      <c r="L1135" s="8">
        <f t="shared" si="580"/>
        <v>1.0083006699999999</v>
      </c>
      <c r="M1135" s="119">
        <f t="shared" si="593"/>
        <v>1.0083006699999999</v>
      </c>
      <c r="N1135" s="119">
        <f t="shared" si="587"/>
        <v>1.2630860602503875</v>
      </c>
      <c r="O1135" s="112">
        <f t="shared" si="590"/>
        <v>1.27357052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9.5000000000000001E-2</v>
      </c>
      <c r="U1135" s="120">
        <f t="shared" si="588"/>
        <v>21</v>
      </c>
      <c r="V1135" s="120">
        <v>252</v>
      </c>
      <c r="W1135" s="119">
        <f t="shared" si="573"/>
        <v>1.0075915339999999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44976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1"/>
        <v>5739.56</v>
      </c>
      <c r="F1136" s="115">
        <f t="shared" si="592"/>
        <v>44915</v>
      </c>
      <c r="G1136" s="116">
        <f t="shared" si="570"/>
        <v>8.3006723105383262E-3</v>
      </c>
      <c r="H1136" s="117">
        <f t="shared" si="578"/>
        <v>44979</v>
      </c>
      <c r="I1136" s="117">
        <f t="shared" si="571"/>
        <v>44979</v>
      </c>
      <c r="J1136" s="118">
        <f t="shared" si="579"/>
        <v>21</v>
      </c>
      <c r="K1136" s="118">
        <f t="shared" si="594"/>
        <v>21</v>
      </c>
      <c r="L1136" s="8">
        <f t="shared" si="580"/>
        <v>1.0083006699999999</v>
      </c>
      <c r="M1136" s="119">
        <f t="shared" si="593"/>
        <v>1.0083006699999999</v>
      </c>
      <c r="N1136" s="119">
        <f t="shared" si="587"/>
        <v>1.2630860602503875</v>
      </c>
      <c r="O1136" s="112">
        <f t="shared" si="590"/>
        <v>1.27357052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9.5000000000000001E-2</v>
      </c>
      <c r="U1136" s="120">
        <f t="shared" si="588"/>
        <v>21</v>
      </c>
      <c r="V1136" s="120">
        <v>252</v>
      </c>
      <c r="W1136" s="119">
        <f t="shared" si="573"/>
        <v>1.0075915339999999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44977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1"/>
        <v>5739.56</v>
      </c>
      <c r="F1137" s="115">
        <f t="shared" si="592"/>
        <v>44915</v>
      </c>
      <c r="G1137" s="116">
        <f t="shared" si="570"/>
        <v>8.3006723105383262E-3</v>
      </c>
      <c r="H1137" s="117">
        <f t="shared" si="578"/>
        <v>45005</v>
      </c>
      <c r="I1137" s="117">
        <f t="shared" si="571"/>
        <v>44979</v>
      </c>
      <c r="J1137" s="118">
        <f t="shared" si="579"/>
        <v>21</v>
      </c>
      <c r="K1137" s="118">
        <f t="shared" si="594"/>
        <v>21</v>
      </c>
      <c r="L1137" s="8">
        <f t="shared" si="580"/>
        <v>1.0083006699999999</v>
      </c>
      <c r="M1137" s="119">
        <f t="shared" si="593"/>
        <v>1.0083006699999999</v>
      </c>
      <c r="N1137" s="119">
        <f t="shared" si="587"/>
        <v>1.2630860602503875</v>
      </c>
      <c r="O1137" s="112">
        <f t="shared" si="590"/>
        <v>1.27357052</v>
      </c>
      <c r="P1137" s="112">
        <f t="shared" si="572"/>
        <v>0</v>
      </c>
      <c r="Q1137" s="162">
        <f t="shared" si="583"/>
        <v>0</v>
      </c>
      <c r="R1137" s="30">
        <f t="shared" si="584"/>
        <v>0</v>
      </c>
      <c r="S1137" s="112">
        <f t="shared" si="589"/>
        <v>0</v>
      </c>
      <c r="T1137" s="122">
        <f t="shared" si="581"/>
        <v>9.5000000000000001E-2</v>
      </c>
      <c r="U1137" s="120">
        <f t="shared" si="588"/>
        <v>21</v>
      </c>
      <c r="V1137" s="120">
        <v>252</v>
      </c>
      <c r="W1137" s="119">
        <f t="shared" si="573"/>
        <v>1.0075915339999999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44978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1"/>
        <v>5739.56</v>
      </c>
      <c r="F1138" s="115">
        <f t="shared" si="592"/>
        <v>44915</v>
      </c>
      <c r="G1138" s="116">
        <f t="shared" si="570"/>
        <v>8.3006723105383262E-3</v>
      </c>
      <c r="H1138" s="117">
        <f t="shared" si="578"/>
        <v>45005</v>
      </c>
      <c r="I1138" s="117">
        <f t="shared" si="571"/>
        <v>44979</v>
      </c>
      <c r="J1138" s="118">
        <f t="shared" si="579"/>
        <v>21</v>
      </c>
      <c r="K1138" s="118">
        <f t="shared" si="594"/>
        <v>21</v>
      </c>
      <c r="L1138" s="8">
        <f t="shared" si="580"/>
        <v>1.0083006699999999</v>
      </c>
      <c r="M1138" s="119">
        <f t="shared" si="593"/>
        <v>1.0083006699999999</v>
      </c>
      <c r="N1138" s="119">
        <f t="shared" si="587"/>
        <v>1.2630860602503875</v>
      </c>
      <c r="O1138" s="112">
        <f t="shared" si="590"/>
        <v>1.27357052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9.5000000000000001E-2</v>
      </c>
      <c r="U1138" s="120">
        <f t="shared" si="588"/>
        <v>21</v>
      </c>
      <c r="V1138" s="120">
        <v>252</v>
      </c>
      <c r="W1138" s="119">
        <f t="shared" si="573"/>
        <v>1.0075915339999999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44979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1"/>
        <v>5739.56</v>
      </c>
      <c r="F1139" s="115">
        <f t="shared" si="592"/>
        <v>44915</v>
      </c>
      <c r="G1139" s="116">
        <f t="shared" si="570"/>
        <v>8.3006723105383262E-3</v>
      </c>
      <c r="H1139" s="117">
        <f t="shared" si="578"/>
        <v>45005</v>
      </c>
      <c r="I1139" s="117">
        <f t="shared" si="571"/>
        <v>44979</v>
      </c>
      <c r="J1139" s="118">
        <f t="shared" si="579"/>
        <v>21</v>
      </c>
      <c r="K1139" s="118">
        <f t="shared" si="594"/>
        <v>21</v>
      </c>
      <c r="L1139" s="8">
        <f t="shared" si="580"/>
        <v>1.0083006699999999</v>
      </c>
      <c r="M1139" s="119">
        <f t="shared" si="593"/>
        <v>1.0083006699999999</v>
      </c>
      <c r="N1139" s="119">
        <f t="shared" si="587"/>
        <v>1.2630860602503875</v>
      </c>
      <c r="O1139" s="112">
        <f t="shared" si="590"/>
        <v>1.27357052</v>
      </c>
      <c r="P1139" s="112">
        <f t="shared" si="572"/>
        <v>0</v>
      </c>
      <c r="Q1139" s="162">
        <f t="shared" si="583"/>
        <v>37</v>
      </c>
      <c r="R1139" s="30">
        <f t="shared" si="584"/>
        <v>4.7906999999999998E-2</v>
      </c>
      <c r="S1139" s="112">
        <f t="shared" si="589"/>
        <v>0</v>
      </c>
      <c r="T1139" s="122">
        <f t="shared" si="581"/>
        <v>9.5000000000000001E-2</v>
      </c>
      <c r="U1139" s="120">
        <f t="shared" si="588"/>
        <v>21</v>
      </c>
      <c r="V1139" s="120">
        <v>252</v>
      </c>
      <c r="W1139" s="119">
        <f t="shared" si="573"/>
        <v>1.0075915339999999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44980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1"/>
        <v>5739.56</v>
      </c>
      <c r="F1140" s="115">
        <f t="shared" si="592"/>
        <v>44948</v>
      </c>
      <c r="G1140" s="116">
        <f t="shared" si="570"/>
        <v>8.3006723105383262E-3</v>
      </c>
      <c r="H1140" s="117">
        <f t="shared" si="578"/>
        <v>45005</v>
      </c>
      <c r="I1140" s="117">
        <f t="shared" si="571"/>
        <v>45005</v>
      </c>
      <c r="J1140" s="118">
        <f t="shared" si="579"/>
        <v>18</v>
      </c>
      <c r="K1140" s="118">
        <f t="shared" si="594"/>
        <v>1</v>
      </c>
      <c r="L1140" s="8">
        <f t="shared" si="580"/>
        <v>1.0004593500000001</v>
      </c>
      <c r="M1140" s="119">
        <f t="shared" si="593"/>
        <v>1.0083006699999999</v>
      </c>
      <c r="N1140" s="119">
        <f t="shared" si="587"/>
        <v>1.2735705208181261</v>
      </c>
      <c r="O1140" s="112">
        <f t="shared" si="590"/>
        <v>1.27415553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9.5000000000000001E-2</v>
      </c>
      <c r="U1140" s="120">
        <f t="shared" si="588"/>
        <v>1</v>
      </c>
      <c r="V1140" s="120">
        <v>252</v>
      </c>
      <c r="W1140" s="119">
        <f t="shared" si="573"/>
        <v>1.0003602009999999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44981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1"/>
        <v>5739.56</v>
      </c>
      <c r="F1141" s="115">
        <f t="shared" si="592"/>
        <v>44948</v>
      </c>
      <c r="G1141" s="116">
        <f t="shared" si="570"/>
        <v>8.3006723105383262E-3</v>
      </c>
      <c r="H1141" s="117">
        <f t="shared" si="578"/>
        <v>45005</v>
      </c>
      <c r="I1141" s="117">
        <f t="shared" si="571"/>
        <v>45005</v>
      </c>
      <c r="J1141" s="118">
        <f t="shared" si="579"/>
        <v>18</v>
      </c>
      <c r="K1141" s="118">
        <f t="shared" si="594"/>
        <v>2</v>
      </c>
      <c r="L1141" s="8">
        <f t="shared" si="580"/>
        <v>1.00091891</v>
      </c>
      <c r="M1141" s="119">
        <f t="shared" si="593"/>
        <v>1.0083006699999999</v>
      </c>
      <c r="N1141" s="119">
        <f t="shared" si="587"/>
        <v>1.2735705208181261</v>
      </c>
      <c r="O1141" s="112">
        <f t="shared" si="590"/>
        <v>1.2747408099999999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9.5000000000000001E-2</v>
      </c>
      <c r="U1141" s="120">
        <f t="shared" si="588"/>
        <v>2</v>
      </c>
      <c r="V1141" s="120">
        <v>252</v>
      </c>
      <c r="W1141" s="119">
        <f t="shared" si="573"/>
        <v>1.0007205320000001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44982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1"/>
        <v>5739.56</v>
      </c>
      <c r="F1142" s="115">
        <f t="shared" si="592"/>
        <v>44948</v>
      </c>
      <c r="G1142" s="116">
        <f t="shared" si="570"/>
        <v>8.3006723105383262E-3</v>
      </c>
      <c r="H1142" s="117">
        <f t="shared" si="578"/>
        <v>45005</v>
      </c>
      <c r="I1142" s="117">
        <f t="shared" si="571"/>
        <v>45005</v>
      </c>
      <c r="J1142" s="118">
        <f t="shared" si="579"/>
        <v>18</v>
      </c>
      <c r="K1142" s="118">
        <f t="shared" si="594"/>
        <v>3</v>
      </c>
      <c r="L1142" s="8">
        <f t="shared" si="580"/>
        <v>1.00137868</v>
      </c>
      <c r="M1142" s="119">
        <f t="shared" si="593"/>
        <v>1.0083006699999999</v>
      </c>
      <c r="N1142" s="119">
        <f t="shared" si="587"/>
        <v>1.2735705208181261</v>
      </c>
      <c r="O1142" s="112">
        <f t="shared" si="590"/>
        <v>1.27532636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9.5000000000000001E-2</v>
      </c>
      <c r="U1142" s="120">
        <f t="shared" si="588"/>
        <v>3</v>
      </c>
      <c r="V1142" s="120">
        <v>252</v>
      </c>
      <c r="W1142" s="119">
        <f t="shared" si="573"/>
        <v>1.001080993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44983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1"/>
        <v>5739.56</v>
      </c>
      <c r="F1143" s="115">
        <f t="shared" si="592"/>
        <v>44948</v>
      </c>
      <c r="G1143" s="116">
        <f t="shared" si="570"/>
        <v>8.3006723105383262E-3</v>
      </c>
      <c r="H1143" s="117">
        <f t="shared" si="578"/>
        <v>45005</v>
      </c>
      <c r="I1143" s="117">
        <f t="shared" si="571"/>
        <v>45005</v>
      </c>
      <c r="J1143" s="118">
        <f t="shared" si="579"/>
        <v>18</v>
      </c>
      <c r="K1143" s="118">
        <f t="shared" si="594"/>
        <v>3</v>
      </c>
      <c r="L1143" s="8">
        <f t="shared" si="580"/>
        <v>1.00137868</v>
      </c>
      <c r="M1143" s="119">
        <f t="shared" si="593"/>
        <v>1.0083006699999999</v>
      </c>
      <c r="N1143" s="119">
        <f t="shared" si="587"/>
        <v>1.2735705208181261</v>
      </c>
      <c r="O1143" s="112">
        <f t="shared" si="590"/>
        <v>1.27532636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9.5000000000000001E-2</v>
      </c>
      <c r="U1143" s="120">
        <f t="shared" si="588"/>
        <v>3</v>
      </c>
      <c r="V1143" s="120">
        <v>252</v>
      </c>
      <c r="W1143" s="119">
        <f t="shared" si="573"/>
        <v>1.001080993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44984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1"/>
        <v>5739.56</v>
      </c>
      <c r="F1144" s="115">
        <f t="shared" si="592"/>
        <v>44948</v>
      </c>
      <c r="G1144" s="116">
        <f t="shared" si="570"/>
        <v>8.3006723105383262E-3</v>
      </c>
      <c r="H1144" s="117">
        <f t="shared" si="578"/>
        <v>45005</v>
      </c>
      <c r="I1144" s="117">
        <f t="shared" si="571"/>
        <v>45005</v>
      </c>
      <c r="J1144" s="118">
        <f t="shared" si="579"/>
        <v>18</v>
      </c>
      <c r="K1144" s="118">
        <f t="shared" si="594"/>
        <v>3</v>
      </c>
      <c r="L1144" s="8">
        <f t="shared" si="580"/>
        <v>1.00137868</v>
      </c>
      <c r="M1144" s="119">
        <f t="shared" si="593"/>
        <v>1.0083006699999999</v>
      </c>
      <c r="N1144" s="119">
        <f t="shared" si="587"/>
        <v>1.2735705208181261</v>
      </c>
      <c r="O1144" s="112">
        <f t="shared" si="590"/>
        <v>1.27532636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9.5000000000000001E-2</v>
      </c>
      <c r="U1144" s="120">
        <f t="shared" si="588"/>
        <v>3</v>
      </c>
      <c r="V1144" s="120">
        <v>252</v>
      </c>
      <c r="W1144" s="119">
        <f t="shared" si="573"/>
        <v>1.001080993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44985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1"/>
        <v>5739.56</v>
      </c>
      <c r="F1145" s="115">
        <f t="shared" si="592"/>
        <v>44948</v>
      </c>
      <c r="G1145" s="116">
        <f t="shared" si="570"/>
        <v>8.3006723105383262E-3</v>
      </c>
      <c r="H1145" s="117">
        <f t="shared" si="578"/>
        <v>45005</v>
      </c>
      <c r="I1145" s="117">
        <f t="shared" si="571"/>
        <v>45005</v>
      </c>
      <c r="J1145" s="118">
        <f t="shared" si="579"/>
        <v>18</v>
      </c>
      <c r="K1145" s="118">
        <f t="shared" si="594"/>
        <v>4</v>
      </c>
      <c r="L1145" s="8">
        <f t="shared" si="580"/>
        <v>1.00183866</v>
      </c>
      <c r="M1145" s="119">
        <f t="shared" si="593"/>
        <v>1.0083006699999999</v>
      </c>
      <c r="N1145" s="119">
        <f t="shared" si="587"/>
        <v>1.2735705208181261</v>
      </c>
      <c r="O1145" s="112">
        <f t="shared" si="590"/>
        <v>1.27591218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9.5000000000000001E-2</v>
      </c>
      <c r="U1145" s="120">
        <f t="shared" si="588"/>
        <v>4</v>
      </c>
      <c r="V1145" s="120">
        <v>252</v>
      </c>
      <c r="W1145" s="119">
        <f t="shared" si="573"/>
        <v>1.0014415830000001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44986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1"/>
        <v>5739.56</v>
      </c>
      <c r="F1146" s="115">
        <f t="shared" si="592"/>
        <v>44948</v>
      </c>
      <c r="G1146" s="116">
        <f t="shared" si="570"/>
        <v>8.3006723105383262E-3</v>
      </c>
      <c r="H1146" s="117">
        <f t="shared" si="578"/>
        <v>45005</v>
      </c>
      <c r="I1146" s="117">
        <f t="shared" si="571"/>
        <v>45005</v>
      </c>
      <c r="J1146" s="118">
        <f t="shared" si="579"/>
        <v>18</v>
      </c>
      <c r="K1146" s="118">
        <f t="shared" si="594"/>
        <v>5</v>
      </c>
      <c r="L1146" s="8">
        <f t="shared" si="580"/>
        <v>1.00229886</v>
      </c>
      <c r="M1146" s="119">
        <f t="shared" si="593"/>
        <v>1.0083006699999999</v>
      </c>
      <c r="N1146" s="119">
        <f t="shared" si="587"/>
        <v>1.2735705208181261</v>
      </c>
      <c r="O1146" s="112">
        <f t="shared" si="590"/>
        <v>1.27649828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9.5000000000000001E-2</v>
      </c>
      <c r="U1146" s="120">
        <f t="shared" si="588"/>
        <v>5</v>
      </c>
      <c r="V1146" s="120">
        <v>252</v>
      </c>
      <c r="W1146" s="119">
        <f t="shared" si="573"/>
        <v>1.0018023039999999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44987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1"/>
        <v>5739.56</v>
      </c>
      <c r="F1147" s="115">
        <f t="shared" si="592"/>
        <v>44948</v>
      </c>
      <c r="G1147" s="116">
        <f t="shared" si="570"/>
        <v>8.3006723105383262E-3</v>
      </c>
      <c r="H1147" s="117">
        <f t="shared" si="578"/>
        <v>45005</v>
      </c>
      <c r="I1147" s="117">
        <f t="shared" si="571"/>
        <v>45005</v>
      </c>
      <c r="J1147" s="118">
        <f t="shared" si="579"/>
        <v>18</v>
      </c>
      <c r="K1147" s="118">
        <f t="shared" si="594"/>
        <v>6</v>
      </c>
      <c r="L1147" s="8">
        <f t="shared" si="580"/>
        <v>1.0027592700000001</v>
      </c>
      <c r="M1147" s="119">
        <f t="shared" si="593"/>
        <v>1.0083006699999999</v>
      </c>
      <c r="N1147" s="119">
        <f t="shared" si="587"/>
        <v>1.2735705208181261</v>
      </c>
      <c r="O1147" s="112">
        <f t="shared" si="590"/>
        <v>1.27708464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9.5000000000000001E-2</v>
      </c>
      <c r="U1147" s="120">
        <f t="shared" si="588"/>
        <v>6</v>
      </c>
      <c r="V1147" s="120">
        <v>252</v>
      </c>
      <c r="W1147" s="119">
        <f t="shared" si="573"/>
        <v>1.002163154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44988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1"/>
        <v>5739.56</v>
      </c>
      <c r="F1148" s="115">
        <f t="shared" si="592"/>
        <v>44948</v>
      </c>
      <c r="G1148" s="116">
        <f t="shared" si="570"/>
        <v>8.3006723105383262E-3</v>
      </c>
      <c r="H1148" s="117">
        <f t="shared" si="578"/>
        <v>45005</v>
      </c>
      <c r="I1148" s="117">
        <f t="shared" si="571"/>
        <v>45005</v>
      </c>
      <c r="J1148" s="118">
        <f t="shared" si="579"/>
        <v>18</v>
      </c>
      <c r="K1148" s="118">
        <f t="shared" si="594"/>
        <v>7</v>
      </c>
      <c r="L1148" s="8">
        <f t="shared" si="580"/>
        <v>1.0032198800000001</v>
      </c>
      <c r="M1148" s="119">
        <f t="shared" si="593"/>
        <v>1.0083006699999999</v>
      </c>
      <c r="N1148" s="119">
        <f t="shared" si="587"/>
        <v>1.2735705208181261</v>
      </c>
      <c r="O1148" s="112">
        <f t="shared" si="590"/>
        <v>1.27767126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9.5000000000000001E-2</v>
      </c>
      <c r="U1148" s="120">
        <f t="shared" si="588"/>
        <v>7</v>
      </c>
      <c r="V1148" s="120">
        <v>252</v>
      </c>
      <c r="W1148" s="119">
        <f t="shared" si="573"/>
        <v>1.002524135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44989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1"/>
        <v>5739.56</v>
      </c>
      <c r="F1149" s="115">
        <f t="shared" si="592"/>
        <v>44948</v>
      </c>
      <c r="G1149" s="116">
        <f t="shared" si="570"/>
        <v>8.3006723105383262E-3</v>
      </c>
      <c r="H1149" s="117">
        <f t="shared" si="578"/>
        <v>45005</v>
      </c>
      <c r="I1149" s="117">
        <f t="shared" si="571"/>
        <v>45005</v>
      </c>
      <c r="J1149" s="118">
        <f t="shared" si="579"/>
        <v>18</v>
      </c>
      <c r="K1149" s="118">
        <f t="shared" si="594"/>
        <v>8</v>
      </c>
      <c r="L1149" s="8">
        <f t="shared" si="580"/>
        <v>1.00368071</v>
      </c>
      <c r="M1149" s="119">
        <f t="shared" si="593"/>
        <v>1.0083006699999999</v>
      </c>
      <c r="N1149" s="119">
        <f t="shared" si="587"/>
        <v>1.2735705208181261</v>
      </c>
      <c r="O1149" s="112">
        <f t="shared" si="590"/>
        <v>1.27825816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9.5000000000000001E-2</v>
      </c>
      <c r="U1149" s="120">
        <f t="shared" si="588"/>
        <v>8</v>
      </c>
      <c r="V1149" s="120">
        <v>252</v>
      </c>
      <c r="W1149" s="119">
        <f t="shared" si="573"/>
        <v>1.0028852450000001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44990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1"/>
        <v>5739.56</v>
      </c>
      <c r="F1150" s="115">
        <f t="shared" si="592"/>
        <v>44948</v>
      </c>
      <c r="G1150" s="116">
        <f t="shared" si="570"/>
        <v>8.3006723105383262E-3</v>
      </c>
      <c r="H1150" s="117">
        <f t="shared" si="578"/>
        <v>45005</v>
      </c>
      <c r="I1150" s="117">
        <f t="shared" si="571"/>
        <v>45005</v>
      </c>
      <c r="J1150" s="118">
        <f t="shared" si="579"/>
        <v>18</v>
      </c>
      <c r="K1150" s="118">
        <f t="shared" si="594"/>
        <v>8</v>
      </c>
      <c r="L1150" s="8">
        <f t="shared" si="580"/>
        <v>1.00368071</v>
      </c>
      <c r="M1150" s="119">
        <f t="shared" si="593"/>
        <v>1.0083006699999999</v>
      </c>
      <c r="N1150" s="119">
        <f t="shared" si="587"/>
        <v>1.2735705208181261</v>
      </c>
      <c r="O1150" s="112">
        <f t="shared" si="590"/>
        <v>1.27825816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9.5000000000000001E-2</v>
      </c>
      <c r="U1150" s="120">
        <f t="shared" si="588"/>
        <v>8</v>
      </c>
      <c r="V1150" s="120">
        <v>252</v>
      </c>
      <c r="W1150" s="119">
        <f t="shared" si="573"/>
        <v>1.0028852450000001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44991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1"/>
        <v>5739.56</v>
      </c>
      <c r="F1151" s="115">
        <f t="shared" si="592"/>
        <v>44948</v>
      </c>
      <c r="G1151" s="116">
        <f t="shared" si="570"/>
        <v>8.3006723105383262E-3</v>
      </c>
      <c r="H1151" s="117">
        <f t="shared" si="578"/>
        <v>45005</v>
      </c>
      <c r="I1151" s="117">
        <f t="shared" si="571"/>
        <v>45005</v>
      </c>
      <c r="J1151" s="118">
        <f t="shared" si="579"/>
        <v>18</v>
      </c>
      <c r="K1151" s="118">
        <f t="shared" si="594"/>
        <v>8</v>
      </c>
      <c r="L1151" s="8">
        <f t="shared" si="580"/>
        <v>1.00368071</v>
      </c>
      <c r="M1151" s="119">
        <f t="shared" si="593"/>
        <v>1.0083006699999999</v>
      </c>
      <c r="N1151" s="119">
        <f t="shared" si="587"/>
        <v>1.2735705208181261</v>
      </c>
      <c r="O1151" s="112">
        <f t="shared" si="590"/>
        <v>1.27825816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9.5000000000000001E-2</v>
      </c>
      <c r="U1151" s="120">
        <f t="shared" si="588"/>
        <v>8</v>
      </c>
      <c r="V1151" s="120">
        <v>252</v>
      </c>
      <c r="W1151" s="119">
        <f t="shared" si="573"/>
        <v>1.0028852450000001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44992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1"/>
        <v>5739.56</v>
      </c>
      <c r="F1152" s="115">
        <f t="shared" si="592"/>
        <v>44948</v>
      </c>
      <c r="G1152" s="116">
        <f t="shared" si="570"/>
        <v>8.3006723105383262E-3</v>
      </c>
      <c r="H1152" s="117">
        <f t="shared" si="578"/>
        <v>45005</v>
      </c>
      <c r="I1152" s="117">
        <f t="shared" si="571"/>
        <v>45005</v>
      </c>
      <c r="J1152" s="118">
        <f t="shared" si="579"/>
        <v>18</v>
      </c>
      <c r="K1152" s="118">
        <f t="shared" si="594"/>
        <v>9</v>
      </c>
      <c r="L1152" s="8">
        <f t="shared" si="580"/>
        <v>1.0041417500000001</v>
      </c>
      <c r="M1152" s="119">
        <f t="shared" si="593"/>
        <v>1.0083006699999999</v>
      </c>
      <c r="N1152" s="119">
        <f t="shared" si="587"/>
        <v>1.2735705208181261</v>
      </c>
      <c r="O1152" s="112">
        <f t="shared" si="590"/>
        <v>1.27884533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9.5000000000000001E-2</v>
      </c>
      <c r="U1152" s="120">
        <f t="shared" si="588"/>
        <v>9</v>
      </c>
      <c r="V1152" s="120">
        <v>252</v>
      </c>
      <c r="W1152" s="119">
        <f t="shared" si="573"/>
        <v>1.0032464860000001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44993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1"/>
        <v>5739.56</v>
      </c>
      <c r="F1153" s="115">
        <f t="shared" si="592"/>
        <v>44948</v>
      </c>
      <c r="G1153" s="116">
        <f t="shared" si="570"/>
        <v>8.3006723105383262E-3</v>
      </c>
      <c r="H1153" s="117">
        <f t="shared" si="578"/>
        <v>45005</v>
      </c>
      <c r="I1153" s="117">
        <f t="shared" si="571"/>
        <v>45005</v>
      </c>
      <c r="J1153" s="118">
        <f t="shared" si="579"/>
        <v>18</v>
      </c>
      <c r="K1153" s="118">
        <f t="shared" si="594"/>
        <v>10</v>
      </c>
      <c r="L1153" s="8">
        <f t="shared" si="580"/>
        <v>1.0046030100000001</v>
      </c>
      <c r="M1153" s="119">
        <f t="shared" si="593"/>
        <v>1.0083006699999999</v>
      </c>
      <c r="N1153" s="119">
        <f t="shared" si="587"/>
        <v>1.2735705208181261</v>
      </c>
      <c r="O1153" s="112">
        <f t="shared" si="590"/>
        <v>1.2794327700000001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9.5000000000000001E-2</v>
      </c>
      <c r="U1153" s="120">
        <f t="shared" si="588"/>
        <v>10</v>
      </c>
      <c r="V1153" s="120">
        <v>252</v>
      </c>
      <c r="W1153" s="119">
        <f t="shared" si="573"/>
        <v>1.0036078559999999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44994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1"/>
        <v>5739.56</v>
      </c>
      <c r="F1154" s="115">
        <f t="shared" si="592"/>
        <v>44948</v>
      </c>
      <c r="G1154" s="116">
        <f t="shared" si="570"/>
        <v>8.3006723105383262E-3</v>
      </c>
      <c r="H1154" s="117">
        <f t="shared" si="578"/>
        <v>45005</v>
      </c>
      <c r="I1154" s="117">
        <f t="shared" si="571"/>
        <v>45005</v>
      </c>
      <c r="J1154" s="118">
        <f t="shared" si="579"/>
        <v>18</v>
      </c>
      <c r="K1154" s="118">
        <f t="shared" si="594"/>
        <v>11</v>
      </c>
      <c r="L1154" s="8">
        <f t="shared" si="580"/>
        <v>1.00506447</v>
      </c>
      <c r="M1154" s="119">
        <f t="shared" si="593"/>
        <v>1.0083006699999999</v>
      </c>
      <c r="N1154" s="119">
        <f t="shared" si="587"/>
        <v>1.2735705208181261</v>
      </c>
      <c r="O1154" s="112">
        <f t="shared" si="590"/>
        <v>1.2800204799999999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9.5000000000000001E-2</v>
      </c>
      <c r="U1154" s="120">
        <f t="shared" si="588"/>
        <v>11</v>
      </c>
      <c r="V1154" s="120">
        <v>252</v>
      </c>
      <c r="W1154" s="119">
        <f t="shared" si="573"/>
        <v>1.0039693569999999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44995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1"/>
        <v>5739.56</v>
      </c>
      <c r="F1155" s="115">
        <f t="shared" si="592"/>
        <v>44948</v>
      </c>
      <c r="G1155" s="116">
        <f t="shared" si="570"/>
        <v>8.3006723105383262E-3</v>
      </c>
      <c r="H1155" s="117">
        <f t="shared" si="578"/>
        <v>45005</v>
      </c>
      <c r="I1155" s="117">
        <f t="shared" si="571"/>
        <v>45005</v>
      </c>
      <c r="J1155" s="118">
        <f t="shared" si="579"/>
        <v>18</v>
      </c>
      <c r="K1155" s="118">
        <f t="shared" si="594"/>
        <v>12</v>
      </c>
      <c r="L1155" s="8">
        <f t="shared" si="580"/>
        <v>1.0055261499999999</v>
      </c>
      <c r="M1155" s="119">
        <f t="shared" si="593"/>
        <v>1.0083006699999999</v>
      </c>
      <c r="N1155" s="119">
        <f t="shared" si="587"/>
        <v>1.2735705208181261</v>
      </c>
      <c r="O1155" s="112">
        <f t="shared" si="590"/>
        <v>1.2806084600000001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9.5000000000000001E-2</v>
      </c>
      <c r="U1155" s="120">
        <f t="shared" si="588"/>
        <v>12</v>
      </c>
      <c r="V1155" s="120">
        <v>252</v>
      </c>
      <c r="W1155" s="119">
        <f t="shared" si="573"/>
        <v>1.004330988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44996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1"/>
        <v>5739.56</v>
      </c>
      <c r="F1156" s="115">
        <f t="shared" si="592"/>
        <v>44948</v>
      </c>
      <c r="G1156" s="116">
        <f t="shared" si="570"/>
        <v>8.3006723105383262E-3</v>
      </c>
      <c r="H1156" s="117">
        <f t="shared" si="578"/>
        <v>45005</v>
      </c>
      <c r="I1156" s="117">
        <f t="shared" si="571"/>
        <v>45005</v>
      </c>
      <c r="J1156" s="118">
        <f t="shared" si="579"/>
        <v>18</v>
      </c>
      <c r="K1156" s="118">
        <f t="shared" si="594"/>
        <v>13</v>
      </c>
      <c r="L1156" s="8">
        <f t="shared" si="580"/>
        <v>1.0059880400000001</v>
      </c>
      <c r="M1156" s="119">
        <f t="shared" si="593"/>
        <v>1.0083006699999999</v>
      </c>
      <c r="N1156" s="119">
        <f t="shared" si="587"/>
        <v>1.2735705208181261</v>
      </c>
      <c r="O1156" s="112">
        <f t="shared" si="590"/>
        <v>1.2811967099999999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9.5000000000000001E-2</v>
      </c>
      <c r="U1156" s="120">
        <f t="shared" si="588"/>
        <v>13</v>
      </c>
      <c r="V1156" s="120">
        <v>252</v>
      </c>
      <c r="W1156" s="119">
        <f t="shared" si="573"/>
        <v>1.0046927489999999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44997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1"/>
        <v>5739.56</v>
      </c>
      <c r="F1157" s="115">
        <f t="shared" si="592"/>
        <v>44948</v>
      </c>
      <c r="G1157" s="116">
        <f t="shared" si="570"/>
        <v>8.3006723105383262E-3</v>
      </c>
      <c r="H1157" s="117">
        <f t="shared" si="578"/>
        <v>45005</v>
      </c>
      <c r="I1157" s="117">
        <f t="shared" si="571"/>
        <v>45005</v>
      </c>
      <c r="J1157" s="118">
        <f t="shared" si="579"/>
        <v>18</v>
      </c>
      <c r="K1157" s="118">
        <f t="shared" si="594"/>
        <v>13</v>
      </c>
      <c r="L1157" s="8">
        <f t="shared" si="580"/>
        <v>1.0059880400000001</v>
      </c>
      <c r="M1157" s="119">
        <f t="shared" si="593"/>
        <v>1.0083006699999999</v>
      </c>
      <c r="N1157" s="119">
        <f t="shared" si="587"/>
        <v>1.2735705208181261</v>
      </c>
      <c r="O1157" s="112">
        <f t="shared" si="590"/>
        <v>1.2811967099999999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9.5000000000000001E-2</v>
      </c>
      <c r="U1157" s="120">
        <f t="shared" si="588"/>
        <v>13</v>
      </c>
      <c r="V1157" s="120">
        <v>252</v>
      </c>
      <c r="W1157" s="119">
        <f t="shared" si="573"/>
        <v>1.0046927489999999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44998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1"/>
        <v>5739.56</v>
      </c>
      <c r="F1158" s="115">
        <f t="shared" si="592"/>
        <v>44948</v>
      </c>
      <c r="G1158" s="116">
        <f t="shared" si="570"/>
        <v>8.3006723105383262E-3</v>
      </c>
      <c r="H1158" s="117">
        <f t="shared" si="578"/>
        <v>45005</v>
      </c>
      <c r="I1158" s="117">
        <f t="shared" si="571"/>
        <v>45005</v>
      </c>
      <c r="J1158" s="118">
        <f t="shared" si="579"/>
        <v>18</v>
      </c>
      <c r="K1158" s="118">
        <f t="shared" si="594"/>
        <v>13</v>
      </c>
      <c r="L1158" s="8">
        <f t="shared" si="580"/>
        <v>1.0059880400000001</v>
      </c>
      <c r="M1158" s="119">
        <f t="shared" si="593"/>
        <v>1.0083006699999999</v>
      </c>
      <c r="N1158" s="119">
        <f t="shared" si="587"/>
        <v>1.2735705208181261</v>
      </c>
      <c r="O1158" s="112">
        <f t="shared" si="590"/>
        <v>1.2811967099999999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9.5000000000000001E-2</v>
      </c>
      <c r="U1158" s="120">
        <f t="shared" si="588"/>
        <v>13</v>
      </c>
      <c r="V1158" s="120">
        <v>252</v>
      </c>
      <c r="W1158" s="119">
        <f t="shared" si="573"/>
        <v>1.0046927489999999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44999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1"/>
        <v>5739.56</v>
      </c>
      <c r="F1159" s="115">
        <f t="shared" si="592"/>
        <v>44948</v>
      </c>
      <c r="G1159" s="116">
        <f t="shared" si="570"/>
        <v>8.3006723105383262E-3</v>
      </c>
      <c r="H1159" s="117">
        <f t="shared" si="578"/>
        <v>45005</v>
      </c>
      <c r="I1159" s="117">
        <f t="shared" si="571"/>
        <v>45005</v>
      </c>
      <c r="J1159" s="118">
        <f t="shared" si="579"/>
        <v>18</v>
      </c>
      <c r="K1159" s="118">
        <f t="shared" si="594"/>
        <v>14</v>
      </c>
      <c r="L1159" s="8">
        <f t="shared" si="580"/>
        <v>1.0064501400000001</v>
      </c>
      <c r="M1159" s="119">
        <f t="shared" si="593"/>
        <v>1.0083006699999999</v>
      </c>
      <c r="N1159" s="119">
        <f t="shared" si="587"/>
        <v>1.2735705208181261</v>
      </c>
      <c r="O1159" s="112">
        <f t="shared" si="590"/>
        <v>1.2817852199999999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9.5000000000000001E-2</v>
      </c>
      <c r="U1159" s="120">
        <f t="shared" si="588"/>
        <v>14</v>
      </c>
      <c r="V1159" s="120">
        <v>252</v>
      </c>
      <c r="W1159" s="119">
        <f t="shared" si="573"/>
        <v>1.0050546410000001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45000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1"/>
        <v>5739.56</v>
      </c>
      <c r="F1160" s="115">
        <f t="shared" si="592"/>
        <v>44948</v>
      </c>
      <c r="G1160" s="116">
        <f t="shared" si="570"/>
        <v>8.3006723105383262E-3</v>
      </c>
      <c r="H1160" s="117">
        <f t="shared" si="578"/>
        <v>45005</v>
      </c>
      <c r="I1160" s="117">
        <f t="shared" si="571"/>
        <v>45005</v>
      </c>
      <c r="J1160" s="118">
        <f t="shared" si="579"/>
        <v>18</v>
      </c>
      <c r="K1160" s="118">
        <f t="shared" si="594"/>
        <v>15</v>
      </c>
      <c r="L1160" s="8">
        <f t="shared" si="580"/>
        <v>1.00691245</v>
      </c>
      <c r="M1160" s="119">
        <f t="shared" si="593"/>
        <v>1.0083006699999999</v>
      </c>
      <c r="N1160" s="119">
        <f t="shared" si="587"/>
        <v>1.2735705208181261</v>
      </c>
      <c r="O1160" s="112">
        <f t="shared" si="590"/>
        <v>1.2823740100000001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9.5000000000000001E-2</v>
      </c>
      <c r="U1160" s="120">
        <f t="shared" si="588"/>
        <v>15</v>
      </c>
      <c r="V1160" s="120">
        <v>252</v>
      </c>
      <c r="W1160" s="119">
        <f t="shared" si="573"/>
        <v>1.0054166630000001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45001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1"/>
        <v>5739.56</v>
      </c>
      <c r="F1161" s="115">
        <f t="shared" si="592"/>
        <v>44948</v>
      </c>
      <c r="G1161" s="116">
        <f t="shared" si="570"/>
        <v>8.3006723105383262E-3</v>
      </c>
      <c r="H1161" s="117">
        <f t="shared" si="578"/>
        <v>45005</v>
      </c>
      <c r="I1161" s="117">
        <f t="shared" si="571"/>
        <v>45005</v>
      </c>
      <c r="J1161" s="118">
        <f t="shared" si="579"/>
        <v>18</v>
      </c>
      <c r="K1161" s="118">
        <f t="shared" si="594"/>
        <v>16</v>
      </c>
      <c r="L1161" s="8">
        <f t="shared" si="580"/>
        <v>1.00737498</v>
      </c>
      <c r="M1161" s="119">
        <f t="shared" si="593"/>
        <v>1.0083006699999999</v>
      </c>
      <c r="N1161" s="119">
        <f t="shared" si="587"/>
        <v>1.2735705208181261</v>
      </c>
      <c r="O1161" s="112">
        <f t="shared" si="590"/>
        <v>1.2829630700000001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9.5000000000000001E-2</v>
      </c>
      <c r="U1161" s="120">
        <f t="shared" si="588"/>
        <v>16</v>
      </c>
      <c r="V1161" s="120">
        <v>252</v>
      </c>
      <c r="W1161" s="119">
        <f t="shared" si="573"/>
        <v>1.005778815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45002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1"/>
        <v>5739.56</v>
      </c>
      <c r="F1162" s="115">
        <f t="shared" si="592"/>
        <v>44948</v>
      </c>
      <c r="G1162" s="116">
        <f t="shared" ref="G1162:G1225" si="596">(E1162/D1162)-1</f>
        <v>8.3006723105383262E-3</v>
      </c>
      <c r="H1162" s="117">
        <f t="shared" si="578"/>
        <v>45005</v>
      </c>
      <c r="I1162" s="117">
        <f t="shared" ref="I1162:I1225" si="597">IF(A1162&gt;I1161,H1162,I1161)</f>
        <v>45005</v>
      </c>
      <c r="J1162" s="118">
        <f t="shared" si="579"/>
        <v>18</v>
      </c>
      <c r="K1162" s="118">
        <f t="shared" si="594"/>
        <v>17</v>
      </c>
      <c r="L1162" s="8">
        <f t="shared" si="580"/>
        <v>1.0078377199999999</v>
      </c>
      <c r="M1162" s="119">
        <f t="shared" si="593"/>
        <v>1.0083006699999999</v>
      </c>
      <c r="N1162" s="119">
        <f t="shared" si="587"/>
        <v>1.2735705208181261</v>
      </c>
      <c r="O1162" s="112">
        <f t="shared" si="590"/>
        <v>1.2835524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9.5000000000000001E-2</v>
      </c>
      <c r="U1162" s="120">
        <f t="shared" si="588"/>
        <v>17</v>
      </c>
      <c r="V1162" s="120">
        <v>252</v>
      </c>
      <c r="W1162" s="119">
        <f t="shared" ref="W1162:W1225" si="599">ROUND((1+T1162)^TRUNC((U1162/V1162),9),9)</f>
        <v>1.0061410980000001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45003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1"/>
        <v>5739.56</v>
      </c>
      <c r="F1163" s="115">
        <f t="shared" si="592"/>
        <v>44948</v>
      </c>
      <c r="G1163" s="116">
        <f t="shared" si="596"/>
        <v>8.3006723105383262E-3</v>
      </c>
      <c r="H1163" s="117">
        <f t="shared" ref="H1163:H1226" si="604">IF(DAY(A1163)=H$9,VLOOKUP(A1163,AH$118:AN$450,4),H1162)</f>
        <v>45005</v>
      </c>
      <c r="I1163" s="117">
        <f t="shared" si="597"/>
        <v>45005</v>
      </c>
      <c r="J1163" s="118">
        <f t="shared" ref="J1163:J1226" si="605">IF(I1163=I1162,J1162,NETWORKDAYS(I1162,I1163,$AD$148:$AD$502)-1)</f>
        <v>18</v>
      </c>
      <c r="K1163" s="118">
        <f t="shared" si="594"/>
        <v>18</v>
      </c>
      <c r="L1163" s="8">
        <f t="shared" ref="L1163:L1226" si="606">IF(E1163&lt;D1163,1,TRUNC((E1163/D1163)^TRUNC((K1163/J1163),9),8))</f>
        <v>1.0083006699999999</v>
      </c>
      <c r="M1163" s="119">
        <f t="shared" si="593"/>
        <v>1.0083006699999999</v>
      </c>
      <c r="N1163" s="119">
        <f t="shared" si="587"/>
        <v>1.2735705208181261</v>
      </c>
      <c r="O1163" s="112">
        <f t="shared" si="590"/>
        <v>1.2841419999999999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9.5000000000000001E-2</v>
      </c>
      <c r="U1163" s="120">
        <f t="shared" si="588"/>
        <v>18</v>
      </c>
      <c r="V1163" s="120">
        <v>252</v>
      </c>
      <c r="W1163" s="119">
        <f t="shared" si="599"/>
        <v>1.006503511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45004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1"/>
        <v>5739.56</v>
      </c>
      <c r="F1164" s="115">
        <f t="shared" si="592"/>
        <v>44948</v>
      </c>
      <c r="G1164" s="116">
        <f t="shared" si="596"/>
        <v>8.3006723105383262E-3</v>
      </c>
      <c r="H1164" s="117">
        <f t="shared" si="604"/>
        <v>45005</v>
      </c>
      <c r="I1164" s="117">
        <f t="shared" si="597"/>
        <v>45005</v>
      </c>
      <c r="J1164" s="118">
        <f t="shared" si="605"/>
        <v>18</v>
      </c>
      <c r="K1164" s="118">
        <f t="shared" si="594"/>
        <v>18</v>
      </c>
      <c r="L1164" s="8">
        <f t="shared" si="606"/>
        <v>1.0083006699999999</v>
      </c>
      <c r="M1164" s="119">
        <f t="shared" si="593"/>
        <v>1.0083006699999999</v>
      </c>
      <c r="N1164" s="119">
        <f t="shared" si="587"/>
        <v>1.2735705208181261</v>
      </c>
      <c r="O1164" s="112">
        <f t="shared" si="590"/>
        <v>1.2841419999999999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9.5000000000000001E-2</v>
      </c>
      <c r="U1164" s="120">
        <f t="shared" si="588"/>
        <v>18</v>
      </c>
      <c r="V1164" s="120">
        <v>252</v>
      </c>
      <c r="W1164" s="119">
        <f t="shared" si="599"/>
        <v>1.006503511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45005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1"/>
        <v>5739.56</v>
      </c>
      <c r="F1165" s="115">
        <f t="shared" si="592"/>
        <v>44948</v>
      </c>
      <c r="G1165" s="116">
        <f t="shared" si="596"/>
        <v>8.3006723105383262E-3</v>
      </c>
      <c r="H1165" s="117">
        <f t="shared" si="604"/>
        <v>45036</v>
      </c>
      <c r="I1165" s="117">
        <f t="shared" si="597"/>
        <v>45005</v>
      </c>
      <c r="J1165" s="118">
        <f t="shared" si="605"/>
        <v>18</v>
      </c>
      <c r="K1165" s="118">
        <f t="shared" si="594"/>
        <v>18</v>
      </c>
      <c r="L1165" s="8">
        <f t="shared" si="606"/>
        <v>1.0083006699999999</v>
      </c>
      <c r="M1165" s="119">
        <f t="shared" si="593"/>
        <v>1.0083006699999999</v>
      </c>
      <c r="N1165" s="119">
        <f t="shared" si="587"/>
        <v>1.2735705208181261</v>
      </c>
      <c r="O1165" s="112">
        <f t="shared" si="590"/>
        <v>1.2841419999999999</v>
      </c>
      <c r="P1165" s="112">
        <f t="shared" si="598"/>
        <v>0</v>
      </c>
      <c r="Q1165" s="162">
        <f t="shared" si="609"/>
        <v>38</v>
      </c>
      <c r="R1165" s="30">
        <f t="shared" si="610"/>
        <v>4.9544999999999999E-2</v>
      </c>
      <c r="S1165" s="112">
        <f t="shared" si="589"/>
        <v>0</v>
      </c>
      <c r="T1165" s="122">
        <f t="shared" si="607"/>
        <v>9.5000000000000001E-2</v>
      </c>
      <c r="U1165" s="120">
        <f t="shared" si="588"/>
        <v>18</v>
      </c>
      <c r="V1165" s="120">
        <v>252</v>
      </c>
      <c r="W1165" s="119">
        <f t="shared" si="599"/>
        <v>1.006503511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45006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1"/>
        <v>5739.56</v>
      </c>
      <c r="F1166" s="115">
        <f t="shared" si="592"/>
        <v>44977</v>
      </c>
      <c r="G1166" s="116">
        <f t="shared" si="596"/>
        <v>8.3006723105383262E-3</v>
      </c>
      <c r="H1166" s="117">
        <f t="shared" si="604"/>
        <v>45036</v>
      </c>
      <c r="I1166" s="117">
        <f t="shared" si="597"/>
        <v>45036</v>
      </c>
      <c r="J1166" s="118">
        <f t="shared" si="605"/>
        <v>22</v>
      </c>
      <c r="K1166" s="118">
        <f t="shared" si="594"/>
        <v>1</v>
      </c>
      <c r="L1166" s="8">
        <f t="shared" si="606"/>
        <v>1.00037581</v>
      </c>
      <c r="M1166" s="119">
        <f t="shared" si="593"/>
        <v>1.0083006699999999</v>
      </c>
      <c r="N1166" s="119">
        <f t="shared" si="587"/>
        <v>1.2841420094331653</v>
      </c>
      <c r="O1166" s="112">
        <f t="shared" si="590"/>
        <v>1.2846245999999999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9.5000000000000001E-2</v>
      </c>
      <c r="U1166" s="120">
        <f t="shared" si="588"/>
        <v>1</v>
      </c>
      <c r="V1166" s="120">
        <v>252</v>
      </c>
      <c r="W1166" s="119">
        <f t="shared" si="599"/>
        <v>1.0003602009999999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45007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1"/>
        <v>5739.56</v>
      </c>
      <c r="F1167" s="115">
        <f t="shared" si="592"/>
        <v>44977</v>
      </c>
      <c r="G1167" s="116">
        <f t="shared" si="596"/>
        <v>8.3006723105383262E-3</v>
      </c>
      <c r="H1167" s="117">
        <f t="shared" si="604"/>
        <v>45036</v>
      </c>
      <c r="I1167" s="117">
        <f t="shared" si="597"/>
        <v>45036</v>
      </c>
      <c r="J1167" s="118">
        <f t="shared" si="605"/>
        <v>22</v>
      </c>
      <c r="K1167" s="118">
        <f t="shared" si="594"/>
        <v>2</v>
      </c>
      <c r="L1167" s="8">
        <f t="shared" si="606"/>
        <v>1.0007517699999999</v>
      </c>
      <c r="M1167" s="119">
        <f t="shared" si="593"/>
        <v>1.0083006699999999</v>
      </c>
      <c r="N1167" s="119">
        <f t="shared" si="587"/>
        <v>1.2841420094331653</v>
      </c>
      <c r="O1167" s="112">
        <f t="shared" si="590"/>
        <v>1.2851073799999999</v>
      </c>
      <c r="P1167" s="112">
        <f t="shared" si="598"/>
        <v>0</v>
      </c>
      <c r="Q1167" s="162">
        <f t="shared" si="609"/>
        <v>0</v>
      </c>
      <c r="R1167" s="30">
        <f t="shared" si="610"/>
        <v>0</v>
      </c>
      <c r="S1167" s="112">
        <f t="shared" si="589"/>
        <v>0</v>
      </c>
      <c r="T1167" s="122">
        <f t="shared" si="607"/>
        <v>9.5000000000000001E-2</v>
      </c>
      <c r="U1167" s="120">
        <f t="shared" si="588"/>
        <v>2</v>
      </c>
      <c r="V1167" s="120">
        <v>252</v>
      </c>
      <c r="W1167" s="119">
        <f t="shared" si="599"/>
        <v>1.0007205320000001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45008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1"/>
        <v>5739.56</v>
      </c>
      <c r="F1168" s="115">
        <f t="shared" si="592"/>
        <v>44977</v>
      </c>
      <c r="G1168" s="116">
        <f t="shared" si="596"/>
        <v>8.3006723105383262E-3</v>
      </c>
      <c r="H1168" s="117">
        <f t="shared" si="604"/>
        <v>45036</v>
      </c>
      <c r="I1168" s="117">
        <f t="shared" si="597"/>
        <v>45036</v>
      </c>
      <c r="J1168" s="118">
        <f t="shared" si="605"/>
        <v>22</v>
      </c>
      <c r="K1168" s="118">
        <f t="shared" si="594"/>
        <v>3</v>
      </c>
      <c r="L1168" s="8">
        <f t="shared" si="606"/>
        <v>1.0011278699999999</v>
      </c>
      <c r="M1168" s="119">
        <f t="shared" si="593"/>
        <v>1.0083006699999999</v>
      </c>
      <c r="N1168" s="119">
        <f t="shared" si="587"/>
        <v>1.2841420094331653</v>
      </c>
      <c r="O1168" s="112">
        <f t="shared" si="590"/>
        <v>1.2855903500000001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9.5000000000000001E-2</v>
      </c>
      <c r="U1168" s="120">
        <f t="shared" si="588"/>
        <v>3</v>
      </c>
      <c r="V1168" s="120">
        <v>252</v>
      </c>
      <c r="W1168" s="119">
        <f t="shared" si="599"/>
        <v>1.001080993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45009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1"/>
        <v>5739.56</v>
      </c>
      <c r="F1169" s="115">
        <f t="shared" si="592"/>
        <v>44977</v>
      </c>
      <c r="G1169" s="116">
        <f t="shared" si="596"/>
        <v>8.3006723105383262E-3</v>
      </c>
      <c r="H1169" s="117">
        <f t="shared" si="604"/>
        <v>45036</v>
      </c>
      <c r="I1169" s="117">
        <f t="shared" si="597"/>
        <v>45036</v>
      </c>
      <c r="J1169" s="118">
        <f t="shared" si="605"/>
        <v>22</v>
      </c>
      <c r="K1169" s="118">
        <f t="shared" si="594"/>
        <v>4</v>
      </c>
      <c r="L1169" s="8">
        <f t="shared" si="606"/>
        <v>1.0015041099999999</v>
      </c>
      <c r="M1169" s="119">
        <f t="shared" si="593"/>
        <v>1.0083006699999999</v>
      </c>
      <c r="N1169" s="119">
        <f t="shared" si="587"/>
        <v>1.2841420094331653</v>
      </c>
      <c r="O1169" s="112">
        <f t="shared" si="590"/>
        <v>1.2860735000000001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9.5000000000000001E-2</v>
      </c>
      <c r="U1169" s="120">
        <f t="shared" si="588"/>
        <v>4</v>
      </c>
      <c r="V1169" s="120">
        <v>252</v>
      </c>
      <c r="W1169" s="119">
        <f t="shared" si="599"/>
        <v>1.0014415830000001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45010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1"/>
        <v>5739.56</v>
      </c>
      <c r="F1170" s="115">
        <f t="shared" si="592"/>
        <v>44977</v>
      </c>
      <c r="G1170" s="116">
        <f t="shared" si="596"/>
        <v>8.3006723105383262E-3</v>
      </c>
      <c r="H1170" s="117">
        <f t="shared" si="604"/>
        <v>45036</v>
      </c>
      <c r="I1170" s="117">
        <f t="shared" si="597"/>
        <v>45036</v>
      </c>
      <c r="J1170" s="118">
        <f t="shared" si="605"/>
        <v>22</v>
      </c>
      <c r="K1170" s="118">
        <f t="shared" si="594"/>
        <v>5</v>
      </c>
      <c r="L1170" s="8">
        <f t="shared" si="606"/>
        <v>1.00188049</v>
      </c>
      <c r="M1170" s="119">
        <f t="shared" si="593"/>
        <v>1.0083006699999999</v>
      </c>
      <c r="N1170" s="119">
        <f t="shared" si="587"/>
        <v>1.2841420094331653</v>
      </c>
      <c r="O1170" s="112">
        <f t="shared" si="590"/>
        <v>1.2865568199999999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9.5000000000000001E-2</v>
      </c>
      <c r="U1170" s="120">
        <f t="shared" si="588"/>
        <v>5</v>
      </c>
      <c r="V1170" s="120">
        <v>252</v>
      </c>
      <c r="W1170" s="119">
        <f t="shared" si="599"/>
        <v>1.0018023039999999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45011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1"/>
        <v>5739.56</v>
      </c>
      <c r="F1171" s="115">
        <f t="shared" si="592"/>
        <v>44977</v>
      </c>
      <c r="G1171" s="116">
        <f t="shared" si="596"/>
        <v>8.3006723105383262E-3</v>
      </c>
      <c r="H1171" s="117">
        <f t="shared" si="604"/>
        <v>45036</v>
      </c>
      <c r="I1171" s="117">
        <f t="shared" si="597"/>
        <v>45036</v>
      </c>
      <c r="J1171" s="118">
        <f t="shared" si="605"/>
        <v>22</v>
      </c>
      <c r="K1171" s="118">
        <f t="shared" si="594"/>
        <v>5</v>
      </c>
      <c r="L1171" s="8">
        <f t="shared" si="606"/>
        <v>1.00188049</v>
      </c>
      <c r="M1171" s="119">
        <f t="shared" si="593"/>
        <v>1.0083006699999999</v>
      </c>
      <c r="N1171" s="119">
        <f t="shared" si="587"/>
        <v>1.2841420094331653</v>
      </c>
      <c r="O1171" s="112">
        <f t="shared" si="590"/>
        <v>1.2865568199999999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9.5000000000000001E-2</v>
      </c>
      <c r="U1171" s="120">
        <f t="shared" si="588"/>
        <v>5</v>
      </c>
      <c r="V1171" s="120">
        <v>252</v>
      </c>
      <c r="W1171" s="119">
        <f t="shared" si="599"/>
        <v>1.0018023039999999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45012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1"/>
        <v>5739.56</v>
      </c>
      <c r="F1172" s="115">
        <f t="shared" si="592"/>
        <v>44977</v>
      </c>
      <c r="G1172" s="116">
        <f t="shared" si="596"/>
        <v>8.3006723105383262E-3</v>
      </c>
      <c r="H1172" s="117">
        <f t="shared" si="604"/>
        <v>45036</v>
      </c>
      <c r="I1172" s="117">
        <f t="shared" si="597"/>
        <v>45036</v>
      </c>
      <c r="J1172" s="118">
        <f t="shared" si="605"/>
        <v>22</v>
      </c>
      <c r="K1172" s="118">
        <f t="shared" si="594"/>
        <v>5</v>
      </c>
      <c r="L1172" s="8">
        <f t="shared" si="606"/>
        <v>1.00188049</v>
      </c>
      <c r="M1172" s="119">
        <f t="shared" si="593"/>
        <v>1.0083006699999999</v>
      </c>
      <c r="N1172" s="119">
        <f t="shared" si="587"/>
        <v>1.2841420094331653</v>
      </c>
      <c r="O1172" s="112">
        <f t="shared" si="590"/>
        <v>1.2865568199999999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9.5000000000000001E-2</v>
      </c>
      <c r="U1172" s="120">
        <f t="shared" si="588"/>
        <v>5</v>
      </c>
      <c r="V1172" s="120">
        <v>252</v>
      </c>
      <c r="W1172" s="119">
        <f t="shared" si="599"/>
        <v>1.0018023039999999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45013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1"/>
        <v>5739.56</v>
      </c>
      <c r="F1173" s="115">
        <f t="shared" si="592"/>
        <v>44977</v>
      </c>
      <c r="G1173" s="116">
        <f t="shared" si="596"/>
        <v>8.3006723105383262E-3</v>
      </c>
      <c r="H1173" s="117">
        <f t="shared" si="604"/>
        <v>45036</v>
      </c>
      <c r="I1173" s="117">
        <f t="shared" si="597"/>
        <v>45036</v>
      </c>
      <c r="J1173" s="118">
        <f t="shared" si="605"/>
        <v>22</v>
      </c>
      <c r="K1173" s="118">
        <f t="shared" si="594"/>
        <v>6</v>
      </c>
      <c r="L1173" s="8">
        <f t="shared" si="606"/>
        <v>1.0022570099999999</v>
      </c>
      <c r="M1173" s="119">
        <f t="shared" si="593"/>
        <v>1.0083006699999999</v>
      </c>
      <c r="N1173" s="119">
        <f t="shared" si="587"/>
        <v>1.2841420094331653</v>
      </c>
      <c r="O1173" s="112">
        <f t="shared" si="590"/>
        <v>1.28704033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9.5000000000000001E-2</v>
      </c>
      <c r="U1173" s="120">
        <f t="shared" si="588"/>
        <v>6</v>
      </c>
      <c r="V1173" s="120">
        <v>252</v>
      </c>
      <c r="W1173" s="119">
        <f t="shared" si="599"/>
        <v>1.002163154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45014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1"/>
        <v>5739.56</v>
      </c>
      <c r="F1174" s="115">
        <f t="shared" si="592"/>
        <v>44977</v>
      </c>
      <c r="G1174" s="116">
        <f t="shared" si="596"/>
        <v>8.3006723105383262E-3</v>
      </c>
      <c r="H1174" s="117">
        <f t="shared" si="604"/>
        <v>45036</v>
      </c>
      <c r="I1174" s="117">
        <f t="shared" si="597"/>
        <v>45036</v>
      </c>
      <c r="J1174" s="118">
        <f t="shared" si="605"/>
        <v>22</v>
      </c>
      <c r="K1174" s="118">
        <f t="shared" si="594"/>
        <v>7</v>
      </c>
      <c r="L1174" s="8">
        <f t="shared" si="606"/>
        <v>1.00263368</v>
      </c>
      <c r="M1174" s="119">
        <f t="shared" si="593"/>
        <v>1.0083006699999999</v>
      </c>
      <c r="N1174" s="119">
        <f t="shared" si="587"/>
        <v>1.2841420094331653</v>
      </c>
      <c r="O1174" s="112">
        <f t="shared" si="590"/>
        <v>1.28752402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9.5000000000000001E-2</v>
      </c>
      <c r="U1174" s="120">
        <f t="shared" si="588"/>
        <v>7</v>
      </c>
      <c r="V1174" s="120">
        <v>252</v>
      </c>
      <c r="W1174" s="119">
        <f t="shared" si="599"/>
        <v>1.002524135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45015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1"/>
        <v>5739.56</v>
      </c>
      <c r="F1175" s="115">
        <f t="shared" si="592"/>
        <v>44977</v>
      </c>
      <c r="G1175" s="116">
        <f t="shared" si="596"/>
        <v>8.3006723105383262E-3</v>
      </c>
      <c r="H1175" s="117">
        <f t="shared" si="604"/>
        <v>45036</v>
      </c>
      <c r="I1175" s="117">
        <f t="shared" si="597"/>
        <v>45036</v>
      </c>
      <c r="J1175" s="118">
        <f t="shared" si="605"/>
        <v>22</v>
      </c>
      <c r="K1175" s="118">
        <f t="shared" si="594"/>
        <v>8</v>
      </c>
      <c r="L1175" s="8">
        <f t="shared" si="606"/>
        <v>1.0030104900000001</v>
      </c>
      <c r="M1175" s="119">
        <f t="shared" si="593"/>
        <v>1.0083006699999999</v>
      </c>
      <c r="N1175" s="119">
        <f t="shared" si="587"/>
        <v>1.2841420094331653</v>
      </c>
      <c r="O1175" s="112">
        <f t="shared" si="590"/>
        <v>1.2880079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9.5000000000000001E-2</v>
      </c>
      <c r="U1175" s="120">
        <f t="shared" si="588"/>
        <v>8</v>
      </c>
      <c r="V1175" s="120">
        <v>252</v>
      </c>
      <c r="W1175" s="119">
        <f t="shared" si="599"/>
        <v>1.0028852450000001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45016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1"/>
        <v>5739.56</v>
      </c>
      <c r="F1176" s="115">
        <f t="shared" si="592"/>
        <v>44977</v>
      </c>
      <c r="G1176" s="116">
        <f t="shared" si="596"/>
        <v>8.3006723105383262E-3</v>
      </c>
      <c r="H1176" s="117">
        <f t="shared" si="604"/>
        <v>45036</v>
      </c>
      <c r="I1176" s="117">
        <f t="shared" si="597"/>
        <v>45036</v>
      </c>
      <c r="J1176" s="118">
        <f t="shared" si="605"/>
        <v>22</v>
      </c>
      <c r="K1176" s="118">
        <f t="shared" si="594"/>
        <v>9</v>
      </c>
      <c r="L1176" s="8">
        <f t="shared" si="606"/>
        <v>1.0033874300000001</v>
      </c>
      <c r="M1176" s="119">
        <f t="shared" si="593"/>
        <v>1.0083006699999999</v>
      </c>
      <c r="N1176" s="119">
        <f t="shared" si="587"/>
        <v>1.2841420094331653</v>
      </c>
      <c r="O1176" s="112">
        <f t="shared" si="590"/>
        <v>1.2884919500000001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9.5000000000000001E-2</v>
      </c>
      <c r="U1176" s="120">
        <f t="shared" si="588"/>
        <v>9</v>
      </c>
      <c r="V1176" s="120">
        <v>252</v>
      </c>
      <c r="W1176" s="119">
        <f t="shared" si="599"/>
        <v>1.0032464860000001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45017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1"/>
        <v>5739.56</v>
      </c>
      <c r="F1177" s="115">
        <f t="shared" si="592"/>
        <v>44977</v>
      </c>
      <c r="G1177" s="116">
        <f t="shared" si="596"/>
        <v>8.3006723105383262E-3</v>
      </c>
      <c r="H1177" s="117">
        <f t="shared" si="604"/>
        <v>45036</v>
      </c>
      <c r="I1177" s="117">
        <f t="shared" si="597"/>
        <v>45036</v>
      </c>
      <c r="J1177" s="118">
        <f t="shared" si="605"/>
        <v>22</v>
      </c>
      <c r="K1177" s="118">
        <f t="shared" si="594"/>
        <v>10</v>
      </c>
      <c r="L1177" s="8">
        <f t="shared" si="606"/>
        <v>1.00376452</v>
      </c>
      <c r="M1177" s="119">
        <f t="shared" si="593"/>
        <v>1.0083006699999999</v>
      </c>
      <c r="N1177" s="119">
        <f t="shared" si="587"/>
        <v>1.2841420094331653</v>
      </c>
      <c r="O1177" s="112">
        <f t="shared" si="590"/>
        <v>1.2889761799999999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9.5000000000000001E-2</v>
      </c>
      <c r="U1177" s="120">
        <f t="shared" si="588"/>
        <v>10</v>
      </c>
      <c r="V1177" s="120">
        <v>252</v>
      </c>
      <c r="W1177" s="119">
        <f t="shared" si="599"/>
        <v>1.0036078559999999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45018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1"/>
        <v>5739.56</v>
      </c>
      <c r="F1178" s="115">
        <f t="shared" si="592"/>
        <v>44977</v>
      </c>
      <c r="G1178" s="116">
        <f t="shared" si="596"/>
        <v>8.3006723105383262E-3</v>
      </c>
      <c r="H1178" s="117">
        <f t="shared" si="604"/>
        <v>45036</v>
      </c>
      <c r="I1178" s="117">
        <f t="shared" si="597"/>
        <v>45036</v>
      </c>
      <c r="J1178" s="118">
        <f t="shared" si="605"/>
        <v>22</v>
      </c>
      <c r="K1178" s="118">
        <f t="shared" si="594"/>
        <v>10</v>
      </c>
      <c r="L1178" s="8">
        <f t="shared" si="606"/>
        <v>1.00376452</v>
      </c>
      <c r="M1178" s="119">
        <f t="shared" si="593"/>
        <v>1.0083006699999999</v>
      </c>
      <c r="N1178" s="119">
        <f t="shared" si="587"/>
        <v>1.2841420094331653</v>
      </c>
      <c r="O1178" s="112">
        <f t="shared" si="590"/>
        <v>1.2889761799999999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9.5000000000000001E-2</v>
      </c>
      <c r="U1178" s="120">
        <f t="shared" si="588"/>
        <v>10</v>
      </c>
      <c r="V1178" s="120">
        <v>252</v>
      </c>
      <c r="W1178" s="119">
        <f t="shared" si="599"/>
        <v>1.0036078559999999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45019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1"/>
        <v>5739.56</v>
      </c>
      <c r="F1179" s="115">
        <f t="shared" si="592"/>
        <v>44977</v>
      </c>
      <c r="G1179" s="116">
        <f t="shared" si="596"/>
        <v>8.3006723105383262E-3</v>
      </c>
      <c r="H1179" s="117">
        <f t="shared" si="604"/>
        <v>45036</v>
      </c>
      <c r="I1179" s="117">
        <f t="shared" si="597"/>
        <v>45036</v>
      </c>
      <c r="J1179" s="118">
        <f t="shared" si="605"/>
        <v>22</v>
      </c>
      <c r="K1179" s="118">
        <f t="shared" si="594"/>
        <v>10</v>
      </c>
      <c r="L1179" s="8">
        <f t="shared" si="606"/>
        <v>1.00376452</v>
      </c>
      <c r="M1179" s="119">
        <f t="shared" si="593"/>
        <v>1.0083006699999999</v>
      </c>
      <c r="N1179" s="119">
        <f t="shared" si="587"/>
        <v>1.2841420094331653</v>
      </c>
      <c r="O1179" s="112">
        <f t="shared" si="590"/>
        <v>1.2889761799999999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9.5000000000000001E-2</v>
      </c>
      <c r="U1179" s="120">
        <f t="shared" si="588"/>
        <v>10</v>
      </c>
      <c r="V1179" s="120">
        <v>252</v>
      </c>
      <c r="W1179" s="119">
        <f t="shared" si="599"/>
        <v>1.0036078559999999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45020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1"/>
        <v>5739.56</v>
      </c>
      <c r="F1180" s="115">
        <f t="shared" si="592"/>
        <v>44977</v>
      </c>
      <c r="G1180" s="116">
        <f t="shared" si="596"/>
        <v>8.3006723105383262E-3</v>
      </c>
      <c r="H1180" s="117">
        <f t="shared" si="604"/>
        <v>45036</v>
      </c>
      <c r="I1180" s="117">
        <f t="shared" si="597"/>
        <v>45036</v>
      </c>
      <c r="J1180" s="118">
        <f t="shared" si="605"/>
        <v>22</v>
      </c>
      <c r="K1180" s="118">
        <f t="shared" si="594"/>
        <v>11</v>
      </c>
      <c r="L1180" s="8">
        <f t="shared" si="606"/>
        <v>1.0041417500000001</v>
      </c>
      <c r="M1180" s="119">
        <f t="shared" si="593"/>
        <v>1.0083006699999999</v>
      </c>
      <c r="N1180" s="119">
        <f t="shared" si="587"/>
        <v>1.2841420094331653</v>
      </c>
      <c r="O1180" s="112">
        <f t="shared" si="590"/>
        <v>1.2894606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9.5000000000000001E-2</v>
      </c>
      <c r="U1180" s="120">
        <f t="shared" si="588"/>
        <v>11</v>
      </c>
      <c r="V1180" s="120">
        <v>252</v>
      </c>
      <c r="W1180" s="119">
        <f t="shared" si="599"/>
        <v>1.0039693569999999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45021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1"/>
        <v>5739.56</v>
      </c>
      <c r="F1181" s="115">
        <f t="shared" si="592"/>
        <v>44977</v>
      </c>
      <c r="G1181" s="116">
        <f t="shared" si="596"/>
        <v>8.3006723105383262E-3</v>
      </c>
      <c r="H1181" s="117">
        <f t="shared" si="604"/>
        <v>45036</v>
      </c>
      <c r="I1181" s="117">
        <f t="shared" si="597"/>
        <v>45036</v>
      </c>
      <c r="J1181" s="118">
        <f t="shared" si="605"/>
        <v>22</v>
      </c>
      <c r="K1181" s="118">
        <f t="shared" si="594"/>
        <v>12</v>
      </c>
      <c r="L1181" s="8">
        <f t="shared" si="606"/>
        <v>1.00451913</v>
      </c>
      <c r="M1181" s="119">
        <f t="shared" si="593"/>
        <v>1.0083006699999999</v>
      </c>
      <c r="N1181" s="119">
        <f t="shared" si="587"/>
        <v>1.2841420094331653</v>
      </c>
      <c r="O1181" s="112">
        <f t="shared" si="590"/>
        <v>1.28994521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9.5000000000000001E-2</v>
      </c>
      <c r="U1181" s="120">
        <f t="shared" si="588"/>
        <v>12</v>
      </c>
      <c r="V1181" s="120">
        <v>252</v>
      </c>
      <c r="W1181" s="119">
        <f t="shared" si="599"/>
        <v>1.004330988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45022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1"/>
        <v>5739.56</v>
      </c>
      <c r="F1182" s="115">
        <f t="shared" si="592"/>
        <v>44977</v>
      </c>
      <c r="G1182" s="116">
        <f t="shared" si="596"/>
        <v>8.3006723105383262E-3</v>
      </c>
      <c r="H1182" s="117">
        <f t="shared" si="604"/>
        <v>45036</v>
      </c>
      <c r="I1182" s="117">
        <f t="shared" si="597"/>
        <v>45036</v>
      </c>
      <c r="J1182" s="118">
        <f t="shared" si="605"/>
        <v>22</v>
      </c>
      <c r="K1182" s="118">
        <f t="shared" si="594"/>
        <v>13</v>
      </c>
      <c r="L1182" s="8">
        <f t="shared" si="606"/>
        <v>1.0048966399999999</v>
      </c>
      <c r="M1182" s="119">
        <f t="shared" si="593"/>
        <v>1.0083006699999999</v>
      </c>
      <c r="N1182" s="119">
        <f t="shared" si="587"/>
        <v>1.2841420094331653</v>
      </c>
      <c r="O1182" s="112">
        <f t="shared" si="590"/>
        <v>1.29042999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9.5000000000000001E-2</v>
      </c>
      <c r="U1182" s="120">
        <f t="shared" si="588"/>
        <v>13</v>
      </c>
      <c r="V1182" s="120">
        <v>252</v>
      </c>
      <c r="W1182" s="119">
        <f t="shared" si="599"/>
        <v>1.0046927489999999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45023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1"/>
        <v>5739.56</v>
      </c>
      <c r="F1183" s="115">
        <f t="shared" si="592"/>
        <v>44977</v>
      </c>
      <c r="G1183" s="116">
        <f t="shared" si="596"/>
        <v>8.3006723105383262E-3</v>
      </c>
      <c r="H1183" s="117">
        <f t="shared" si="604"/>
        <v>45036</v>
      </c>
      <c r="I1183" s="117">
        <f t="shared" si="597"/>
        <v>45036</v>
      </c>
      <c r="J1183" s="118">
        <f t="shared" si="605"/>
        <v>22</v>
      </c>
      <c r="K1183" s="118">
        <f t="shared" si="594"/>
        <v>14</v>
      </c>
      <c r="L1183" s="8">
        <f t="shared" si="606"/>
        <v>1.0052743</v>
      </c>
      <c r="M1183" s="119">
        <f t="shared" si="593"/>
        <v>1.0083006699999999</v>
      </c>
      <c r="N1183" s="119">
        <f t="shared" ref="N1183:N1246" si="613">IF(I1183&gt;I1182,N1182*M1183,N1182)</f>
        <v>1.2841420094331653</v>
      </c>
      <c r="O1183" s="112">
        <f t="shared" si="590"/>
        <v>1.2909149499999999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9.5000000000000001E-2</v>
      </c>
      <c r="U1183" s="120">
        <f t="shared" si="588"/>
        <v>14</v>
      </c>
      <c r="V1183" s="120">
        <v>252</v>
      </c>
      <c r="W1183" s="119">
        <f t="shared" si="599"/>
        <v>1.0050546410000001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45024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1"/>
        <v>5739.56</v>
      </c>
      <c r="F1184" s="115">
        <f t="shared" si="592"/>
        <v>44977</v>
      </c>
      <c r="G1184" s="116">
        <f t="shared" si="596"/>
        <v>8.3006723105383262E-3</v>
      </c>
      <c r="H1184" s="117">
        <f t="shared" si="604"/>
        <v>45036</v>
      </c>
      <c r="I1184" s="117">
        <f t="shared" si="597"/>
        <v>45036</v>
      </c>
      <c r="J1184" s="118">
        <f t="shared" si="605"/>
        <v>22</v>
      </c>
      <c r="K1184" s="118">
        <f t="shared" si="594"/>
        <v>14</v>
      </c>
      <c r="L1184" s="8">
        <f t="shared" si="606"/>
        <v>1.0052743</v>
      </c>
      <c r="M1184" s="119">
        <f t="shared" si="593"/>
        <v>1.0083006699999999</v>
      </c>
      <c r="N1184" s="119">
        <f t="shared" si="613"/>
        <v>1.2841420094331653</v>
      </c>
      <c r="O1184" s="112">
        <f t="shared" si="590"/>
        <v>1.2909149499999999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9.5000000000000001E-2</v>
      </c>
      <c r="U1184" s="120">
        <f t="shared" si="588"/>
        <v>14</v>
      </c>
      <c r="V1184" s="120">
        <v>252</v>
      </c>
      <c r="W1184" s="119">
        <f t="shared" si="599"/>
        <v>1.0050546410000001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45025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1"/>
        <v>5739.56</v>
      </c>
      <c r="F1185" s="115">
        <f t="shared" si="592"/>
        <v>44977</v>
      </c>
      <c r="G1185" s="116">
        <f t="shared" si="596"/>
        <v>8.3006723105383262E-3</v>
      </c>
      <c r="H1185" s="117">
        <f t="shared" si="604"/>
        <v>45036</v>
      </c>
      <c r="I1185" s="117">
        <f t="shared" si="597"/>
        <v>45036</v>
      </c>
      <c r="J1185" s="118">
        <f t="shared" si="605"/>
        <v>22</v>
      </c>
      <c r="K1185" s="118">
        <f t="shared" si="594"/>
        <v>14</v>
      </c>
      <c r="L1185" s="8">
        <f t="shared" si="606"/>
        <v>1.0052743</v>
      </c>
      <c r="M1185" s="119">
        <f t="shared" si="593"/>
        <v>1.0083006699999999</v>
      </c>
      <c r="N1185" s="119">
        <f t="shared" si="613"/>
        <v>1.2841420094331653</v>
      </c>
      <c r="O1185" s="112">
        <f t="shared" si="590"/>
        <v>1.2909149499999999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9.5000000000000001E-2</v>
      </c>
      <c r="U1185" s="120">
        <f t="shared" si="588"/>
        <v>14</v>
      </c>
      <c r="V1185" s="120">
        <v>252</v>
      </c>
      <c r="W1185" s="119">
        <f t="shared" si="599"/>
        <v>1.0050546410000001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45026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1"/>
        <v>5739.56</v>
      </c>
      <c r="F1186" s="115">
        <f t="shared" si="592"/>
        <v>44977</v>
      </c>
      <c r="G1186" s="116">
        <f t="shared" si="596"/>
        <v>8.3006723105383262E-3</v>
      </c>
      <c r="H1186" s="117">
        <f t="shared" si="604"/>
        <v>45036</v>
      </c>
      <c r="I1186" s="117">
        <f t="shared" si="597"/>
        <v>45036</v>
      </c>
      <c r="J1186" s="118">
        <f t="shared" si="605"/>
        <v>22</v>
      </c>
      <c r="K1186" s="118">
        <f t="shared" si="594"/>
        <v>14</v>
      </c>
      <c r="L1186" s="8">
        <f t="shared" si="606"/>
        <v>1.0052743</v>
      </c>
      <c r="M1186" s="119">
        <f t="shared" si="593"/>
        <v>1.0083006699999999</v>
      </c>
      <c r="N1186" s="119">
        <f t="shared" si="613"/>
        <v>1.2841420094331653</v>
      </c>
      <c r="O1186" s="112">
        <f t="shared" si="590"/>
        <v>1.2909149499999999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9.5000000000000001E-2</v>
      </c>
      <c r="U1186" s="120">
        <f t="shared" si="588"/>
        <v>14</v>
      </c>
      <c r="V1186" s="120">
        <v>252</v>
      </c>
      <c r="W1186" s="119">
        <f t="shared" si="599"/>
        <v>1.0050546410000001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45027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1"/>
        <v>5739.56</v>
      </c>
      <c r="F1187" s="115">
        <f t="shared" si="592"/>
        <v>44977</v>
      </c>
      <c r="G1187" s="116">
        <f t="shared" si="596"/>
        <v>8.3006723105383262E-3</v>
      </c>
      <c r="H1187" s="117">
        <f t="shared" si="604"/>
        <v>45036</v>
      </c>
      <c r="I1187" s="117">
        <f t="shared" si="597"/>
        <v>45036</v>
      </c>
      <c r="J1187" s="118">
        <f t="shared" si="605"/>
        <v>22</v>
      </c>
      <c r="K1187" s="118">
        <f t="shared" si="594"/>
        <v>15</v>
      </c>
      <c r="L1187" s="8">
        <f t="shared" si="606"/>
        <v>1.0056521</v>
      </c>
      <c r="M1187" s="119">
        <f t="shared" si="593"/>
        <v>1.0083006699999999</v>
      </c>
      <c r="N1187" s="119">
        <f t="shared" si="613"/>
        <v>1.2841420094331653</v>
      </c>
      <c r="O1187" s="112">
        <f t="shared" si="590"/>
        <v>1.2914000999999999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9.5000000000000001E-2</v>
      </c>
      <c r="U1187" s="120">
        <f t="shared" si="588"/>
        <v>15</v>
      </c>
      <c r="V1187" s="120">
        <v>252</v>
      </c>
      <c r="W1187" s="119">
        <f t="shared" si="599"/>
        <v>1.0054166630000001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45028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1"/>
        <v>5739.56</v>
      </c>
      <c r="F1188" s="115">
        <f t="shared" si="592"/>
        <v>44977</v>
      </c>
      <c r="G1188" s="116">
        <f t="shared" si="596"/>
        <v>8.3006723105383262E-3</v>
      </c>
      <c r="H1188" s="117">
        <f t="shared" si="604"/>
        <v>45036</v>
      </c>
      <c r="I1188" s="117">
        <f t="shared" si="597"/>
        <v>45036</v>
      </c>
      <c r="J1188" s="118">
        <f t="shared" si="605"/>
        <v>22</v>
      </c>
      <c r="K1188" s="118">
        <f t="shared" si="594"/>
        <v>16</v>
      </c>
      <c r="L1188" s="8">
        <f t="shared" si="606"/>
        <v>1.00603004</v>
      </c>
      <c r="M1188" s="119">
        <f t="shared" si="593"/>
        <v>1.0083006699999999</v>
      </c>
      <c r="N1188" s="119">
        <f t="shared" si="613"/>
        <v>1.2841420094331653</v>
      </c>
      <c r="O1188" s="112">
        <f t="shared" si="590"/>
        <v>1.29188543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9.5000000000000001E-2</v>
      </c>
      <c r="U1188" s="120">
        <f t="shared" si="588"/>
        <v>16</v>
      </c>
      <c r="V1188" s="120">
        <v>252</v>
      </c>
      <c r="W1188" s="119">
        <f t="shared" si="599"/>
        <v>1.005778815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45029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1"/>
        <v>5739.56</v>
      </c>
      <c r="F1189" s="115">
        <f t="shared" si="592"/>
        <v>44977</v>
      </c>
      <c r="G1189" s="116">
        <f t="shared" si="596"/>
        <v>8.3006723105383262E-3</v>
      </c>
      <c r="H1189" s="117">
        <f t="shared" si="604"/>
        <v>45036</v>
      </c>
      <c r="I1189" s="117">
        <f t="shared" si="597"/>
        <v>45036</v>
      </c>
      <c r="J1189" s="118">
        <f t="shared" si="605"/>
        <v>22</v>
      </c>
      <c r="K1189" s="118">
        <f t="shared" si="594"/>
        <v>17</v>
      </c>
      <c r="L1189" s="8">
        <f t="shared" si="606"/>
        <v>1.0064081199999999</v>
      </c>
      <c r="M1189" s="119">
        <f t="shared" si="593"/>
        <v>1.0083006699999999</v>
      </c>
      <c r="N1189" s="119">
        <f t="shared" si="613"/>
        <v>1.2841420094331653</v>
      </c>
      <c r="O1189" s="112">
        <f t="shared" si="590"/>
        <v>1.2923709400000001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9.5000000000000001E-2</v>
      </c>
      <c r="U1189" s="120">
        <f t="shared" ref="U1189:U1252" si="614">IF(Q1188&gt;0,1,IF(K1189=K1188,U1188,U1188+1))</f>
        <v>17</v>
      </c>
      <c r="V1189" s="120">
        <v>252</v>
      </c>
      <c r="W1189" s="119">
        <f t="shared" si="599"/>
        <v>1.0061410980000001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45030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1"/>
        <v>5739.56</v>
      </c>
      <c r="F1190" s="115">
        <f t="shared" si="592"/>
        <v>44977</v>
      </c>
      <c r="G1190" s="116">
        <f t="shared" si="596"/>
        <v>8.3006723105383262E-3</v>
      </c>
      <c r="H1190" s="117">
        <f t="shared" si="604"/>
        <v>45036</v>
      </c>
      <c r="I1190" s="117">
        <f t="shared" si="597"/>
        <v>45036</v>
      </c>
      <c r="J1190" s="118">
        <f t="shared" si="605"/>
        <v>22</v>
      </c>
      <c r="K1190" s="118">
        <f t="shared" si="594"/>
        <v>18</v>
      </c>
      <c r="L1190" s="8">
        <f t="shared" si="606"/>
        <v>1.0067863500000001</v>
      </c>
      <c r="M1190" s="119">
        <f t="shared" si="593"/>
        <v>1.0083006699999999</v>
      </c>
      <c r="N1190" s="119">
        <f t="shared" si="613"/>
        <v>1.2841420094331653</v>
      </c>
      <c r="O1190" s="112">
        <f t="shared" si="590"/>
        <v>1.2928566399999999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9.5000000000000001E-2</v>
      </c>
      <c r="U1190" s="120">
        <f t="shared" si="614"/>
        <v>18</v>
      </c>
      <c r="V1190" s="120">
        <v>252</v>
      </c>
      <c r="W1190" s="119">
        <f t="shared" si="599"/>
        <v>1.006503511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45031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1"/>
        <v>5739.56</v>
      </c>
      <c r="F1191" s="115">
        <f t="shared" si="592"/>
        <v>44977</v>
      </c>
      <c r="G1191" s="116">
        <f t="shared" si="596"/>
        <v>8.3006723105383262E-3</v>
      </c>
      <c r="H1191" s="117">
        <f t="shared" si="604"/>
        <v>45036</v>
      </c>
      <c r="I1191" s="117">
        <f t="shared" si="597"/>
        <v>45036</v>
      </c>
      <c r="J1191" s="118">
        <f t="shared" si="605"/>
        <v>22</v>
      </c>
      <c r="K1191" s="118">
        <f t="shared" si="594"/>
        <v>19</v>
      </c>
      <c r="L1191" s="8">
        <f t="shared" si="606"/>
        <v>1.0071647100000001</v>
      </c>
      <c r="M1191" s="119">
        <f t="shared" si="593"/>
        <v>1.0083006699999999</v>
      </c>
      <c r="N1191" s="119">
        <f t="shared" si="613"/>
        <v>1.2841420094331653</v>
      </c>
      <c r="O1191" s="112">
        <f t="shared" si="590"/>
        <v>1.29334251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9.5000000000000001E-2</v>
      </c>
      <c r="U1191" s="120">
        <f t="shared" si="614"/>
        <v>19</v>
      </c>
      <c r="V1191" s="120">
        <v>252</v>
      </c>
      <c r="W1191" s="119">
        <f t="shared" si="599"/>
        <v>1.0068660549999999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45032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si="591"/>
        <v>5739.56</v>
      </c>
      <c r="F1192" s="115">
        <f t="shared" si="592"/>
        <v>44977</v>
      </c>
      <c r="G1192" s="116">
        <f t="shared" si="596"/>
        <v>8.3006723105383262E-3</v>
      </c>
      <c r="H1192" s="117">
        <f t="shared" si="604"/>
        <v>45036</v>
      </c>
      <c r="I1192" s="117">
        <f t="shared" si="597"/>
        <v>45036</v>
      </c>
      <c r="J1192" s="118">
        <f t="shared" si="605"/>
        <v>22</v>
      </c>
      <c r="K1192" s="118">
        <f t="shared" si="594"/>
        <v>19</v>
      </c>
      <c r="L1192" s="8">
        <f t="shared" si="606"/>
        <v>1.0071647100000001</v>
      </c>
      <c r="M1192" s="119">
        <f t="shared" si="593"/>
        <v>1.0083006699999999</v>
      </c>
      <c r="N1192" s="119">
        <f t="shared" si="613"/>
        <v>1.2841420094331653</v>
      </c>
      <c r="O1192" s="112">
        <f t="shared" si="590"/>
        <v>1.29334251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9.5000000000000001E-2</v>
      </c>
      <c r="U1192" s="120">
        <f t="shared" si="614"/>
        <v>19</v>
      </c>
      <c r="V1192" s="120">
        <v>252</v>
      </c>
      <c r="W1192" s="119">
        <f t="shared" si="599"/>
        <v>1.0068660549999999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45033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591"/>
        <v>5739.56</v>
      </c>
      <c r="F1193" s="115">
        <f t="shared" si="592"/>
        <v>44977</v>
      </c>
      <c r="G1193" s="116">
        <f t="shared" si="596"/>
        <v>8.3006723105383262E-3</v>
      </c>
      <c r="H1193" s="117">
        <f t="shared" si="604"/>
        <v>45036</v>
      </c>
      <c r="I1193" s="117">
        <f t="shared" si="597"/>
        <v>45036</v>
      </c>
      <c r="J1193" s="118">
        <f t="shared" si="605"/>
        <v>22</v>
      </c>
      <c r="K1193" s="118">
        <f t="shared" si="594"/>
        <v>19</v>
      </c>
      <c r="L1193" s="8">
        <f t="shared" si="606"/>
        <v>1.0071647100000001</v>
      </c>
      <c r="M1193" s="119">
        <f t="shared" si="593"/>
        <v>1.0083006699999999</v>
      </c>
      <c r="N1193" s="119">
        <f t="shared" si="613"/>
        <v>1.2841420094331653</v>
      </c>
      <c r="O1193" s="112">
        <f t="shared" ref="O1193:O1256" si="616">TRUNC(TRUNC((L1193*N1193),15),8)</f>
        <v>1.29334251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9.5000000000000001E-2</v>
      </c>
      <c r="U1193" s="120">
        <f t="shared" si="614"/>
        <v>19</v>
      </c>
      <c r="V1193" s="120">
        <v>252</v>
      </c>
      <c r="W1193" s="119">
        <f t="shared" si="599"/>
        <v>1.0068660549999999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45034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ref="E1194:E1257" si="617">IF($K1194=1,VLOOKUP($A1193,$AO$10:$AS$131,4),E1193)</f>
        <v>5739.56</v>
      </c>
      <c r="F1194" s="115">
        <f t="shared" ref="F1194:F1257" si="618">IF($K1194=1,VLOOKUP($A1193,$AO$10:$AS$131,5),F1193)</f>
        <v>44977</v>
      </c>
      <c r="G1194" s="116">
        <f t="shared" si="596"/>
        <v>8.3006723105383262E-3</v>
      </c>
      <c r="H1194" s="117">
        <f t="shared" si="604"/>
        <v>45036</v>
      </c>
      <c r="I1194" s="117">
        <f t="shared" si="597"/>
        <v>45036</v>
      </c>
      <c r="J1194" s="118">
        <f t="shared" si="605"/>
        <v>22</v>
      </c>
      <c r="K1194" s="118">
        <f t="shared" si="594"/>
        <v>20</v>
      </c>
      <c r="L1194" s="8">
        <f t="shared" si="606"/>
        <v>1.0075432200000001</v>
      </c>
      <c r="M1194" s="119">
        <f t="shared" ref="M1194:M1257" si="619">IF(I1194&gt;I1193,L1193,M1193)</f>
        <v>1.0083006699999999</v>
      </c>
      <c r="N1194" s="119">
        <f t="shared" si="613"/>
        <v>1.2841420094331653</v>
      </c>
      <c r="O1194" s="112">
        <f t="shared" si="616"/>
        <v>1.2938285700000001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9.5000000000000001E-2</v>
      </c>
      <c r="U1194" s="120">
        <f t="shared" si="614"/>
        <v>20</v>
      </c>
      <c r="V1194" s="120">
        <v>252</v>
      </c>
      <c r="W1194" s="119">
        <f t="shared" si="599"/>
        <v>1.0072287289999999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45035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7"/>
        <v>5739.56</v>
      </c>
      <c r="F1195" s="115">
        <f t="shared" si="618"/>
        <v>44977</v>
      </c>
      <c r="G1195" s="116">
        <f t="shared" si="596"/>
        <v>8.3006723105383262E-3</v>
      </c>
      <c r="H1195" s="117">
        <f t="shared" si="604"/>
        <v>45036</v>
      </c>
      <c r="I1195" s="117">
        <f t="shared" si="597"/>
        <v>45036</v>
      </c>
      <c r="J1195" s="118">
        <f t="shared" si="605"/>
        <v>22</v>
      </c>
      <c r="K1195" s="118">
        <f t="shared" si="594"/>
        <v>21</v>
      </c>
      <c r="L1195" s="8">
        <f t="shared" si="606"/>
        <v>1.0079218700000001</v>
      </c>
      <c r="M1195" s="119">
        <f t="shared" si="619"/>
        <v>1.0083006699999999</v>
      </c>
      <c r="N1195" s="119">
        <f t="shared" si="613"/>
        <v>1.2841420094331653</v>
      </c>
      <c r="O1195" s="112">
        <f t="shared" si="616"/>
        <v>1.2943148099999999</v>
      </c>
      <c r="P1195" s="112">
        <f t="shared" si="598"/>
        <v>0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9.5000000000000001E-2</v>
      </c>
      <c r="U1195" s="120">
        <f t="shared" si="614"/>
        <v>21</v>
      </c>
      <c r="V1195" s="120">
        <v>252</v>
      </c>
      <c r="W1195" s="119">
        <f t="shared" si="599"/>
        <v>1.0075915339999999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45036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7"/>
        <v>5739.56</v>
      </c>
      <c r="F1196" s="115">
        <f t="shared" si="618"/>
        <v>44977</v>
      </c>
      <c r="G1196" s="116">
        <f t="shared" si="596"/>
        <v>8.3006723105383262E-3</v>
      </c>
      <c r="H1196" s="117">
        <f t="shared" si="604"/>
        <v>45068</v>
      </c>
      <c r="I1196" s="117">
        <f t="shared" si="597"/>
        <v>45036</v>
      </c>
      <c r="J1196" s="118">
        <f t="shared" si="605"/>
        <v>22</v>
      </c>
      <c r="K1196" s="118">
        <f t="shared" si="594"/>
        <v>22</v>
      </c>
      <c r="L1196" s="8">
        <f t="shared" si="606"/>
        <v>1.0083006699999999</v>
      </c>
      <c r="M1196" s="119">
        <f t="shared" si="619"/>
        <v>1.0083006699999999</v>
      </c>
      <c r="N1196" s="119">
        <f t="shared" si="613"/>
        <v>1.2841420094331653</v>
      </c>
      <c r="O1196" s="112">
        <f t="shared" si="616"/>
        <v>1.29480124</v>
      </c>
      <c r="P1196" s="112">
        <f t="shared" si="598"/>
        <v>0</v>
      </c>
      <c r="Q1196" s="162">
        <f t="shared" si="609"/>
        <v>39</v>
      </c>
      <c r="R1196" s="30">
        <f t="shared" si="610"/>
        <v>5.1877E-2</v>
      </c>
      <c r="S1196" s="112">
        <f t="shared" si="615"/>
        <v>0</v>
      </c>
      <c r="T1196" s="122">
        <f t="shared" si="607"/>
        <v>9.5000000000000001E-2</v>
      </c>
      <c r="U1196" s="120">
        <f t="shared" si="614"/>
        <v>22</v>
      </c>
      <c r="V1196" s="120">
        <v>252</v>
      </c>
      <c r="W1196" s="119">
        <f t="shared" si="599"/>
        <v>1.00795447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45037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7"/>
        <v>5739.56</v>
      </c>
      <c r="F1197" s="115">
        <f t="shared" si="618"/>
        <v>45005</v>
      </c>
      <c r="G1197" s="116">
        <f t="shared" si="596"/>
        <v>8.3006723105383262E-3</v>
      </c>
      <c r="H1197" s="117">
        <f t="shared" si="604"/>
        <v>45068</v>
      </c>
      <c r="I1197" s="117">
        <f t="shared" si="597"/>
        <v>45068</v>
      </c>
      <c r="J1197" s="118">
        <f t="shared" si="605"/>
        <v>20</v>
      </c>
      <c r="K1197" s="118">
        <f t="shared" si="594"/>
        <v>1</v>
      </c>
      <c r="L1197" s="8">
        <f t="shared" si="606"/>
        <v>1.0004134</v>
      </c>
      <c r="M1197" s="119">
        <f t="shared" si="619"/>
        <v>1.0083006699999999</v>
      </c>
      <c r="N1197" s="119">
        <f t="shared" si="613"/>
        <v>1.2948012484866067</v>
      </c>
      <c r="O1197" s="112">
        <f t="shared" si="616"/>
        <v>1.2953365100000001</v>
      </c>
      <c r="P1197" s="112">
        <f t="shared" si="598"/>
        <v>0</v>
      </c>
      <c r="Q1197" s="162">
        <f t="shared" si="609"/>
        <v>0</v>
      </c>
      <c r="R1197" s="30">
        <f t="shared" si="610"/>
        <v>0</v>
      </c>
      <c r="S1197" s="112">
        <f t="shared" si="615"/>
        <v>0</v>
      </c>
      <c r="T1197" s="122">
        <f t="shared" si="607"/>
        <v>9.5000000000000001E-2</v>
      </c>
      <c r="U1197" s="120">
        <f t="shared" si="614"/>
        <v>1</v>
      </c>
      <c r="V1197" s="120">
        <v>252</v>
      </c>
      <c r="W1197" s="119">
        <f t="shared" si="599"/>
        <v>1.0003602009999999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45038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7"/>
        <v>5739.56</v>
      </c>
      <c r="F1198" s="115">
        <f t="shared" si="618"/>
        <v>45005</v>
      </c>
      <c r="G1198" s="116">
        <f t="shared" si="596"/>
        <v>8.3006723105383262E-3</v>
      </c>
      <c r="H1198" s="117">
        <f t="shared" si="604"/>
        <v>45068</v>
      </c>
      <c r="I1198" s="117">
        <f t="shared" si="597"/>
        <v>45068</v>
      </c>
      <c r="J1198" s="118">
        <f t="shared" si="605"/>
        <v>20</v>
      </c>
      <c r="K1198" s="118">
        <f t="shared" ref="K1198:K1261" si="620">(J1198-(NETWORKDAYS(A1198,I1198,AD$148:AD$502)-1))</f>
        <v>1</v>
      </c>
      <c r="L1198" s="8">
        <f t="shared" si="606"/>
        <v>1.0004134</v>
      </c>
      <c r="M1198" s="119">
        <f t="shared" si="619"/>
        <v>1.0083006699999999</v>
      </c>
      <c r="N1198" s="119">
        <f t="shared" si="613"/>
        <v>1.2948012484866067</v>
      </c>
      <c r="O1198" s="112">
        <f t="shared" si="616"/>
        <v>1.2953365100000001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9.5000000000000001E-2</v>
      </c>
      <c r="U1198" s="120">
        <f t="shared" si="614"/>
        <v>1</v>
      </c>
      <c r="V1198" s="120">
        <v>252</v>
      </c>
      <c r="W1198" s="119">
        <f t="shared" si="599"/>
        <v>1.0003602009999999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45068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45039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7"/>
        <v>5739.56</v>
      </c>
      <c r="F1199" s="115">
        <f t="shared" si="618"/>
        <v>45005</v>
      </c>
      <c r="G1199" s="116">
        <f t="shared" si="596"/>
        <v>8.3006723105383262E-3</v>
      </c>
      <c r="H1199" s="117">
        <f t="shared" si="604"/>
        <v>45068</v>
      </c>
      <c r="I1199" s="117">
        <f t="shared" si="597"/>
        <v>45068</v>
      </c>
      <c r="J1199" s="118">
        <f t="shared" si="605"/>
        <v>20</v>
      </c>
      <c r="K1199" s="118">
        <f t="shared" si="620"/>
        <v>1</v>
      </c>
      <c r="L1199" s="8">
        <f t="shared" si="606"/>
        <v>1.0004134</v>
      </c>
      <c r="M1199" s="119">
        <f t="shared" si="619"/>
        <v>1.0083006699999999</v>
      </c>
      <c r="N1199" s="119">
        <f t="shared" si="613"/>
        <v>1.2948012484866067</v>
      </c>
      <c r="O1199" s="112">
        <f t="shared" si="616"/>
        <v>1.2953365100000001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9.5000000000000001E-2</v>
      </c>
      <c r="U1199" s="120">
        <f t="shared" si="614"/>
        <v>1</v>
      </c>
      <c r="V1199" s="120">
        <v>252</v>
      </c>
      <c r="W1199" s="119">
        <f t="shared" si="599"/>
        <v>1.0003602009999999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45068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45040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7"/>
        <v>5739.56</v>
      </c>
      <c r="F1200" s="115">
        <f t="shared" si="618"/>
        <v>45005</v>
      </c>
      <c r="G1200" s="116">
        <f t="shared" si="596"/>
        <v>8.3006723105383262E-3</v>
      </c>
      <c r="H1200" s="117">
        <f t="shared" si="604"/>
        <v>45068</v>
      </c>
      <c r="I1200" s="117">
        <f t="shared" si="597"/>
        <v>45068</v>
      </c>
      <c r="J1200" s="118">
        <f t="shared" si="605"/>
        <v>20</v>
      </c>
      <c r="K1200" s="118">
        <f t="shared" si="620"/>
        <v>1</v>
      </c>
      <c r="L1200" s="8">
        <f t="shared" si="606"/>
        <v>1.0004134</v>
      </c>
      <c r="M1200" s="119">
        <f t="shared" si="619"/>
        <v>1.0083006699999999</v>
      </c>
      <c r="N1200" s="119">
        <f t="shared" si="613"/>
        <v>1.2948012484866067</v>
      </c>
      <c r="O1200" s="112">
        <f t="shared" si="616"/>
        <v>1.2953365100000001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9.5000000000000001E-2</v>
      </c>
      <c r="U1200" s="120">
        <f t="shared" si="614"/>
        <v>1</v>
      </c>
      <c r="V1200" s="120">
        <v>252</v>
      </c>
      <c r="W1200" s="119">
        <f t="shared" si="599"/>
        <v>1.0003602009999999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45068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45041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7"/>
        <v>5739.56</v>
      </c>
      <c r="F1201" s="115">
        <f t="shared" si="618"/>
        <v>45005</v>
      </c>
      <c r="G1201" s="116">
        <f t="shared" si="596"/>
        <v>8.3006723105383262E-3</v>
      </c>
      <c r="H1201" s="117">
        <f t="shared" si="604"/>
        <v>45068</v>
      </c>
      <c r="I1201" s="117">
        <f t="shared" si="597"/>
        <v>45068</v>
      </c>
      <c r="J1201" s="118">
        <f t="shared" si="605"/>
        <v>20</v>
      </c>
      <c r="K1201" s="118">
        <f t="shared" si="620"/>
        <v>2</v>
      </c>
      <c r="L1201" s="8">
        <f t="shared" si="606"/>
        <v>1.00082698</v>
      </c>
      <c r="M1201" s="119">
        <f t="shared" si="619"/>
        <v>1.0083006699999999</v>
      </c>
      <c r="N1201" s="119">
        <f t="shared" si="613"/>
        <v>1.2948012484866067</v>
      </c>
      <c r="O1201" s="112">
        <f t="shared" si="616"/>
        <v>1.29587202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9.5000000000000001E-2</v>
      </c>
      <c r="U1201" s="120">
        <f t="shared" si="614"/>
        <v>2</v>
      </c>
      <c r="V1201" s="120">
        <v>252</v>
      </c>
      <c r="W1201" s="119">
        <f t="shared" si="599"/>
        <v>1.0007205320000001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45068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45042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7"/>
        <v>5739.56</v>
      </c>
      <c r="F1202" s="115">
        <f t="shared" si="618"/>
        <v>45005</v>
      </c>
      <c r="G1202" s="116">
        <f t="shared" si="596"/>
        <v>8.3006723105383262E-3</v>
      </c>
      <c r="H1202" s="117">
        <f t="shared" si="604"/>
        <v>45068</v>
      </c>
      <c r="I1202" s="117">
        <f t="shared" si="597"/>
        <v>45068</v>
      </c>
      <c r="J1202" s="118">
        <f t="shared" si="605"/>
        <v>20</v>
      </c>
      <c r="K1202" s="118">
        <f t="shared" si="620"/>
        <v>3</v>
      </c>
      <c r="L1202" s="8">
        <f t="shared" si="606"/>
        <v>1.0012407299999999</v>
      </c>
      <c r="M1202" s="119">
        <f t="shared" si="619"/>
        <v>1.0083006699999999</v>
      </c>
      <c r="N1202" s="119">
        <f t="shared" si="613"/>
        <v>1.2948012484866067</v>
      </c>
      <c r="O1202" s="112">
        <f t="shared" si="616"/>
        <v>1.29640774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9.5000000000000001E-2</v>
      </c>
      <c r="U1202" s="120">
        <f t="shared" si="614"/>
        <v>3</v>
      </c>
      <c r="V1202" s="120">
        <v>252</v>
      </c>
      <c r="W1202" s="119">
        <f t="shared" si="599"/>
        <v>1.001080993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45068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45043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7"/>
        <v>5739.56</v>
      </c>
      <c r="F1203" s="115">
        <f t="shared" si="618"/>
        <v>45005</v>
      </c>
      <c r="G1203" s="116">
        <f t="shared" si="596"/>
        <v>8.3006723105383262E-3</v>
      </c>
      <c r="H1203" s="117">
        <f t="shared" si="604"/>
        <v>45068</v>
      </c>
      <c r="I1203" s="117">
        <f t="shared" si="597"/>
        <v>45068</v>
      </c>
      <c r="J1203" s="118">
        <f t="shared" si="605"/>
        <v>20</v>
      </c>
      <c r="K1203" s="118">
        <f t="shared" si="620"/>
        <v>4</v>
      </c>
      <c r="L1203" s="8">
        <f t="shared" si="606"/>
        <v>1.0016546399999999</v>
      </c>
      <c r="M1203" s="119">
        <f t="shared" si="619"/>
        <v>1.0083006699999999</v>
      </c>
      <c r="N1203" s="119">
        <f t="shared" si="613"/>
        <v>1.2948012484866067</v>
      </c>
      <c r="O1203" s="112">
        <f t="shared" si="616"/>
        <v>1.2969436700000001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9.5000000000000001E-2</v>
      </c>
      <c r="U1203" s="120">
        <f t="shared" si="614"/>
        <v>4</v>
      </c>
      <c r="V1203" s="120">
        <v>252</v>
      </c>
      <c r="W1203" s="119">
        <f t="shared" si="599"/>
        <v>1.0014415830000001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45068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45044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7"/>
        <v>5739.56</v>
      </c>
      <c r="F1204" s="115">
        <f t="shared" si="618"/>
        <v>45005</v>
      </c>
      <c r="G1204" s="116">
        <f t="shared" si="596"/>
        <v>8.3006723105383262E-3</v>
      </c>
      <c r="H1204" s="117">
        <f t="shared" si="604"/>
        <v>45068</v>
      </c>
      <c r="I1204" s="117">
        <f t="shared" si="597"/>
        <v>45068</v>
      </c>
      <c r="J1204" s="118">
        <f t="shared" si="605"/>
        <v>20</v>
      </c>
      <c r="K1204" s="118">
        <f t="shared" si="620"/>
        <v>5</v>
      </c>
      <c r="L1204" s="8">
        <f t="shared" si="606"/>
        <v>1.00206873</v>
      </c>
      <c r="M1204" s="119">
        <f t="shared" si="619"/>
        <v>1.0083006699999999</v>
      </c>
      <c r="N1204" s="119">
        <f t="shared" si="613"/>
        <v>1.2948012484866067</v>
      </c>
      <c r="O1204" s="112">
        <f t="shared" si="616"/>
        <v>1.2974798400000001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9.5000000000000001E-2</v>
      </c>
      <c r="U1204" s="120">
        <f t="shared" si="614"/>
        <v>5</v>
      </c>
      <c r="V1204" s="120">
        <v>252</v>
      </c>
      <c r="W1204" s="119">
        <f t="shared" si="599"/>
        <v>1.0018023039999999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45068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45045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7"/>
        <v>5739.56</v>
      </c>
      <c r="F1205" s="115">
        <f t="shared" si="618"/>
        <v>45005</v>
      </c>
      <c r="G1205" s="116">
        <f t="shared" si="596"/>
        <v>8.3006723105383262E-3</v>
      </c>
      <c r="H1205" s="117">
        <f t="shared" si="604"/>
        <v>45068</v>
      </c>
      <c r="I1205" s="117">
        <f t="shared" si="597"/>
        <v>45068</v>
      </c>
      <c r="J1205" s="118">
        <f t="shared" si="605"/>
        <v>20</v>
      </c>
      <c r="K1205" s="118">
        <f t="shared" si="620"/>
        <v>6</v>
      </c>
      <c r="L1205" s="8">
        <f t="shared" si="606"/>
        <v>1.002483</v>
      </c>
      <c r="M1205" s="119">
        <f t="shared" si="619"/>
        <v>1.0083006699999999</v>
      </c>
      <c r="N1205" s="119">
        <f t="shared" si="613"/>
        <v>1.2948012484866067</v>
      </c>
      <c r="O1205" s="112">
        <f t="shared" si="616"/>
        <v>1.29801623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9.5000000000000001E-2</v>
      </c>
      <c r="U1205" s="120">
        <f t="shared" si="614"/>
        <v>6</v>
      </c>
      <c r="V1205" s="120">
        <v>252</v>
      </c>
      <c r="W1205" s="119">
        <f t="shared" si="599"/>
        <v>1.002163154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45068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45046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7"/>
        <v>5739.56</v>
      </c>
      <c r="F1206" s="115">
        <f t="shared" si="618"/>
        <v>45005</v>
      </c>
      <c r="G1206" s="116">
        <f t="shared" si="596"/>
        <v>8.3006723105383262E-3</v>
      </c>
      <c r="H1206" s="117">
        <f t="shared" si="604"/>
        <v>45068</v>
      </c>
      <c r="I1206" s="117">
        <f t="shared" si="597"/>
        <v>45068</v>
      </c>
      <c r="J1206" s="118">
        <f t="shared" si="605"/>
        <v>20</v>
      </c>
      <c r="K1206" s="118">
        <f t="shared" si="620"/>
        <v>6</v>
      </c>
      <c r="L1206" s="8">
        <f t="shared" si="606"/>
        <v>1.002483</v>
      </c>
      <c r="M1206" s="119">
        <f t="shared" si="619"/>
        <v>1.0083006699999999</v>
      </c>
      <c r="N1206" s="119">
        <f t="shared" si="613"/>
        <v>1.2948012484866067</v>
      </c>
      <c r="O1206" s="112">
        <f t="shared" si="616"/>
        <v>1.29801623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9.5000000000000001E-2</v>
      </c>
      <c r="U1206" s="120">
        <f t="shared" si="614"/>
        <v>6</v>
      </c>
      <c r="V1206" s="120">
        <v>252</v>
      </c>
      <c r="W1206" s="119">
        <f t="shared" si="599"/>
        <v>1.002163154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45068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45047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7"/>
        <v>5739.56</v>
      </c>
      <c r="F1207" s="115">
        <f t="shared" si="618"/>
        <v>45005</v>
      </c>
      <c r="G1207" s="116">
        <f t="shared" si="596"/>
        <v>8.3006723105383262E-3</v>
      </c>
      <c r="H1207" s="117">
        <f t="shared" si="604"/>
        <v>45068</v>
      </c>
      <c r="I1207" s="117">
        <f t="shared" si="597"/>
        <v>45068</v>
      </c>
      <c r="J1207" s="118">
        <f t="shared" si="605"/>
        <v>20</v>
      </c>
      <c r="K1207" s="118">
        <f t="shared" si="620"/>
        <v>6</v>
      </c>
      <c r="L1207" s="8">
        <f t="shared" si="606"/>
        <v>1.002483</v>
      </c>
      <c r="M1207" s="119">
        <f t="shared" si="619"/>
        <v>1.0083006699999999</v>
      </c>
      <c r="N1207" s="119">
        <f t="shared" si="613"/>
        <v>1.2948012484866067</v>
      </c>
      <c r="O1207" s="112">
        <f t="shared" si="616"/>
        <v>1.29801623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9.5000000000000001E-2</v>
      </c>
      <c r="U1207" s="120">
        <f t="shared" si="614"/>
        <v>6</v>
      </c>
      <c r="V1207" s="120">
        <v>252</v>
      </c>
      <c r="W1207" s="119">
        <f t="shared" si="599"/>
        <v>1.002163154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45068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45048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7"/>
        <v>5739.56</v>
      </c>
      <c r="F1208" s="115">
        <f t="shared" si="618"/>
        <v>45005</v>
      </c>
      <c r="G1208" s="116">
        <f t="shared" si="596"/>
        <v>8.3006723105383262E-3</v>
      </c>
      <c r="H1208" s="117">
        <f t="shared" si="604"/>
        <v>45068</v>
      </c>
      <c r="I1208" s="117">
        <f t="shared" si="597"/>
        <v>45068</v>
      </c>
      <c r="J1208" s="118">
        <f t="shared" si="605"/>
        <v>20</v>
      </c>
      <c r="K1208" s="118">
        <f t="shared" si="620"/>
        <v>6</v>
      </c>
      <c r="L1208" s="8">
        <f t="shared" si="606"/>
        <v>1.002483</v>
      </c>
      <c r="M1208" s="119">
        <f t="shared" si="619"/>
        <v>1.0083006699999999</v>
      </c>
      <c r="N1208" s="119">
        <f t="shared" si="613"/>
        <v>1.2948012484866067</v>
      </c>
      <c r="O1208" s="112">
        <f t="shared" si="616"/>
        <v>1.29801623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9.5000000000000001E-2</v>
      </c>
      <c r="U1208" s="120">
        <f t="shared" si="614"/>
        <v>6</v>
      </c>
      <c r="V1208" s="120">
        <v>252</v>
      </c>
      <c r="W1208" s="119">
        <f t="shared" si="599"/>
        <v>1.002163154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45068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45049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7"/>
        <v>5739.56</v>
      </c>
      <c r="F1209" s="115">
        <f t="shared" si="618"/>
        <v>45005</v>
      </c>
      <c r="G1209" s="116">
        <f t="shared" si="596"/>
        <v>8.3006723105383262E-3</v>
      </c>
      <c r="H1209" s="117">
        <f t="shared" si="604"/>
        <v>45068</v>
      </c>
      <c r="I1209" s="117">
        <f t="shared" si="597"/>
        <v>45068</v>
      </c>
      <c r="J1209" s="118">
        <f t="shared" si="605"/>
        <v>20</v>
      </c>
      <c r="K1209" s="118">
        <f t="shared" si="620"/>
        <v>7</v>
      </c>
      <c r="L1209" s="8">
        <f t="shared" si="606"/>
        <v>1.00289743</v>
      </c>
      <c r="M1209" s="119">
        <f t="shared" si="619"/>
        <v>1.0083006699999999</v>
      </c>
      <c r="N1209" s="119">
        <f t="shared" si="613"/>
        <v>1.2948012484866067</v>
      </c>
      <c r="O1209" s="112">
        <f t="shared" si="616"/>
        <v>1.2985528399999999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9.5000000000000001E-2</v>
      </c>
      <c r="U1209" s="120">
        <f t="shared" si="614"/>
        <v>7</v>
      </c>
      <c r="V1209" s="120">
        <v>252</v>
      </c>
      <c r="W1209" s="119">
        <f t="shared" si="599"/>
        <v>1.002524135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45068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45050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7"/>
        <v>5739.56</v>
      </c>
      <c r="F1210" s="115">
        <f t="shared" si="618"/>
        <v>45005</v>
      </c>
      <c r="G1210" s="116">
        <f t="shared" si="596"/>
        <v>8.3006723105383262E-3</v>
      </c>
      <c r="H1210" s="117">
        <f t="shared" si="604"/>
        <v>45068</v>
      </c>
      <c r="I1210" s="117">
        <f t="shared" si="597"/>
        <v>45068</v>
      </c>
      <c r="J1210" s="118">
        <f t="shared" si="605"/>
        <v>20</v>
      </c>
      <c r="K1210" s="118">
        <f t="shared" si="620"/>
        <v>8</v>
      </c>
      <c r="L1210" s="8">
        <f t="shared" si="606"/>
        <v>1.00331203</v>
      </c>
      <c r="M1210" s="119">
        <f t="shared" si="619"/>
        <v>1.0083006699999999</v>
      </c>
      <c r="N1210" s="119">
        <f t="shared" si="613"/>
        <v>1.2948012484866067</v>
      </c>
      <c r="O1210" s="112">
        <f t="shared" si="616"/>
        <v>1.2990896599999999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9.5000000000000001E-2</v>
      </c>
      <c r="U1210" s="120">
        <f t="shared" si="614"/>
        <v>8</v>
      </c>
      <c r="V1210" s="120">
        <v>252</v>
      </c>
      <c r="W1210" s="119">
        <f t="shared" si="599"/>
        <v>1.0028852450000001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45068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45051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7"/>
        <v>5739.56</v>
      </c>
      <c r="F1211" s="115">
        <f t="shared" si="618"/>
        <v>45005</v>
      </c>
      <c r="G1211" s="116">
        <f t="shared" si="596"/>
        <v>8.3006723105383262E-3</v>
      </c>
      <c r="H1211" s="117">
        <f t="shared" si="604"/>
        <v>45068</v>
      </c>
      <c r="I1211" s="117">
        <f t="shared" si="597"/>
        <v>45068</v>
      </c>
      <c r="J1211" s="118">
        <f t="shared" si="605"/>
        <v>20</v>
      </c>
      <c r="K1211" s="118">
        <f t="shared" si="620"/>
        <v>9</v>
      </c>
      <c r="L1211" s="8">
        <f t="shared" si="606"/>
        <v>1.0037268100000001</v>
      </c>
      <c r="M1211" s="119">
        <f t="shared" si="619"/>
        <v>1.0083006699999999</v>
      </c>
      <c r="N1211" s="119">
        <f t="shared" si="613"/>
        <v>1.2948012484866067</v>
      </c>
      <c r="O1211" s="112">
        <f t="shared" si="616"/>
        <v>1.29962672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9.5000000000000001E-2</v>
      </c>
      <c r="U1211" s="120">
        <f t="shared" si="614"/>
        <v>9</v>
      </c>
      <c r="V1211" s="120">
        <v>252</v>
      </c>
      <c r="W1211" s="119">
        <f t="shared" si="599"/>
        <v>1.0032464860000001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45068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45052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7"/>
        <v>5739.56</v>
      </c>
      <c r="F1212" s="115">
        <f t="shared" si="618"/>
        <v>45005</v>
      </c>
      <c r="G1212" s="116">
        <f t="shared" si="596"/>
        <v>8.3006723105383262E-3</v>
      </c>
      <c r="H1212" s="117">
        <f t="shared" si="604"/>
        <v>45068</v>
      </c>
      <c r="I1212" s="117">
        <f t="shared" si="597"/>
        <v>45068</v>
      </c>
      <c r="J1212" s="118">
        <f t="shared" si="605"/>
        <v>20</v>
      </c>
      <c r="K1212" s="118">
        <f t="shared" si="620"/>
        <v>10</v>
      </c>
      <c r="L1212" s="8">
        <f t="shared" si="606"/>
        <v>1.0041417500000001</v>
      </c>
      <c r="M1212" s="119">
        <f t="shared" si="619"/>
        <v>1.0083006699999999</v>
      </c>
      <c r="N1212" s="119">
        <f t="shared" si="613"/>
        <v>1.2948012484866067</v>
      </c>
      <c r="O1212" s="112">
        <f t="shared" si="616"/>
        <v>1.3001639899999999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9.5000000000000001E-2</v>
      </c>
      <c r="U1212" s="120">
        <f t="shared" si="614"/>
        <v>10</v>
      </c>
      <c r="V1212" s="120">
        <v>252</v>
      </c>
      <c r="W1212" s="119">
        <f t="shared" si="599"/>
        <v>1.0036078559999999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45068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45053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7"/>
        <v>5739.56</v>
      </c>
      <c r="F1213" s="115">
        <f t="shared" si="618"/>
        <v>45005</v>
      </c>
      <c r="G1213" s="116">
        <f t="shared" si="596"/>
        <v>8.3006723105383262E-3</v>
      </c>
      <c r="H1213" s="117">
        <f t="shared" si="604"/>
        <v>45068</v>
      </c>
      <c r="I1213" s="117">
        <f t="shared" si="597"/>
        <v>45068</v>
      </c>
      <c r="J1213" s="118">
        <f t="shared" si="605"/>
        <v>20</v>
      </c>
      <c r="K1213" s="118">
        <f t="shared" si="620"/>
        <v>10</v>
      </c>
      <c r="L1213" s="8">
        <f t="shared" si="606"/>
        <v>1.0041417500000001</v>
      </c>
      <c r="M1213" s="119">
        <f t="shared" si="619"/>
        <v>1.0083006699999999</v>
      </c>
      <c r="N1213" s="119">
        <f t="shared" si="613"/>
        <v>1.2948012484866067</v>
      </c>
      <c r="O1213" s="112">
        <f t="shared" si="616"/>
        <v>1.3001639899999999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9.5000000000000001E-2</v>
      </c>
      <c r="U1213" s="120">
        <f t="shared" si="614"/>
        <v>10</v>
      </c>
      <c r="V1213" s="120">
        <v>252</v>
      </c>
      <c r="W1213" s="119">
        <f t="shared" si="599"/>
        <v>1.0036078559999999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45068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45054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7"/>
        <v>5739.56</v>
      </c>
      <c r="F1214" s="115">
        <f t="shared" si="618"/>
        <v>45005</v>
      </c>
      <c r="G1214" s="116">
        <f t="shared" si="596"/>
        <v>8.3006723105383262E-3</v>
      </c>
      <c r="H1214" s="117">
        <f t="shared" si="604"/>
        <v>45068</v>
      </c>
      <c r="I1214" s="117">
        <f t="shared" si="597"/>
        <v>45068</v>
      </c>
      <c r="J1214" s="118">
        <f t="shared" si="605"/>
        <v>20</v>
      </c>
      <c r="K1214" s="118">
        <f t="shared" si="620"/>
        <v>10</v>
      </c>
      <c r="L1214" s="8">
        <f t="shared" si="606"/>
        <v>1.0041417500000001</v>
      </c>
      <c r="M1214" s="119">
        <f t="shared" si="619"/>
        <v>1.0083006699999999</v>
      </c>
      <c r="N1214" s="119">
        <f t="shared" si="613"/>
        <v>1.2948012484866067</v>
      </c>
      <c r="O1214" s="112">
        <f t="shared" si="616"/>
        <v>1.3001639899999999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9.5000000000000001E-2</v>
      </c>
      <c r="U1214" s="120">
        <f t="shared" si="614"/>
        <v>10</v>
      </c>
      <c r="V1214" s="120">
        <v>252</v>
      </c>
      <c r="W1214" s="119">
        <f t="shared" si="599"/>
        <v>1.0036078559999999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45068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45055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7"/>
        <v>5739.56</v>
      </c>
      <c r="F1215" s="115">
        <f t="shared" si="618"/>
        <v>45005</v>
      </c>
      <c r="G1215" s="116">
        <f t="shared" si="596"/>
        <v>8.3006723105383262E-3</v>
      </c>
      <c r="H1215" s="117">
        <f t="shared" si="604"/>
        <v>45068</v>
      </c>
      <c r="I1215" s="117">
        <f t="shared" si="597"/>
        <v>45068</v>
      </c>
      <c r="J1215" s="118">
        <f t="shared" si="605"/>
        <v>20</v>
      </c>
      <c r="K1215" s="118">
        <f t="shared" si="620"/>
        <v>11</v>
      </c>
      <c r="L1215" s="8">
        <f t="shared" si="606"/>
        <v>1.00455687</v>
      </c>
      <c r="M1215" s="119">
        <f t="shared" si="619"/>
        <v>1.0083006699999999</v>
      </c>
      <c r="N1215" s="119">
        <f t="shared" si="613"/>
        <v>1.2948012484866067</v>
      </c>
      <c r="O1215" s="112">
        <f t="shared" si="616"/>
        <v>1.3007014800000001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9.5000000000000001E-2</v>
      </c>
      <c r="U1215" s="120">
        <f t="shared" si="614"/>
        <v>11</v>
      </c>
      <c r="V1215" s="120">
        <v>252</v>
      </c>
      <c r="W1215" s="119">
        <f t="shared" si="599"/>
        <v>1.0039693569999999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45068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45056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7"/>
        <v>5739.56</v>
      </c>
      <c r="F1216" s="115">
        <f t="shared" si="618"/>
        <v>45005</v>
      </c>
      <c r="G1216" s="116">
        <f t="shared" si="596"/>
        <v>8.3006723105383262E-3</v>
      </c>
      <c r="H1216" s="117">
        <f t="shared" si="604"/>
        <v>45068</v>
      </c>
      <c r="I1216" s="117">
        <f t="shared" si="597"/>
        <v>45068</v>
      </c>
      <c r="J1216" s="118">
        <f t="shared" si="605"/>
        <v>20</v>
      </c>
      <c r="K1216" s="118">
        <f t="shared" si="620"/>
        <v>12</v>
      </c>
      <c r="L1216" s="8">
        <f t="shared" si="606"/>
        <v>1.0049721599999999</v>
      </c>
      <c r="M1216" s="119">
        <f t="shared" si="619"/>
        <v>1.0083006699999999</v>
      </c>
      <c r="N1216" s="119">
        <f t="shared" si="613"/>
        <v>1.2948012484866067</v>
      </c>
      <c r="O1216" s="112">
        <f t="shared" si="616"/>
        <v>1.3012391999999999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9.5000000000000001E-2</v>
      </c>
      <c r="U1216" s="120">
        <f t="shared" si="614"/>
        <v>12</v>
      </c>
      <c r="V1216" s="120">
        <v>252</v>
      </c>
      <c r="W1216" s="119">
        <f t="shared" si="599"/>
        <v>1.004330988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45068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45057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7"/>
        <v>5739.56</v>
      </c>
      <c r="F1217" s="115">
        <f t="shared" si="618"/>
        <v>45005</v>
      </c>
      <c r="G1217" s="116">
        <f t="shared" si="596"/>
        <v>8.3006723105383262E-3</v>
      </c>
      <c r="H1217" s="117">
        <f t="shared" si="604"/>
        <v>45068</v>
      </c>
      <c r="I1217" s="117">
        <f t="shared" si="597"/>
        <v>45068</v>
      </c>
      <c r="J1217" s="118">
        <f t="shared" si="605"/>
        <v>20</v>
      </c>
      <c r="K1217" s="118">
        <f t="shared" si="620"/>
        <v>13</v>
      </c>
      <c r="L1217" s="8">
        <f t="shared" si="606"/>
        <v>1.00538762</v>
      </c>
      <c r="M1217" s="119">
        <f t="shared" si="619"/>
        <v>1.0083006699999999</v>
      </c>
      <c r="N1217" s="119">
        <f t="shared" si="613"/>
        <v>1.2948012484866067</v>
      </c>
      <c r="O1217" s="112">
        <f t="shared" si="616"/>
        <v>1.30177714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9.5000000000000001E-2</v>
      </c>
      <c r="U1217" s="120">
        <f t="shared" si="614"/>
        <v>13</v>
      </c>
      <c r="V1217" s="120">
        <v>252</v>
      </c>
      <c r="W1217" s="119">
        <f t="shared" si="599"/>
        <v>1.0046927489999999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45068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45058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7"/>
        <v>5739.56</v>
      </c>
      <c r="F1218" s="115">
        <f t="shared" si="618"/>
        <v>45005</v>
      </c>
      <c r="G1218" s="116">
        <f t="shared" si="596"/>
        <v>8.3006723105383262E-3</v>
      </c>
      <c r="H1218" s="117">
        <f t="shared" si="604"/>
        <v>45068</v>
      </c>
      <c r="I1218" s="117">
        <f t="shared" si="597"/>
        <v>45068</v>
      </c>
      <c r="J1218" s="118">
        <f t="shared" si="605"/>
        <v>20</v>
      </c>
      <c r="K1218" s="118">
        <f t="shared" si="620"/>
        <v>14</v>
      </c>
      <c r="L1218" s="8">
        <f t="shared" si="606"/>
        <v>1.00580326</v>
      </c>
      <c r="M1218" s="119">
        <f t="shared" si="619"/>
        <v>1.0083006699999999</v>
      </c>
      <c r="N1218" s="119">
        <f t="shared" si="613"/>
        <v>1.2948012484866067</v>
      </c>
      <c r="O1218" s="112">
        <f t="shared" si="616"/>
        <v>1.30231531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9.5000000000000001E-2</v>
      </c>
      <c r="U1218" s="120">
        <f t="shared" si="614"/>
        <v>14</v>
      </c>
      <c r="V1218" s="120">
        <v>252</v>
      </c>
      <c r="W1218" s="119">
        <f t="shared" si="599"/>
        <v>1.0050546410000001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45068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45059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7"/>
        <v>5739.56</v>
      </c>
      <c r="F1219" s="115">
        <f t="shared" si="618"/>
        <v>45005</v>
      </c>
      <c r="G1219" s="116">
        <f t="shared" si="596"/>
        <v>8.3006723105383262E-3</v>
      </c>
      <c r="H1219" s="117">
        <f t="shared" si="604"/>
        <v>45068</v>
      </c>
      <c r="I1219" s="117">
        <f t="shared" si="597"/>
        <v>45068</v>
      </c>
      <c r="J1219" s="118">
        <f t="shared" si="605"/>
        <v>20</v>
      </c>
      <c r="K1219" s="118">
        <f t="shared" si="620"/>
        <v>15</v>
      </c>
      <c r="L1219" s="8">
        <f t="shared" si="606"/>
        <v>1.0062190600000001</v>
      </c>
      <c r="M1219" s="119">
        <f t="shared" si="619"/>
        <v>1.0083006699999999</v>
      </c>
      <c r="N1219" s="119">
        <f t="shared" si="613"/>
        <v>1.2948012484866067</v>
      </c>
      <c r="O1219" s="112">
        <f t="shared" si="616"/>
        <v>1.3028536900000001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9.5000000000000001E-2</v>
      </c>
      <c r="U1219" s="120">
        <f t="shared" si="614"/>
        <v>15</v>
      </c>
      <c r="V1219" s="120">
        <v>252</v>
      </c>
      <c r="W1219" s="119">
        <f t="shared" si="599"/>
        <v>1.0054166630000001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45068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45060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7"/>
        <v>5739.56</v>
      </c>
      <c r="F1220" s="115">
        <f t="shared" si="618"/>
        <v>45005</v>
      </c>
      <c r="G1220" s="116">
        <f t="shared" si="596"/>
        <v>8.3006723105383262E-3</v>
      </c>
      <c r="H1220" s="117">
        <f t="shared" si="604"/>
        <v>45068</v>
      </c>
      <c r="I1220" s="117">
        <f t="shared" si="597"/>
        <v>45068</v>
      </c>
      <c r="J1220" s="118">
        <f t="shared" si="605"/>
        <v>20</v>
      </c>
      <c r="K1220" s="118">
        <f t="shared" si="620"/>
        <v>15</v>
      </c>
      <c r="L1220" s="8">
        <f t="shared" si="606"/>
        <v>1.0062190600000001</v>
      </c>
      <c r="M1220" s="119">
        <f t="shared" si="619"/>
        <v>1.0083006699999999</v>
      </c>
      <c r="N1220" s="119">
        <f t="shared" si="613"/>
        <v>1.2948012484866067</v>
      </c>
      <c r="O1220" s="112">
        <f t="shared" si="616"/>
        <v>1.3028536900000001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9.5000000000000001E-2</v>
      </c>
      <c r="U1220" s="120">
        <f t="shared" si="614"/>
        <v>15</v>
      </c>
      <c r="V1220" s="120">
        <v>252</v>
      </c>
      <c r="W1220" s="119">
        <f t="shared" si="599"/>
        <v>1.0054166630000001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45068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45061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7"/>
        <v>5739.56</v>
      </c>
      <c r="F1221" s="115">
        <f t="shared" si="618"/>
        <v>45005</v>
      </c>
      <c r="G1221" s="116">
        <f t="shared" si="596"/>
        <v>8.3006723105383262E-3</v>
      </c>
      <c r="H1221" s="117">
        <f t="shared" si="604"/>
        <v>45068</v>
      </c>
      <c r="I1221" s="117">
        <f t="shared" si="597"/>
        <v>45068</v>
      </c>
      <c r="J1221" s="118">
        <f t="shared" si="605"/>
        <v>20</v>
      </c>
      <c r="K1221" s="118">
        <f t="shared" si="620"/>
        <v>15</v>
      </c>
      <c r="L1221" s="8">
        <f t="shared" si="606"/>
        <v>1.0062190600000001</v>
      </c>
      <c r="M1221" s="119">
        <f t="shared" si="619"/>
        <v>1.0083006699999999</v>
      </c>
      <c r="N1221" s="119">
        <f t="shared" si="613"/>
        <v>1.2948012484866067</v>
      </c>
      <c r="O1221" s="112">
        <f t="shared" si="616"/>
        <v>1.3028536900000001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9.5000000000000001E-2</v>
      </c>
      <c r="U1221" s="120">
        <f t="shared" si="614"/>
        <v>15</v>
      </c>
      <c r="V1221" s="120">
        <v>252</v>
      </c>
      <c r="W1221" s="119">
        <f t="shared" si="599"/>
        <v>1.0054166630000001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45068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45062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7"/>
        <v>5739.56</v>
      </c>
      <c r="F1222" s="115">
        <f t="shared" si="618"/>
        <v>45005</v>
      </c>
      <c r="G1222" s="116">
        <f t="shared" si="596"/>
        <v>8.3006723105383262E-3</v>
      </c>
      <c r="H1222" s="117">
        <f t="shared" si="604"/>
        <v>45068</v>
      </c>
      <c r="I1222" s="117">
        <f t="shared" si="597"/>
        <v>45068</v>
      </c>
      <c r="J1222" s="118">
        <f t="shared" si="605"/>
        <v>20</v>
      </c>
      <c r="K1222" s="118">
        <f t="shared" si="620"/>
        <v>16</v>
      </c>
      <c r="L1222" s="8">
        <f t="shared" si="606"/>
        <v>1.0066350399999999</v>
      </c>
      <c r="M1222" s="119">
        <f t="shared" si="619"/>
        <v>1.0083006699999999</v>
      </c>
      <c r="N1222" s="119">
        <f t="shared" si="613"/>
        <v>1.2948012484866067</v>
      </c>
      <c r="O1222" s="112">
        <f t="shared" si="616"/>
        <v>1.3033923000000001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9.5000000000000001E-2</v>
      </c>
      <c r="U1222" s="120">
        <f t="shared" si="614"/>
        <v>16</v>
      </c>
      <c r="V1222" s="120">
        <v>252</v>
      </c>
      <c r="W1222" s="119">
        <f t="shared" si="599"/>
        <v>1.005778815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45068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45063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7"/>
        <v>5739.56</v>
      </c>
      <c r="F1223" s="115">
        <f t="shared" si="618"/>
        <v>45005</v>
      </c>
      <c r="G1223" s="116">
        <f t="shared" si="596"/>
        <v>8.3006723105383262E-3</v>
      </c>
      <c r="H1223" s="117">
        <f t="shared" si="604"/>
        <v>45068</v>
      </c>
      <c r="I1223" s="117">
        <f t="shared" si="597"/>
        <v>45068</v>
      </c>
      <c r="J1223" s="118">
        <f t="shared" si="605"/>
        <v>20</v>
      </c>
      <c r="K1223" s="118">
        <f t="shared" si="620"/>
        <v>17</v>
      </c>
      <c r="L1223" s="8">
        <f t="shared" si="606"/>
        <v>1.0070511900000001</v>
      </c>
      <c r="M1223" s="119">
        <f t="shared" si="619"/>
        <v>1.0083006699999999</v>
      </c>
      <c r="N1223" s="119">
        <f t="shared" si="613"/>
        <v>1.2948012484866067</v>
      </c>
      <c r="O1223" s="112">
        <f t="shared" si="616"/>
        <v>1.30393113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9.5000000000000001E-2</v>
      </c>
      <c r="U1223" s="120">
        <f t="shared" si="614"/>
        <v>17</v>
      </c>
      <c r="V1223" s="120">
        <v>252</v>
      </c>
      <c r="W1223" s="119">
        <f t="shared" si="599"/>
        <v>1.0061410980000001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45068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45064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7"/>
        <v>5739.56</v>
      </c>
      <c r="F1224" s="115">
        <f t="shared" si="618"/>
        <v>45005</v>
      </c>
      <c r="G1224" s="116">
        <f t="shared" si="596"/>
        <v>8.3006723105383262E-3</v>
      </c>
      <c r="H1224" s="117">
        <f t="shared" si="604"/>
        <v>45068</v>
      </c>
      <c r="I1224" s="117">
        <f t="shared" si="597"/>
        <v>45068</v>
      </c>
      <c r="J1224" s="118">
        <f t="shared" si="605"/>
        <v>20</v>
      </c>
      <c r="K1224" s="118">
        <f t="shared" si="620"/>
        <v>18</v>
      </c>
      <c r="L1224" s="8">
        <f t="shared" si="606"/>
        <v>1.0074675099999999</v>
      </c>
      <c r="M1224" s="119">
        <f t="shared" si="619"/>
        <v>1.0083006699999999</v>
      </c>
      <c r="N1224" s="119">
        <f t="shared" si="613"/>
        <v>1.2948012484866067</v>
      </c>
      <c r="O1224" s="112">
        <f t="shared" si="616"/>
        <v>1.30447018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9.5000000000000001E-2</v>
      </c>
      <c r="U1224" s="120">
        <f t="shared" si="614"/>
        <v>18</v>
      </c>
      <c r="V1224" s="120">
        <v>252</v>
      </c>
      <c r="W1224" s="119">
        <f t="shared" si="599"/>
        <v>1.006503511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45068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45065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7"/>
        <v>5739.56</v>
      </c>
      <c r="F1225" s="115">
        <f t="shared" si="618"/>
        <v>45005</v>
      </c>
      <c r="G1225" s="116">
        <f t="shared" si="596"/>
        <v>8.3006723105383262E-3</v>
      </c>
      <c r="H1225" s="117">
        <f t="shared" si="604"/>
        <v>45068</v>
      </c>
      <c r="I1225" s="117">
        <f t="shared" si="597"/>
        <v>45068</v>
      </c>
      <c r="J1225" s="118">
        <f t="shared" si="605"/>
        <v>20</v>
      </c>
      <c r="K1225" s="118">
        <f t="shared" si="620"/>
        <v>19</v>
      </c>
      <c r="L1225" s="8">
        <f t="shared" si="606"/>
        <v>1.007884</v>
      </c>
      <c r="M1225" s="119">
        <f t="shared" si="619"/>
        <v>1.0083006699999999</v>
      </c>
      <c r="N1225" s="119">
        <f t="shared" si="613"/>
        <v>1.2948012484866067</v>
      </c>
      <c r="O1225" s="112">
        <f t="shared" si="616"/>
        <v>1.30500946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9.5000000000000001E-2</v>
      </c>
      <c r="U1225" s="120">
        <f t="shared" si="614"/>
        <v>19</v>
      </c>
      <c r="V1225" s="120">
        <v>252</v>
      </c>
      <c r="W1225" s="119">
        <f t="shared" si="599"/>
        <v>1.0068660549999999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45068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45066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7"/>
        <v>5739.56</v>
      </c>
      <c r="F1226" s="115">
        <f t="shared" si="618"/>
        <v>45005</v>
      </c>
      <c r="G1226" s="116">
        <f t="shared" ref="G1226:G1289" si="622">(E1226/D1226)-1</f>
        <v>8.3006723105383262E-3</v>
      </c>
      <c r="H1226" s="117">
        <f t="shared" si="604"/>
        <v>45097</v>
      </c>
      <c r="I1226" s="117">
        <f t="shared" ref="I1226:I1289" si="623">IF(A1226&gt;I1225,H1226,I1225)</f>
        <v>45068</v>
      </c>
      <c r="J1226" s="118">
        <f t="shared" si="605"/>
        <v>20</v>
      </c>
      <c r="K1226" s="118">
        <f t="shared" si="620"/>
        <v>20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1.2948012484866067</v>
      </c>
      <c r="O1226" s="112">
        <f t="shared" si="616"/>
        <v>1.3055489600000001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9.5000000000000001E-2</v>
      </c>
      <c r="U1226" s="120">
        <f t="shared" si="614"/>
        <v>20</v>
      </c>
      <c r="V1226" s="120">
        <v>252</v>
      </c>
      <c r="W1226" s="119">
        <f t="shared" ref="W1226:W1289" si="625">ROUND((1+T1226)^TRUNC((U1226/V1226),9),9)</f>
        <v>1.0072287289999999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45068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45067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7"/>
        <v>5739.56</v>
      </c>
      <c r="F1227" s="115">
        <f t="shared" si="618"/>
        <v>45005</v>
      </c>
      <c r="G1227" s="116">
        <f t="shared" si="622"/>
        <v>8.3006723105383262E-3</v>
      </c>
      <c r="H1227" s="117">
        <f t="shared" ref="H1227:H1290" si="630">IF(DAY(A1227)=H$9,VLOOKUP(A1227,AH$118:AN$450,4),H1226)</f>
        <v>45097</v>
      </c>
      <c r="I1227" s="117">
        <f t="shared" si="623"/>
        <v>45068</v>
      </c>
      <c r="J1227" s="118">
        <f t="shared" ref="J1227:J1290" si="631">IF(I1227=I1226,J1226,NETWORKDAYS(I1226,I1227,$AD$148:$AD$502)-1)</f>
        <v>20</v>
      </c>
      <c r="K1227" s="118">
        <f t="shared" si="620"/>
        <v>20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1.2948012484866067</v>
      </c>
      <c r="O1227" s="112">
        <f t="shared" si="616"/>
        <v>1.3055489600000001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9.5000000000000001E-2</v>
      </c>
      <c r="U1227" s="120">
        <f t="shared" si="614"/>
        <v>20</v>
      </c>
      <c r="V1227" s="120">
        <v>252</v>
      </c>
      <c r="W1227" s="119">
        <f t="shared" si="625"/>
        <v>1.0072287289999999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45068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45068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7"/>
        <v>5739.56</v>
      </c>
      <c r="F1228" s="115">
        <f t="shared" si="618"/>
        <v>45005</v>
      </c>
      <c r="G1228" s="116">
        <f t="shared" si="622"/>
        <v>8.3006723105383262E-3</v>
      </c>
      <c r="H1228" s="117">
        <f t="shared" si="630"/>
        <v>45097</v>
      </c>
      <c r="I1228" s="117">
        <f t="shared" si="623"/>
        <v>45068</v>
      </c>
      <c r="J1228" s="118">
        <f t="shared" si="631"/>
        <v>20</v>
      </c>
      <c r="K1228" s="118">
        <f t="shared" si="620"/>
        <v>20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1.2948012484866067</v>
      </c>
      <c r="O1228" s="112">
        <f t="shared" si="616"/>
        <v>1.3055489600000001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5.6672E-2</v>
      </c>
      <c r="S1228" s="112">
        <f t="shared" si="615"/>
        <v>0</v>
      </c>
      <c r="T1228" s="122">
        <f t="shared" si="633"/>
        <v>9.5000000000000001E-2</v>
      </c>
      <c r="U1228" s="120">
        <f t="shared" si="614"/>
        <v>20</v>
      </c>
      <c r="V1228" s="120">
        <v>252</v>
      </c>
      <c r="W1228" s="119">
        <f t="shared" si="625"/>
        <v>1.0072287289999999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45068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45069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7"/>
        <v>5739.56</v>
      </c>
      <c r="F1229" s="115">
        <f t="shared" si="618"/>
        <v>45038</v>
      </c>
      <c r="G1229" s="116">
        <f t="shared" si="622"/>
        <v>8.3006723105383262E-3</v>
      </c>
      <c r="H1229" s="117">
        <f t="shared" si="630"/>
        <v>45097</v>
      </c>
      <c r="I1229" s="117">
        <f t="shared" si="623"/>
        <v>45097</v>
      </c>
      <c r="J1229" s="118">
        <f t="shared" si="631"/>
        <v>20</v>
      </c>
      <c r="K1229" s="118">
        <f t="shared" si="620"/>
        <v>1</v>
      </c>
      <c r="L1229" s="8">
        <f t="shared" si="632"/>
        <v>1.0004134</v>
      </c>
      <c r="M1229" s="119">
        <f t="shared" si="619"/>
        <v>1.0083006699999999</v>
      </c>
      <c r="N1229" s="119">
        <f t="shared" si="613"/>
        <v>1.3055489663658819</v>
      </c>
      <c r="O1229" s="112">
        <f t="shared" si="616"/>
        <v>1.30608868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9.5000000000000001E-2</v>
      </c>
      <c r="U1229" s="120">
        <f t="shared" si="614"/>
        <v>1</v>
      </c>
      <c r="V1229" s="120">
        <v>252</v>
      </c>
      <c r="W1229" s="119">
        <f t="shared" si="625"/>
        <v>1.0003602009999999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45070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7"/>
        <v>5739.56</v>
      </c>
      <c r="F1230" s="115">
        <f t="shared" si="618"/>
        <v>45038</v>
      </c>
      <c r="G1230" s="116">
        <f t="shared" si="622"/>
        <v>8.3006723105383262E-3</v>
      </c>
      <c r="H1230" s="117">
        <f t="shared" si="630"/>
        <v>45097</v>
      </c>
      <c r="I1230" s="117">
        <f t="shared" si="623"/>
        <v>45097</v>
      </c>
      <c r="J1230" s="118">
        <f t="shared" si="631"/>
        <v>20</v>
      </c>
      <c r="K1230" s="118">
        <f t="shared" si="620"/>
        <v>2</v>
      </c>
      <c r="L1230" s="8">
        <f t="shared" si="632"/>
        <v>1.00082698</v>
      </c>
      <c r="M1230" s="119">
        <f t="shared" si="619"/>
        <v>1.0083006699999999</v>
      </c>
      <c r="N1230" s="119">
        <f t="shared" si="613"/>
        <v>1.3055489663658819</v>
      </c>
      <c r="O1230" s="112">
        <f t="shared" si="616"/>
        <v>1.3066286199999999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9.5000000000000001E-2</v>
      </c>
      <c r="U1230" s="120">
        <f t="shared" si="614"/>
        <v>2</v>
      </c>
      <c r="V1230" s="120">
        <v>252</v>
      </c>
      <c r="W1230" s="119">
        <f t="shared" si="625"/>
        <v>1.0007205320000001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45071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7"/>
        <v>5739.56</v>
      </c>
      <c r="F1231" s="115">
        <f t="shared" si="618"/>
        <v>45038</v>
      </c>
      <c r="G1231" s="116">
        <f t="shared" si="622"/>
        <v>8.3006723105383262E-3</v>
      </c>
      <c r="H1231" s="117">
        <f t="shared" si="630"/>
        <v>45097</v>
      </c>
      <c r="I1231" s="117">
        <f t="shared" si="623"/>
        <v>45097</v>
      </c>
      <c r="J1231" s="118">
        <f t="shared" si="631"/>
        <v>20</v>
      </c>
      <c r="K1231" s="118">
        <f t="shared" si="620"/>
        <v>3</v>
      </c>
      <c r="L1231" s="8">
        <f t="shared" si="632"/>
        <v>1.0012407299999999</v>
      </c>
      <c r="M1231" s="119">
        <f t="shared" si="619"/>
        <v>1.0083006699999999</v>
      </c>
      <c r="N1231" s="119">
        <f t="shared" si="613"/>
        <v>1.3055489663658819</v>
      </c>
      <c r="O1231" s="112">
        <f t="shared" si="616"/>
        <v>1.3071687999999999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9.5000000000000001E-2</v>
      </c>
      <c r="U1231" s="120">
        <f t="shared" si="614"/>
        <v>3</v>
      </c>
      <c r="V1231" s="120">
        <v>252</v>
      </c>
      <c r="W1231" s="119">
        <f t="shared" si="625"/>
        <v>1.001080993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45072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7"/>
        <v>5739.56</v>
      </c>
      <c r="F1232" s="115">
        <f t="shared" si="618"/>
        <v>45038</v>
      </c>
      <c r="G1232" s="116">
        <f t="shared" si="622"/>
        <v>8.3006723105383262E-3</v>
      </c>
      <c r="H1232" s="117">
        <f t="shared" si="630"/>
        <v>45097</v>
      </c>
      <c r="I1232" s="117">
        <f t="shared" si="623"/>
        <v>45097</v>
      </c>
      <c r="J1232" s="118">
        <f t="shared" si="631"/>
        <v>20</v>
      </c>
      <c r="K1232" s="118">
        <f t="shared" si="620"/>
        <v>4</v>
      </c>
      <c r="L1232" s="8">
        <f t="shared" si="632"/>
        <v>1.0016546399999999</v>
      </c>
      <c r="M1232" s="119">
        <f t="shared" si="619"/>
        <v>1.0083006699999999</v>
      </c>
      <c r="N1232" s="119">
        <f t="shared" si="613"/>
        <v>1.3055489663658819</v>
      </c>
      <c r="O1232" s="112">
        <f t="shared" si="616"/>
        <v>1.3077091700000001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9.5000000000000001E-2</v>
      </c>
      <c r="U1232" s="120">
        <f t="shared" si="614"/>
        <v>4</v>
      </c>
      <c r="V1232" s="120">
        <v>252</v>
      </c>
      <c r="W1232" s="119">
        <f t="shared" si="625"/>
        <v>1.0014415830000001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45073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7"/>
        <v>5739.56</v>
      </c>
      <c r="F1233" s="115">
        <f t="shared" si="618"/>
        <v>45038</v>
      </c>
      <c r="G1233" s="116">
        <f t="shared" si="622"/>
        <v>8.3006723105383262E-3</v>
      </c>
      <c r="H1233" s="117">
        <f t="shared" si="630"/>
        <v>45097</v>
      </c>
      <c r="I1233" s="117">
        <f t="shared" si="623"/>
        <v>45097</v>
      </c>
      <c r="J1233" s="118">
        <f t="shared" si="631"/>
        <v>20</v>
      </c>
      <c r="K1233" s="118">
        <f t="shared" si="620"/>
        <v>5</v>
      </c>
      <c r="L1233" s="8">
        <f t="shared" si="632"/>
        <v>1.00206873</v>
      </c>
      <c r="M1233" s="119">
        <f t="shared" si="619"/>
        <v>1.0083006699999999</v>
      </c>
      <c r="N1233" s="119">
        <f t="shared" si="613"/>
        <v>1.3055489663658819</v>
      </c>
      <c r="O1233" s="112">
        <f t="shared" si="616"/>
        <v>1.3082497900000001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9.5000000000000001E-2</v>
      </c>
      <c r="U1233" s="120">
        <f t="shared" si="614"/>
        <v>5</v>
      </c>
      <c r="V1233" s="120">
        <v>252</v>
      </c>
      <c r="W1233" s="119">
        <f t="shared" si="625"/>
        <v>1.0018023039999999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45074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7"/>
        <v>5739.56</v>
      </c>
      <c r="F1234" s="115">
        <f t="shared" si="618"/>
        <v>45038</v>
      </c>
      <c r="G1234" s="116">
        <f t="shared" si="622"/>
        <v>8.3006723105383262E-3</v>
      </c>
      <c r="H1234" s="117">
        <f t="shared" si="630"/>
        <v>45097</v>
      </c>
      <c r="I1234" s="117">
        <f t="shared" si="623"/>
        <v>45097</v>
      </c>
      <c r="J1234" s="118">
        <f t="shared" si="631"/>
        <v>20</v>
      </c>
      <c r="K1234" s="118">
        <f t="shared" si="620"/>
        <v>5</v>
      </c>
      <c r="L1234" s="8">
        <f t="shared" si="632"/>
        <v>1.00206873</v>
      </c>
      <c r="M1234" s="119">
        <f t="shared" si="619"/>
        <v>1.0083006699999999</v>
      </c>
      <c r="N1234" s="119">
        <f t="shared" si="613"/>
        <v>1.3055489663658819</v>
      </c>
      <c r="O1234" s="112">
        <f t="shared" si="616"/>
        <v>1.3082497900000001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9.5000000000000001E-2</v>
      </c>
      <c r="U1234" s="120">
        <f t="shared" si="614"/>
        <v>5</v>
      </c>
      <c r="V1234" s="120">
        <v>252</v>
      </c>
      <c r="W1234" s="119">
        <f t="shared" si="625"/>
        <v>1.0018023039999999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45075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7"/>
        <v>5739.56</v>
      </c>
      <c r="F1235" s="115">
        <f t="shared" si="618"/>
        <v>45038</v>
      </c>
      <c r="G1235" s="116">
        <f t="shared" si="622"/>
        <v>8.3006723105383262E-3</v>
      </c>
      <c r="H1235" s="117">
        <f t="shared" si="630"/>
        <v>45097</v>
      </c>
      <c r="I1235" s="117">
        <f t="shared" si="623"/>
        <v>45097</v>
      </c>
      <c r="J1235" s="118">
        <f t="shared" si="631"/>
        <v>20</v>
      </c>
      <c r="K1235" s="118">
        <f t="shared" si="620"/>
        <v>5</v>
      </c>
      <c r="L1235" s="8">
        <f t="shared" si="632"/>
        <v>1.00206873</v>
      </c>
      <c r="M1235" s="119">
        <f t="shared" si="619"/>
        <v>1.0083006699999999</v>
      </c>
      <c r="N1235" s="119">
        <f t="shared" si="613"/>
        <v>1.3055489663658819</v>
      </c>
      <c r="O1235" s="112">
        <f t="shared" si="616"/>
        <v>1.3082497900000001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9.5000000000000001E-2</v>
      </c>
      <c r="U1235" s="120">
        <f t="shared" si="614"/>
        <v>5</v>
      </c>
      <c r="V1235" s="120">
        <v>252</v>
      </c>
      <c r="W1235" s="119">
        <f t="shared" si="625"/>
        <v>1.0018023039999999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45076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7"/>
        <v>5739.56</v>
      </c>
      <c r="F1236" s="115">
        <f t="shared" si="618"/>
        <v>45038</v>
      </c>
      <c r="G1236" s="116">
        <f t="shared" si="622"/>
        <v>8.3006723105383262E-3</v>
      </c>
      <c r="H1236" s="117">
        <f t="shared" si="630"/>
        <v>45097</v>
      </c>
      <c r="I1236" s="117">
        <f t="shared" si="623"/>
        <v>45097</v>
      </c>
      <c r="J1236" s="118">
        <f t="shared" si="631"/>
        <v>20</v>
      </c>
      <c r="K1236" s="118">
        <f t="shared" si="620"/>
        <v>6</v>
      </c>
      <c r="L1236" s="8">
        <f t="shared" si="632"/>
        <v>1.002483</v>
      </c>
      <c r="M1236" s="119">
        <f t="shared" si="619"/>
        <v>1.0083006699999999</v>
      </c>
      <c r="N1236" s="119">
        <f t="shared" si="613"/>
        <v>1.3055489663658819</v>
      </c>
      <c r="O1236" s="112">
        <f t="shared" si="616"/>
        <v>1.30879064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9.5000000000000001E-2</v>
      </c>
      <c r="U1236" s="120">
        <f t="shared" si="614"/>
        <v>6</v>
      </c>
      <c r="V1236" s="120">
        <v>252</v>
      </c>
      <c r="W1236" s="119">
        <f t="shared" si="625"/>
        <v>1.002163154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45077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7"/>
        <v>5739.56</v>
      </c>
      <c r="F1237" s="115">
        <f t="shared" si="618"/>
        <v>45038</v>
      </c>
      <c r="G1237" s="116">
        <f t="shared" si="622"/>
        <v>8.3006723105383262E-3</v>
      </c>
      <c r="H1237" s="117">
        <f t="shared" si="630"/>
        <v>45097</v>
      </c>
      <c r="I1237" s="117">
        <f t="shared" si="623"/>
        <v>45097</v>
      </c>
      <c r="J1237" s="118">
        <f t="shared" si="631"/>
        <v>20</v>
      </c>
      <c r="K1237" s="118">
        <f t="shared" si="620"/>
        <v>7</v>
      </c>
      <c r="L1237" s="8">
        <f t="shared" si="632"/>
        <v>1.00289743</v>
      </c>
      <c r="M1237" s="119">
        <f t="shared" si="619"/>
        <v>1.0083006699999999</v>
      </c>
      <c r="N1237" s="119">
        <f t="shared" si="613"/>
        <v>1.3055489663658819</v>
      </c>
      <c r="O1237" s="112">
        <f t="shared" si="616"/>
        <v>1.3093317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9.5000000000000001E-2</v>
      </c>
      <c r="U1237" s="120">
        <f t="shared" si="614"/>
        <v>7</v>
      </c>
      <c r="V1237" s="120">
        <v>252</v>
      </c>
      <c r="W1237" s="119">
        <f t="shared" si="625"/>
        <v>1.002524135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45078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7"/>
        <v>5739.56</v>
      </c>
      <c r="F1238" s="115">
        <f t="shared" si="618"/>
        <v>45038</v>
      </c>
      <c r="G1238" s="116">
        <f t="shared" si="622"/>
        <v>8.3006723105383262E-3</v>
      </c>
      <c r="H1238" s="117">
        <f t="shared" si="630"/>
        <v>45097</v>
      </c>
      <c r="I1238" s="117">
        <f t="shared" si="623"/>
        <v>45097</v>
      </c>
      <c r="J1238" s="118">
        <f t="shared" si="631"/>
        <v>20</v>
      </c>
      <c r="K1238" s="118">
        <f t="shared" si="620"/>
        <v>8</v>
      </c>
      <c r="L1238" s="8">
        <f t="shared" si="632"/>
        <v>1.00331203</v>
      </c>
      <c r="M1238" s="119">
        <f t="shared" si="619"/>
        <v>1.0083006699999999</v>
      </c>
      <c r="N1238" s="119">
        <f t="shared" si="613"/>
        <v>1.3055489663658819</v>
      </c>
      <c r="O1238" s="112">
        <f t="shared" si="616"/>
        <v>1.30987298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9.5000000000000001E-2</v>
      </c>
      <c r="U1238" s="120">
        <f t="shared" si="614"/>
        <v>8</v>
      </c>
      <c r="V1238" s="120">
        <v>252</v>
      </c>
      <c r="W1238" s="119">
        <f t="shared" si="625"/>
        <v>1.0028852450000001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45079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7"/>
        <v>5739.56</v>
      </c>
      <c r="F1239" s="115">
        <f t="shared" si="618"/>
        <v>45038</v>
      </c>
      <c r="G1239" s="116">
        <f t="shared" si="622"/>
        <v>8.3006723105383262E-3</v>
      </c>
      <c r="H1239" s="117">
        <f t="shared" si="630"/>
        <v>45097</v>
      </c>
      <c r="I1239" s="117">
        <f t="shared" si="623"/>
        <v>45097</v>
      </c>
      <c r="J1239" s="118">
        <f t="shared" si="631"/>
        <v>20</v>
      </c>
      <c r="K1239" s="118">
        <f t="shared" si="620"/>
        <v>9</v>
      </c>
      <c r="L1239" s="8">
        <f t="shared" si="632"/>
        <v>1.0037268100000001</v>
      </c>
      <c r="M1239" s="119">
        <f t="shared" si="619"/>
        <v>1.0083006699999999</v>
      </c>
      <c r="N1239" s="119">
        <f t="shared" si="613"/>
        <v>1.3055489663658819</v>
      </c>
      <c r="O1239" s="112">
        <f t="shared" si="616"/>
        <v>1.3104144900000001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9.5000000000000001E-2</v>
      </c>
      <c r="U1239" s="120">
        <f t="shared" si="614"/>
        <v>9</v>
      </c>
      <c r="V1239" s="120">
        <v>252</v>
      </c>
      <c r="W1239" s="119">
        <f t="shared" si="625"/>
        <v>1.0032464860000001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45080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7"/>
        <v>5739.56</v>
      </c>
      <c r="F1240" s="115">
        <f t="shared" si="618"/>
        <v>45038</v>
      </c>
      <c r="G1240" s="116">
        <f t="shared" si="622"/>
        <v>8.3006723105383262E-3</v>
      </c>
      <c r="H1240" s="117">
        <f t="shared" si="630"/>
        <v>45097</v>
      </c>
      <c r="I1240" s="117">
        <f t="shared" si="623"/>
        <v>45097</v>
      </c>
      <c r="J1240" s="118">
        <f t="shared" si="631"/>
        <v>20</v>
      </c>
      <c r="K1240" s="118">
        <f t="shared" si="620"/>
        <v>10</v>
      </c>
      <c r="L1240" s="8">
        <f t="shared" si="632"/>
        <v>1.0041417500000001</v>
      </c>
      <c r="M1240" s="119">
        <f t="shared" si="619"/>
        <v>1.0083006699999999</v>
      </c>
      <c r="N1240" s="119">
        <f t="shared" si="613"/>
        <v>1.3055489663658819</v>
      </c>
      <c r="O1240" s="112">
        <f t="shared" si="616"/>
        <v>1.31095622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9.5000000000000001E-2</v>
      </c>
      <c r="U1240" s="120">
        <f t="shared" si="614"/>
        <v>10</v>
      </c>
      <c r="V1240" s="120">
        <v>252</v>
      </c>
      <c r="W1240" s="119">
        <f t="shared" si="625"/>
        <v>1.0036078559999999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45081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7"/>
        <v>5739.56</v>
      </c>
      <c r="F1241" s="115">
        <f t="shared" si="618"/>
        <v>45038</v>
      </c>
      <c r="G1241" s="116">
        <f t="shared" si="622"/>
        <v>8.3006723105383262E-3</v>
      </c>
      <c r="H1241" s="117">
        <f t="shared" si="630"/>
        <v>45097</v>
      </c>
      <c r="I1241" s="117">
        <f t="shared" si="623"/>
        <v>45097</v>
      </c>
      <c r="J1241" s="118">
        <f t="shared" si="631"/>
        <v>20</v>
      </c>
      <c r="K1241" s="118">
        <f t="shared" si="620"/>
        <v>10</v>
      </c>
      <c r="L1241" s="8">
        <f t="shared" si="632"/>
        <v>1.0041417500000001</v>
      </c>
      <c r="M1241" s="119">
        <f t="shared" si="619"/>
        <v>1.0083006699999999</v>
      </c>
      <c r="N1241" s="119">
        <f t="shared" si="613"/>
        <v>1.3055489663658819</v>
      </c>
      <c r="O1241" s="112">
        <f t="shared" si="616"/>
        <v>1.31095622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9.5000000000000001E-2</v>
      </c>
      <c r="U1241" s="120">
        <f t="shared" si="614"/>
        <v>10</v>
      </c>
      <c r="V1241" s="120">
        <v>252</v>
      </c>
      <c r="W1241" s="119">
        <f t="shared" si="625"/>
        <v>1.0036078559999999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45082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7"/>
        <v>5739.56</v>
      </c>
      <c r="F1242" s="115">
        <f t="shared" si="618"/>
        <v>45038</v>
      </c>
      <c r="G1242" s="116">
        <f t="shared" si="622"/>
        <v>8.3006723105383262E-3</v>
      </c>
      <c r="H1242" s="117">
        <f t="shared" si="630"/>
        <v>45097</v>
      </c>
      <c r="I1242" s="117">
        <f t="shared" si="623"/>
        <v>45097</v>
      </c>
      <c r="J1242" s="118">
        <f t="shared" si="631"/>
        <v>20</v>
      </c>
      <c r="K1242" s="118">
        <f t="shared" si="620"/>
        <v>10</v>
      </c>
      <c r="L1242" s="8">
        <f t="shared" si="632"/>
        <v>1.0041417500000001</v>
      </c>
      <c r="M1242" s="119">
        <f t="shared" si="619"/>
        <v>1.0083006699999999</v>
      </c>
      <c r="N1242" s="119">
        <f t="shared" si="613"/>
        <v>1.3055489663658819</v>
      </c>
      <c r="O1242" s="112">
        <f t="shared" si="616"/>
        <v>1.31095622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9.5000000000000001E-2</v>
      </c>
      <c r="U1242" s="120">
        <f t="shared" si="614"/>
        <v>10</v>
      </c>
      <c r="V1242" s="120">
        <v>252</v>
      </c>
      <c r="W1242" s="119">
        <f t="shared" si="625"/>
        <v>1.0036078559999999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45083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7"/>
        <v>5739.56</v>
      </c>
      <c r="F1243" s="115">
        <f t="shared" si="618"/>
        <v>45038</v>
      </c>
      <c r="G1243" s="116">
        <f t="shared" si="622"/>
        <v>8.3006723105383262E-3</v>
      </c>
      <c r="H1243" s="117">
        <f t="shared" si="630"/>
        <v>45097</v>
      </c>
      <c r="I1243" s="117">
        <f t="shared" si="623"/>
        <v>45097</v>
      </c>
      <c r="J1243" s="118">
        <f t="shared" si="631"/>
        <v>20</v>
      </c>
      <c r="K1243" s="118">
        <f t="shared" si="620"/>
        <v>11</v>
      </c>
      <c r="L1243" s="8">
        <f t="shared" si="632"/>
        <v>1.00455687</v>
      </c>
      <c r="M1243" s="119">
        <f t="shared" si="619"/>
        <v>1.0083006699999999</v>
      </c>
      <c r="N1243" s="119">
        <f t="shared" si="613"/>
        <v>1.3055489663658819</v>
      </c>
      <c r="O1243" s="112">
        <f t="shared" si="616"/>
        <v>1.3114981800000001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9.5000000000000001E-2</v>
      </c>
      <c r="U1243" s="120">
        <f t="shared" si="614"/>
        <v>11</v>
      </c>
      <c r="V1243" s="120">
        <v>252</v>
      </c>
      <c r="W1243" s="119">
        <f t="shared" si="625"/>
        <v>1.0039693569999999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45084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7"/>
        <v>5739.56</v>
      </c>
      <c r="F1244" s="115">
        <f t="shared" si="618"/>
        <v>45038</v>
      </c>
      <c r="G1244" s="116">
        <f t="shared" si="622"/>
        <v>8.3006723105383262E-3</v>
      </c>
      <c r="H1244" s="117">
        <f t="shared" si="630"/>
        <v>45097</v>
      </c>
      <c r="I1244" s="117">
        <f t="shared" si="623"/>
        <v>45097</v>
      </c>
      <c r="J1244" s="118">
        <f t="shared" si="631"/>
        <v>20</v>
      </c>
      <c r="K1244" s="118">
        <f t="shared" si="620"/>
        <v>12</v>
      </c>
      <c r="L1244" s="8">
        <f t="shared" si="632"/>
        <v>1.0049721599999999</v>
      </c>
      <c r="M1244" s="119">
        <f t="shared" si="619"/>
        <v>1.0083006699999999</v>
      </c>
      <c r="N1244" s="119">
        <f t="shared" si="613"/>
        <v>1.3055489663658819</v>
      </c>
      <c r="O1244" s="112">
        <f t="shared" si="616"/>
        <v>1.3120403599999999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9.5000000000000001E-2</v>
      </c>
      <c r="U1244" s="120">
        <f t="shared" si="614"/>
        <v>12</v>
      </c>
      <c r="V1244" s="120">
        <v>252</v>
      </c>
      <c r="W1244" s="119">
        <f t="shared" si="625"/>
        <v>1.004330988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45085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7"/>
        <v>5739.56</v>
      </c>
      <c r="F1245" s="115">
        <f t="shared" si="618"/>
        <v>45038</v>
      </c>
      <c r="G1245" s="116">
        <f t="shared" si="622"/>
        <v>8.3006723105383262E-3</v>
      </c>
      <c r="H1245" s="117">
        <f t="shared" si="630"/>
        <v>45097</v>
      </c>
      <c r="I1245" s="117">
        <f t="shared" si="623"/>
        <v>45097</v>
      </c>
      <c r="J1245" s="118">
        <f t="shared" si="631"/>
        <v>20</v>
      </c>
      <c r="K1245" s="118">
        <f t="shared" si="620"/>
        <v>13</v>
      </c>
      <c r="L1245" s="8">
        <f t="shared" si="632"/>
        <v>1.00538762</v>
      </c>
      <c r="M1245" s="119">
        <f t="shared" si="619"/>
        <v>1.0083006699999999</v>
      </c>
      <c r="N1245" s="119">
        <f t="shared" si="613"/>
        <v>1.3055489663658819</v>
      </c>
      <c r="O1245" s="112">
        <f t="shared" si="616"/>
        <v>1.31258276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9.5000000000000001E-2</v>
      </c>
      <c r="U1245" s="120">
        <f t="shared" si="614"/>
        <v>13</v>
      </c>
      <c r="V1245" s="120">
        <v>252</v>
      </c>
      <c r="W1245" s="119">
        <f t="shared" si="625"/>
        <v>1.0046927489999999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45086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7"/>
        <v>5739.56</v>
      </c>
      <c r="F1246" s="115">
        <f t="shared" si="618"/>
        <v>45038</v>
      </c>
      <c r="G1246" s="116">
        <f t="shared" si="622"/>
        <v>8.3006723105383262E-3</v>
      </c>
      <c r="H1246" s="117">
        <f t="shared" si="630"/>
        <v>45097</v>
      </c>
      <c r="I1246" s="117">
        <f t="shared" si="623"/>
        <v>45097</v>
      </c>
      <c r="J1246" s="118">
        <f t="shared" si="631"/>
        <v>20</v>
      </c>
      <c r="K1246" s="118">
        <f t="shared" si="620"/>
        <v>13</v>
      </c>
      <c r="L1246" s="8">
        <f t="shared" si="632"/>
        <v>1.00538762</v>
      </c>
      <c r="M1246" s="119">
        <f t="shared" si="619"/>
        <v>1.0083006699999999</v>
      </c>
      <c r="N1246" s="119">
        <f t="shared" si="613"/>
        <v>1.3055489663658819</v>
      </c>
      <c r="O1246" s="112">
        <f t="shared" si="616"/>
        <v>1.31258276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9.5000000000000001E-2</v>
      </c>
      <c r="U1246" s="120">
        <f t="shared" si="614"/>
        <v>13</v>
      </c>
      <c r="V1246" s="120">
        <v>252</v>
      </c>
      <c r="W1246" s="119">
        <f t="shared" si="625"/>
        <v>1.0046927489999999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45087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7"/>
        <v>5739.56</v>
      </c>
      <c r="F1247" s="115">
        <f t="shared" si="618"/>
        <v>45038</v>
      </c>
      <c r="G1247" s="116">
        <f t="shared" si="622"/>
        <v>8.3006723105383262E-3</v>
      </c>
      <c r="H1247" s="117">
        <f t="shared" si="630"/>
        <v>45097</v>
      </c>
      <c r="I1247" s="117">
        <f t="shared" si="623"/>
        <v>45097</v>
      </c>
      <c r="J1247" s="118">
        <f t="shared" si="631"/>
        <v>20</v>
      </c>
      <c r="K1247" s="118">
        <f t="shared" si="620"/>
        <v>14</v>
      </c>
      <c r="L1247" s="8">
        <f t="shared" si="632"/>
        <v>1.00580326</v>
      </c>
      <c r="M1247" s="119">
        <f t="shared" si="619"/>
        <v>1.0083006699999999</v>
      </c>
      <c r="N1247" s="119">
        <f t="shared" ref="N1247:N1310" si="639">IF(I1247&gt;I1246,N1246*M1247,N1246)</f>
        <v>1.3055489663658819</v>
      </c>
      <c r="O1247" s="112">
        <f t="shared" si="616"/>
        <v>1.3131254000000001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9.5000000000000001E-2</v>
      </c>
      <c r="U1247" s="120">
        <f t="shared" si="614"/>
        <v>14</v>
      </c>
      <c r="V1247" s="120">
        <v>252</v>
      </c>
      <c r="W1247" s="119">
        <f t="shared" si="625"/>
        <v>1.0050546410000001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45088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7"/>
        <v>5739.56</v>
      </c>
      <c r="F1248" s="115">
        <f t="shared" si="618"/>
        <v>45038</v>
      </c>
      <c r="G1248" s="116">
        <f t="shared" si="622"/>
        <v>8.3006723105383262E-3</v>
      </c>
      <c r="H1248" s="117">
        <f t="shared" si="630"/>
        <v>45097</v>
      </c>
      <c r="I1248" s="117">
        <f t="shared" si="623"/>
        <v>45097</v>
      </c>
      <c r="J1248" s="118">
        <f t="shared" si="631"/>
        <v>20</v>
      </c>
      <c r="K1248" s="118">
        <f t="shared" si="620"/>
        <v>14</v>
      </c>
      <c r="L1248" s="8">
        <f t="shared" si="632"/>
        <v>1.00580326</v>
      </c>
      <c r="M1248" s="119">
        <f t="shared" si="619"/>
        <v>1.0083006699999999</v>
      </c>
      <c r="N1248" s="119">
        <f t="shared" si="639"/>
        <v>1.3055489663658819</v>
      </c>
      <c r="O1248" s="112">
        <f t="shared" si="616"/>
        <v>1.3131254000000001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9.5000000000000001E-2</v>
      </c>
      <c r="U1248" s="120">
        <f t="shared" si="614"/>
        <v>14</v>
      </c>
      <c r="V1248" s="120">
        <v>252</v>
      </c>
      <c r="W1248" s="119">
        <f t="shared" si="625"/>
        <v>1.0050546410000001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45089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7"/>
        <v>5739.56</v>
      </c>
      <c r="F1249" s="115">
        <f t="shared" si="618"/>
        <v>45038</v>
      </c>
      <c r="G1249" s="116">
        <f t="shared" si="622"/>
        <v>8.3006723105383262E-3</v>
      </c>
      <c r="H1249" s="117">
        <f t="shared" si="630"/>
        <v>45097</v>
      </c>
      <c r="I1249" s="117">
        <f t="shared" si="623"/>
        <v>45097</v>
      </c>
      <c r="J1249" s="118">
        <f t="shared" si="631"/>
        <v>20</v>
      </c>
      <c r="K1249" s="118">
        <f t="shared" si="620"/>
        <v>14</v>
      </c>
      <c r="L1249" s="8">
        <f t="shared" si="632"/>
        <v>1.00580326</v>
      </c>
      <c r="M1249" s="119">
        <f t="shared" si="619"/>
        <v>1.0083006699999999</v>
      </c>
      <c r="N1249" s="119">
        <f t="shared" si="639"/>
        <v>1.3055489663658819</v>
      </c>
      <c r="O1249" s="112">
        <f t="shared" si="616"/>
        <v>1.3131254000000001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9.5000000000000001E-2</v>
      </c>
      <c r="U1249" s="120">
        <f t="shared" si="614"/>
        <v>14</v>
      </c>
      <c r="V1249" s="120">
        <v>252</v>
      </c>
      <c r="W1249" s="119">
        <f t="shared" si="625"/>
        <v>1.0050546410000001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45090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7"/>
        <v>5739.56</v>
      </c>
      <c r="F1250" s="115">
        <f t="shared" si="618"/>
        <v>45038</v>
      </c>
      <c r="G1250" s="116">
        <f t="shared" si="622"/>
        <v>8.3006723105383262E-3</v>
      </c>
      <c r="H1250" s="117">
        <f t="shared" si="630"/>
        <v>45097</v>
      </c>
      <c r="I1250" s="117">
        <f t="shared" si="623"/>
        <v>45097</v>
      </c>
      <c r="J1250" s="118">
        <f t="shared" si="631"/>
        <v>20</v>
      </c>
      <c r="K1250" s="118">
        <f t="shared" si="620"/>
        <v>15</v>
      </c>
      <c r="L1250" s="8">
        <f t="shared" si="632"/>
        <v>1.0062190600000001</v>
      </c>
      <c r="M1250" s="119">
        <f t="shared" si="619"/>
        <v>1.0083006699999999</v>
      </c>
      <c r="N1250" s="119">
        <f t="shared" si="639"/>
        <v>1.3055489663658819</v>
      </c>
      <c r="O1250" s="112">
        <f t="shared" si="616"/>
        <v>1.3136682500000001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9.5000000000000001E-2</v>
      </c>
      <c r="U1250" s="120">
        <f t="shared" si="614"/>
        <v>15</v>
      </c>
      <c r="V1250" s="120">
        <v>252</v>
      </c>
      <c r="W1250" s="119">
        <f t="shared" si="625"/>
        <v>1.0054166630000001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45091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7"/>
        <v>5739.56</v>
      </c>
      <c r="F1251" s="115">
        <f t="shared" si="618"/>
        <v>45038</v>
      </c>
      <c r="G1251" s="116">
        <f t="shared" si="622"/>
        <v>8.3006723105383262E-3</v>
      </c>
      <c r="H1251" s="117">
        <f t="shared" si="630"/>
        <v>45097</v>
      </c>
      <c r="I1251" s="117">
        <f t="shared" si="623"/>
        <v>45097</v>
      </c>
      <c r="J1251" s="118">
        <f t="shared" si="631"/>
        <v>20</v>
      </c>
      <c r="K1251" s="118">
        <f t="shared" si="620"/>
        <v>16</v>
      </c>
      <c r="L1251" s="8">
        <f t="shared" si="632"/>
        <v>1.0066350399999999</v>
      </c>
      <c r="M1251" s="119">
        <f t="shared" si="619"/>
        <v>1.0083006699999999</v>
      </c>
      <c r="N1251" s="119">
        <f t="shared" si="639"/>
        <v>1.3055489663658819</v>
      </c>
      <c r="O1251" s="112">
        <f t="shared" si="616"/>
        <v>1.31421133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9.5000000000000001E-2</v>
      </c>
      <c r="U1251" s="120">
        <f t="shared" si="614"/>
        <v>16</v>
      </c>
      <c r="V1251" s="120">
        <v>252</v>
      </c>
      <c r="W1251" s="119">
        <f t="shared" si="625"/>
        <v>1.005778815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45092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7"/>
        <v>5739.56</v>
      </c>
      <c r="F1252" s="115">
        <f t="shared" si="618"/>
        <v>45038</v>
      </c>
      <c r="G1252" s="116">
        <f t="shared" si="622"/>
        <v>8.3006723105383262E-3</v>
      </c>
      <c r="H1252" s="117">
        <f t="shared" si="630"/>
        <v>45097</v>
      </c>
      <c r="I1252" s="117">
        <f t="shared" si="623"/>
        <v>45097</v>
      </c>
      <c r="J1252" s="118">
        <f t="shared" si="631"/>
        <v>20</v>
      </c>
      <c r="K1252" s="118">
        <f t="shared" si="620"/>
        <v>17</v>
      </c>
      <c r="L1252" s="8">
        <f t="shared" si="632"/>
        <v>1.0070511900000001</v>
      </c>
      <c r="M1252" s="119">
        <f t="shared" si="619"/>
        <v>1.0083006699999999</v>
      </c>
      <c r="N1252" s="119">
        <f t="shared" si="639"/>
        <v>1.3055489663658819</v>
      </c>
      <c r="O1252" s="112">
        <f t="shared" si="616"/>
        <v>1.3147546400000001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9.5000000000000001E-2</v>
      </c>
      <c r="U1252" s="120">
        <f t="shared" si="614"/>
        <v>17</v>
      </c>
      <c r="V1252" s="120">
        <v>252</v>
      </c>
      <c r="W1252" s="119">
        <f t="shared" si="625"/>
        <v>1.0061410980000001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45093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7"/>
        <v>5739.56</v>
      </c>
      <c r="F1253" s="115">
        <f t="shared" si="618"/>
        <v>45038</v>
      </c>
      <c r="G1253" s="116">
        <f t="shared" si="622"/>
        <v>8.3006723105383262E-3</v>
      </c>
      <c r="H1253" s="117">
        <f t="shared" si="630"/>
        <v>45097</v>
      </c>
      <c r="I1253" s="117">
        <f t="shared" si="623"/>
        <v>45097</v>
      </c>
      <c r="J1253" s="118">
        <f t="shared" si="631"/>
        <v>20</v>
      </c>
      <c r="K1253" s="118">
        <f t="shared" si="620"/>
        <v>18</v>
      </c>
      <c r="L1253" s="8">
        <f t="shared" si="632"/>
        <v>1.0074675099999999</v>
      </c>
      <c r="M1253" s="119">
        <f t="shared" si="619"/>
        <v>1.0083006699999999</v>
      </c>
      <c r="N1253" s="119">
        <f t="shared" si="639"/>
        <v>1.3055489663658819</v>
      </c>
      <c r="O1253" s="112">
        <f t="shared" si="616"/>
        <v>1.31529816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9.5000000000000001E-2</v>
      </c>
      <c r="U1253" s="120">
        <f t="shared" ref="U1253:U1316" si="640">IF(Q1252&gt;0,1,IF(K1253=K1252,U1252,U1252+1))</f>
        <v>18</v>
      </c>
      <c r="V1253" s="120">
        <v>252</v>
      </c>
      <c r="W1253" s="119">
        <f t="shared" si="625"/>
        <v>1.006503511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45094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7"/>
        <v>5739.56</v>
      </c>
      <c r="F1254" s="115">
        <f t="shared" si="618"/>
        <v>45038</v>
      </c>
      <c r="G1254" s="116">
        <f t="shared" si="622"/>
        <v>8.3006723105383262E-3</v>
      </c>
      <c r="H1254" s="117">
        <f t="shared" si="630"/>
        <v>45097</v>
      </c>
      <c r="I1254" s="117">
        <f t="shared" si="623"/>
        <v>45097</v>
      </c>
      <c r="J1254" s="118">
        <f t="shared" si="631"/>
        <v>20</v>
      </c>
      <c r="K1254" s="118">
        <f t="shared" si="620"/>
        <v>19</v>
      </c>
      <c r="L1254" s="8">
        <f t="shared" si="632"/>
        <v>1.007884</v>
      </c>
      <c r="M1254" s="119">
        <f t="shared" si="619"/>
        <v>1.0083006699999999</v>
      </c>
      <c r="N1254" s="119">
        <f t="shared" si="639"/>
        <v>1.3055489663658819</v>
      </c>
      <c r="O1254" s="112">
        <f t="shared" si="616"/>
        <v>1.3158419100000001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9.5000000000000001E-2</v>
      </c>
      <c r="U1254" s="120">
        <f t="shared" si="640"/>
        <v>19</v>
      </c>
      <c r="V1254" s="120">
        <v>252</v>
      </c>
      <c r="W1254" s="119">
        <f t="shared" si="625"/>
        <v>1.0068660549999999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45095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7"/>
        <v>5739.56</v>
      </c>
      <c r="F1255" s="115">
        <f t="shared" si="618"/>
        <v>45038</v>
      </c>
      <c r="G1255" s="116">
        <f t="shared" si="622"/>
        <v>8.3006723105383262E-3</v>
      </c>
      <c r="H1255" s="117">
        <f t="shared" si="630"/>
        <v>45097</v>
      </c>
      <c r="I1255" s="117">
        <f t="shared" si="623"/>
        <v>45097</v>
      </c>
      <c r="J1255" s="118">
        <f t="shared" si="631"/>
        <v>20</v>
      </c>
      <c r="K1255" s="118">
        <f t="shared" si="620"/>
        <v>19</v>
      </c>
      <c r="L1255" s="8">
        <f t="shared" si="632"/>
        <v>1.007884</v>
      </c>
      <c r="M1255" s="119">
        <f t="shared" si="619"/>
        <v>1.0083006699999999</v>
      </c>
      <c r="N1255" s="119">
        <f t="shared" si="639"/>
        <v>1.3055489663658819</v>
      </c>
      <c r="O1255" s="112">
        <f t="shared" si="616"/>
        <v>1.3158419100000001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9.5000000000000001E-2</v>
      </c>
      <c r="U1255" s="120">
        <f t="shared" si="640"/>
        <v>19</v>
      </c>
      <c r="V1255" s="120">
        <v>252</v>
      </c>
      <c r="W1255" s="119">
        <f t="shared" si="625"/>
        <v>1.0068660549999999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45096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si="617"/>
        <v>5739.56</v>
      </c>
      <c r="F1256" s="115">
        <f t="shared" si="618"/>
        <v>45038</v>
      </c>
      <c r="G1256" s="116">
        <f t="shared" si="622"/>
        <v>8.3006723105383262E-3</v>
      </c>
      <c r="H1256" s="117">
        <f t="shared" si="630"/>
        <v>45097</v>
      </c>
      <c r="I1256" s="117">
        <f t="shared" si="623"/>
        <v>45097</v>
      </c>
      <c r="J1256" s="118">
        <f t="shared" si="631"/>
        <v>20</v>
      </c>
      <c r="K1256" s="118">
        <f t="shared" si="620"/>
        <v>19</v>
      </c>
      <c r="L1256" s="8">
        <f t="shared" si="632"/>
        <v>1.007884</v>
      </c>
      <c r="M1256" s="119">
        <f t="shared" si="619"/>
        <v>1.0083006699999999</v>
      </c>
      <c r="N1256" s="119">
        <f t="shared" si="639"/>
        <v>1.3055489663658819</v>
      </c>
      <c r="O1256" s="112">
        <f t="shared" si="616"/>
        <v>1.3158419100000001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9.5000000000000001E-2</v>
      </c>
      <c r="U1256" s="120">
        <f t="shared" si="640"/>
        <v>19</v>
      </c>
      <c r="V1256" s="120">
        <v>252</v>
      </c>
      <c r="W1256" s="119">
        <f t="shared" si="625"/>
        <v>1.0068660549999999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45097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17"/>
        <v>5739.56</v>
      </c>
      <c r="F1257" s="115">
        <f t="shared" si="618"/>
        <v>45038</v>
      </c>
      <c r="G1257" s="116">
        <f t="shared" si="622"/>
        <v>8.3006723105383262E-3</v>
      </c>
      <c r="H1257" s="117">
        <f t="shared" si="630"/>
        <v>45127</v>
      </c>
      <c r="I1257" s="117">
        <f t="shared" si="623"/>
        <v>45097</v>
      </c>
      <c r="J1257" s="118">
        <f t="shared" si="631"/>
        <v>20</v>
      </c>
      <c r="K1257" s="118">
        <f t="shared" si="620"/>
        <v>20</v>
      </c>
      <c r="L1257" s="8">
        <f t="shared" si="632"/>
        <v>1.0083006699999999</v>
      </c>
      <c r="M1257" s="119">
        <f t="shared" si="619"/>
        <v>1.0083006699999999</v>
      </c>
      <c r="N1257" s="119">
        <f t="shared" si="639"/>
        <v>1.3055489663658819</v>
      </c>
      <c r="O1257" s="112">
        <f t="shared" ref="O1257:O1320" si="642">TRUNC(TRUNC((L1257*N1257),15),8)</f>
        <v>1.3163858900000001</v>
      </c>
      <c r="P1257" s="112">
        <f t="shared" si="624"/>
        <v>0</v>
      </c>
      <c r="Q1257" s="162">
        <f t="shared" si="635"/>
        <v>41</v>
      </c>
      <c r="R1257" s="30">
        <f t="shared" si="636"/>
        <v>5.8889999999999998E-2</v>
      </c>
      <c r="S1257" s="112">
        <f t="shared" si="641"/>
        <v>0</v>
      </c>
      <c r="T1257" s="122">
        <f t="shared" si="633"/>
        <v>9.5000000000000001E-2</v>
      </c>
      <c r="U1257" s="120">
        <f t="shared" si="640"/>
        <v>20</v>
      </c>
      <c r="V1257" s="120">
        <v>252</v>
      </c>
      <c r="W1257" s="119">
        <f t="shared" si="625"/>
        <v>1.0072287289999999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45098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ref="E1258:E1321" si="643">IF($K1258=1,VLOOKUP($A1257,$AO$10:$AS$131,4),E1257)</f>
        <v>5739.56</v>
      </c>
      <c r="F1258" s="115">
        <f t="shared" ref="F1258:F1321" si="644">IF($K1258=1,VLOOKUP($A1257,$AO$10:$AS$131,5),F1257)</f>
        <v>45066</v>
      </c>
      <c r="G1258" s="116">
        <f t="shared" si="622"/>
        <v>8.3006723105383262E-3</v>
      </c>
      <c r="H1258" s="117">
        <f t="shared" si="630"/>
        <v>45127</v>
      </c>
      <c r="I1258" s="117">
        <f t="shared" si="623"/>
        <v>45127</v>
      </c>
      <c r="J1258" s="118">
        <f t="shared" si="631"/>
        <v>22</v>
      </c>
      <c r="K1258" s="118">
        <f t="shared" si="620"/>
        <v>1</v>
      </c>
      <c r="L1258" s="8">
        <f t="shared" si="632"/>
        <v>1.00037581</v>
      </c>
      <c r="M1258" s="119">
        <f t="shared" ref="M1258:M1321" si="645">IF(I1258&gt;I1257,L1257,M1257)</f>
        <v>1.0083006699999999</v>
      </c>
      <c r="N1258" s="119">
        <f t="shared" si="639"/>
        <v>1.3163858975045262</v>
      </c>
      <c r="O1258" s="112">
        <f t="shared" si="642"/>
        <v>1.3168806</v>
      </c>
      <c r="P1258" s="112">
        <f t="shared" si="624"/>
        <v>0</v>
      </c>
      <c r="Q1258" s="162">
        <f t="shared" si="635"/>
        <v>0</v>
      </c>
      <c r="R1258" s="30">
        <f t="shared" si="636"/>
        <v>0</v>
      </c>
      <c r="S1258" s="112">
        <f t="shared" si="641"/>
        <v>0</v>
      </c>
      <c r="T1258" s="122">
        <f t="shared" si="633"/>
        <v>9.5000000000000001E-2</v>
      </c>
      <c r="U1258" s="120">
        <f t="shared" si="640"/>
        <v>1</v>
      </c>
      <c r="V1258" s="120">
        <v>252</v>
      </c>
      <c r="W1258" s="119">
        <f t="shared" si="625"/>
        <v>1.0003602009999999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45127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45099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3"/>
        <v>5739.56</v>
      </c>
      <c r="F1259" s="115">
        <f t="shared" si="644"/>
        <v>45066</v>
      </c>
      <c r="G1259" s="116">
        <f t="shared" si="622"/>
        <v>8.3006723105383262E-3</v>
      </c>
      <c r="H1259" s="117">
        <f t="shared" si="630"/>
        <v>45127</v>
      </c>
      <c r="I1259" s="117">
        <f t="shared" si="623"/>
        <v>45127</v>
      </c>
      <c r="J1259" s="118">
        <f t="shared" si="631"/>
        <v>22</v>
      </c>
      <c r="K1259" s="118">
        <f t="shared" si="620"/>
        <v>2</v>
      </c>
      <c r="L1259" s="8">
        <f t="shared" si="632"/>
        <v>1.0007517699999999</v>
      </c>
      <c r="M1259" s="119">
        <f t="shared" si="645"/>
        <v>1.0083006699999999</v>
      </c>
      <c r="N1259" s="119">
        <f t="shared" si="639"/>
        <v>1.3163858975045262</v>
      </c>
      <c r="O1259" s="112">
        <f t="shared" si="642"/>
        <v>1.31737551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9.5000000000000001E-2</v>
      </c>
      <c r="U1259" s="120">
        <f t="shared" si="640"/>
        <v>2</v>
      </c>
      <c r="V1259" s="120">
        <v>252</v>
      </c>
      <c r="W1259" s="119">
        <f t="shared" si="625"/>
        <v>1.0007205320000001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45127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45100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3"/>
        <v>5739.56</v>
      </c>
      <c r="F1260" s="115">
        <f t="shared" si="644"/>
        <v>45066</v>
      </c>
      <c r="G1260" s="116">
        <f t="shared" si="622"/>
        <v>8.3006723105383262E-3</v>
      </c>
      <c r="H1260" s="117">
        <f t="shared" si="630"/>
        <v>45127</v>
      </c>
      <c r="I1260" s="117">
        <f t="shared" si="623"/>
        <v>45127</v>
      </c>
      <c r="J1260" s="118">
        <f t="shared" si="631"/>
        <v>22</v>
      </c>
      <c r="K1260" s="118">
        <f t="shared" si="620"/>
        <v>3</v>
      </c>
      <c r="L1260" s="8">
        <f t="shared" si="632"/>
        <v>1.0011278699999999</v>
      </c>
      <c r="M1260" s="119">
        <f t="shared" si="645"/>
        <v>1.0083006699999999</v>
      </c>
      <c r="N1260" s="119">
        <f t="shared" si="639"/>
        <v>1.3163858975045262</v>
      </c>
      <c r="O1260" s="112">
        <f t="shared" si="642"/>
        <v>1.3178706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9.5000000000000001E-2</v>
      </c>
      <c r="U1260" s="120">
        <f t="shared" si="640"/>
        <v>3</v>
      </c>
      <c r="V1260" s="120">
        <v>252</v>
      </c>
      <c r="W1260" s="119">
        <f t="shared" si="625"/>
        <v>1.001080993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45127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45101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3"/>
        <v>5739.56</v>
      </c>
      <c r="F1261" s="115">
        <f t="shared" si="644"/>
        <v>45066</v>
      </c>
      <c r="G1261" s="116">
        <f t="shared" si="622"/>
        <v>8.3006723105383262E-3</v>
      </c>
      <c r="H1261" s="117">
        <f t="shared" si="630"/>
        <v>45127</v>
      </c>
      <c r="I1261" s="117">
        <f t="shared" si="623"/>
        <v>45127</v>
      </c>
      <c r="J1261" s="118">
        <f t="shared" si="631"/>
        <v>22</v>
      </c>
      <c r="K1261" s="118">
        <f t="shared" si="620"/>
        <v>4</v>
      </c>
      <c r="L1261" s="8">
        <f t="shared" si="632"/>
        <v>1.0015041099999999</v>
      </c>
      <c r="M1261" s="119">
        <f t="shared" si="645"/>
        <v>1.0083006699999999</v>
      </c>
      <c r="N1261" s="119">
        <f t="shared" si="639"/>
        <v>1.3163858975045262</v>
      </c>
      <c r="O1261" s="112">
        <f t="shared" si="642"/>
        <v>1.31836588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9.5000000000000001E-2</v>
      </c>
      <c r="U1261" s="120">
        <f t="shared" si="640"/>
        <v>4</v>
      </c>
      <c r="V1261" s="120">
        <v>252</v>
      </c>
      <c r="W1261" s="119">
        <f t="shared" si="625"/>
        <v>1.0014415830000001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45127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45102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3"/>
        <v>5739.56</v>
      </c>
      <c r="F1262" s="115">
        <f t="shared" si="644"/>
        <v>45066</v>
      </c>
      <c r="G1262" s="116">
        <f t="shared" si="622"/>
        <v>8.3006723105383262E-3</v>
      </c>
      <c r="H1262" s="117">
        <f t="shared" si="630"/>
        <v>45127</v>
      </c>
      <c r="I1262" s="117">
        <f t="shared" si="623"/>
        <v>45127</v>
      </c>
      <c r="J1262" s="118">
        <f t="shared" si="631"/>
        <v>22</v>
      </c>
      <c r="K1262" s="118">
        <f t="shared" ref="K1262:K1325" si="646">(J1262-(NETWORKDAYS(A1262,I1262,AD$148:AD$502)-1))</f>
        <v>4</v>
      </c>
      <c r="L1262" s="8">
        <f t="shared" si="632"/>
        <v>1.0015041099999999</v>
      </c>
      <c r="M1262" s="119">
        <f t="shared" si="645"/>
        <v>1.0083006699999999</v>
      </c>
      <c r="N1262" s="119">
        <f t="shared" si="639"/>
        <v>1.3163858975045262</v>
      </c>
      <c r="O1262" s="112">
        <f t="shared" si="642"/>
        <v>1.31836588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9.5000000000000001E-2</v>
      </c>
      <c r="U1262" s="120">
        <f t="shared" si="640"/>
        <v>4</v>
      </c>
      <c r="V1262" s="120">
        <v>252</v>
      </c>
      <c r="W1262" s="119">
        <f t="shared" si="625"/>
        <v>1.0014415830000001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45127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45103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3"/>
        <v>5739.56</v>
      </c>
      <c r="F1263" s="115">
        <f t="shared" si="644"/>
        <v>45066</v>
      </c>
      <c r="G1263" s="116">
        <f t="shared" si="622"/>
        <v>8.3006723105383262E-3</v>
      </c>
      <c r="H1263" s="117">
        <f t="shared" si="630"/>
        <v>45127</v>
      </c>
      <c r="I1263" s="117">
        <f t="shared" si="623"/>
        <v>45127</v>
      </c>
      <c r="J1263" s="118">
        <f t="shared" si="631"/>
        <v>22</v>
      </c>
      <c r="K1263" s="118">
        <f t="shared" si="646"/>
        <v>4</v>
      </c>
      <c r="L1263" s="8">
        <f t="shared" si="632"/>
        <v>1.0015041099999999</v>
      </c>
      <c r="M1263" s="119">
        <f t="shared" si="645"/>
        <v>1.0083006699999999</v>
      </c>
      <c r="N1263" s="119">
        <f t="shared" si="639"/>
        <v>1.3163858975045262</v>
      </c>
      <c r="O1263" s="112">
        <f t="shared" si="642"/>
        <v>1.31836588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9.5000000000000001E-2</v>
      </c>
      <c r="U1263" s="120">
        <f t="shared" si="640"/>
        <v>4</v>
      </c>
      <c r="V1263" s="120">
        <v>252</v>
      </c>
      <c r="W1263" s="119">
        <f t="shared" si="625"/>
        <v>1.0014415830000001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45127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45104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3"/>
        <v>5739.56</v>
      </c>
      <c r="F1264" s="115">
        <f t="shared" si="644"/>
        <v>45066</v>
      </c>
      <c r="G1264" s="116">
        <f t="shared" si="622"/>
        <v>8.3006723105383262E-3</v>
      </c>
      <c r="H1264" s="117">
        <f t="shared" si="630"/>
        <v>45127</v>
      </c>
      <c r="I1264" s="117">
        <f t="shared" si="623"/>
        <v>45127</v>
      </c>
      <c r="J1264" s="118">
        <f t="shared" si="631"/>
        <v>22</v>
      </c>
      <c r="K1264" s="118">
        <f t="shared" si="646"/>
        <v>5</v>
      </c>
      <c r="L1264" s="8">
        <f t="shared" si="632"/>
        <v>1.00188049</v>
      </c>
      <c r="M1264" s="119">
        <f t="shared" si="645"/>
        <v>1.0083006699999999</v>
      </c>
      <c r="N1264" s="119">
        <f t="shared" si="639"/>
        <v>1.3163858975045262</v>
      </c>
      <c r="O1264" s="112">
        <f t="shared" si="642"/>
        <v>1.31886134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9.5000000000000001E-2</v>
      </c>
      <c r="U1264" s="120">
        <f t="shared" si="640"/>
        <v>5</v>
      </c>
      <c r="V1264" s="120">
        <v>252</v>
      </c>
      <c r="W1264" s="119">
        <f t="shared" si="625"/>
        <v>1.0018023039999999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45127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45105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3"/>
        <v>5739.56</v>
      </c>
      <c r="F1265" s="115">
        <f t="shared" si="644"/>
        <v>45066</v>
      </c>
      <c r="G1265" s="116">
        <f t="shared" si="622"/>
        <v>8.3006723105383262E-3</v>
      </c>
      <c r="H1265" s="117">
        <f t="shared" si="630"/>
        <v>45127</v>
      </c>
      <c r="I1265" s="117">
        <f t="shared" si="623"/>
        <v>45127</v>
      </c>
      <c r="J1265" s="118">
        <f t="shared" si="631"/>
        <v>22</v>
      </c>
      <c r="K1265" s="118">
        <f t="shared" si="646"/>
        <v>6</v>
      </c>
      <c r="L1265" s="8">
        <f t="shared" si="632"/>
        <v>1.0022570099999999</v>
      </c>
      <c r="M1265" s="119">
        <f t="shared" si="645"/>
        <v>1.0083006699999999</v>
      </c>
      <c r="N1265" s="119">
        <f t="shared" si="639"/>
        <v>1.3163858975045262</v>
      </c>
      <c r="O1265" s="112">
        <f t="shared" si="642"/>
        <v>1.31935699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9.5000000000000001E-2</v>
      </c>
      <c r="U1265" s="120">
        <f t="shared" si="640"/>
        <v>6</v>
      </c>
      <c r="V1265" s="120">
        <v>252</v>
      </c>
      <c r="W1265" s="119">
        <f t="shared" si="625"/>
        <v>1.002163154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45127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45106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3"/>
        <v>5739.56</v>
      </c>
      <c r="F1266" s="115">
        <f t="shared" si="644"/>
        <v>45066</v>
      </c>
      <c r="G1266" s="116">
        <f t="shared" si="622"/>
        <v>8.3006723105383262E-3</v>
      </c>
      <c r="H1266" s="117">
        <f t="shared" si="630"/>
        <v>45127</v>
      </c>
      <c r="I1266" s="117">
        <f t="shared" si="623"/>
        <v>45127</v>
      </c>
      <c r="J1266" s="118">
        <f t="shared" si="631"/>
        <v>22</v>
      </c>
      <c r="K1266" s="118">
        <f t="shared" si="646"/>
        <v>7</v>
      </c>
      <c r="L1266" s="8">
        <f t="shared" si="632"/>
        <v>1.00263368</v>
      </c>
      <c r="M1266" s="119">
        <f t="shared" si="645"/>
        <v>1.0083006699999999</v>
      </c>
      <c r="N1266" s="119">
        <f t="shared" si="639"/>
        <v>1.3163858975045262</v>
      </c>
      <c r="O1266" s="112">
        <f t="shared" si="642"/>
        <v>1.3198528300000001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9.5000000000000001E-2</v>
      </c>
      <c r="U1266" s="120">
        <f t="shared" si="640"/>
        <v>7</v>
      </c>
      <c r="V1266" s="120">
        <v>252</v>
      </c>
      <c r="W1266" s="119">
        <f t="shared" si="625"/>
        <v>1.002524135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45127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45107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3"/>
        <v>5739.56</v>
      </c>
      <c r="F1267" s="115">
        <f t="shared" si="644"/>
        <v>45066</v>
      </c>
      <c r="G1267" s="116">
        <f t="shared" si="622"/>
        <v>8.3006723105383262E-3</v>
      </c>
      <c r="H1267" s="117">
        <f t="shared" si="630"/>
        <v>45127</v>
      </c>
      <c r="I1267" s="117">
        <f t="shared" si="623"/>
        <v>45127</v>
      </c>
      <c r="J1267" s="118">
        <f t="shared" si="631"/>
        <v>22</v>
      </c>
      <c r="K1267" s="118">
        <f t="shared" si="646"/>
        <v>8</v>
      </c>
      <c r="L1267" s="8">
        <f t="shared" si="632"/>
        <v>1.0030104900000001</v>
      </c>
      <c r="M1267" s="119">
        <f t="shared" si="645"/>
        <v>1.0083006699999999</v>
      </c>
      <c r="N1267" s="119">
        <f t="shared" si="639"/>
        <v>1.3163858975045262</v>
      </c>
      <c r="O1267" s="112">
        <f t="shared" si="642"/>
        <v>1.32034886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9.5000000000000001E-2</v>
      </c>
      <c r="U1267" s="120">
        <f t="shared" si="640"/>
        <v>8</v>
      </c>
      <c r="V1267" s="120">
        <v>252</v>
      </c>
      <c r="W1267" s="119">
        <f t="shared" si="625"/>
        <v>1.0028852450000001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45127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45108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3"/>
        <v>5739.56</v>
      </c>
      <c r="F1268" s="115">
        <f t="shared" si="644"/>
        <v>45066</v>
      </c>
      <c r="G1268" s="116">
        <f t="shared" si="622"/>
        <v>8.3006723105383262E-3</v>
      </c>
      <c r="H1268" s="117">
        <f t="shared" si="630"/>
        <v>45127</v>
      </c>
      <c r="I1268" s="117">
        <f t="shared" si="623"/>
        <v>45127</v>
      </c>
      <c r="J1268" s="118">
        <f t="shared" si="631"/>
        <v>22</v>
      </c>
      <c r="K1268" s="118">
        <f t="shared" si="646"/>
        <v>9</v>
      </c>
      <c r="L1268" s="8">
        <f t="shared" si="632"/>
        <v>1.0033874300000001</v>
      </c>
      <c r="M1268" s="119">
        <f t="shared" si="645"/>
        <v>1.0083006699999999</v>
      </c>
      <c r="N1268" s="119">
        <f t="shared" si="639"/>
        <v>1.3163858975045262</v>
      </c>
      <c r="O1268" s="112">
        <f t="shared" si="642"/>
        <v>1.3208450599999999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9.5000000000000001E-2</v>
      </c>
      <c r="U1268" s="120">
        <f t="shared" si="640"/>
        <v>9</v>
      </c>
      <c r="V1268" s="120">
        <v>252</v>
      </c>
      <c r="W1268" s="119">
        <f t="shared" si="625"/>
        <v>1.0032464860000001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45127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45109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3"/>
        <v>5739.56</v>
      </c>
      <c r="F1269" s="115">
        <f t="shared" si="644"/>
        <v>45066</v>
      </c>
      <c r="G1269" s="116">
        <f t="shared" si="622"/>
        <v>8.3006723105383262E-3</v>
      </c>
      <c r="H1269" s="117">
        <f t="shared" si="630"/>
        <v>45127</v>
      </c>
      <c r="I1269" s="117">
        <f t="shared" si="623"/>
        <v>45127</v>
      </c>
      <c r="J1269" s="118">
        <f t="shared" si="631"/>
        <v>22</v>
      </c>
      <c r="K1269" s="118">
        <f t="shared" si="646"/>
        <v>9</v>
      </c>
      <c r="L1269" s="8">
        <f t="shared" si="632"/>
        <v>1.0033874300000001</v>
      </c>
      <c r="M1269" s="119">
        <f t="shared" si="645"/>
        <v>1.0083006699999999</v>
      </c>
      <c r="N1269" s="119">
        <f t="shared" si="639"/>
        <v>1.3163858975045262</v>
      </c>
      <c r="O1269" s="112">
        <f t="shared" si="642"/>
        <v>1.3208450599999999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9.5000000000000001E-2</v>
      </c>
      <c r="U1269" s="120">
        <f t="shared" si="640"/>
        <v>9</v>
      </c>
      <c r="V1269" s="120">
        <v>252</v>
      </c>
      <c r="W1269" s="119">
        <f t="shared" si="625"/>
        <v>1.0032464860000001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45127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45110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3"/>
        <v>5739.56</v>
      </c>
      <c r="F1270" s="115">
        <f t="shared" si="644"/>
        <v>45066</v>
      </c>
      <c r="G1270" s="116">
        <f t="shared" si="622"/>
        <v>8.3006723105383262E-3</v>
      </c>
      <c r="H1270" s="117">
        <f t="shared" si="630"/>
        <v>45127</v>
      </c>
      <c r="I1270" s="117">
        <f t="shared" si="623"/>
        <v>45127</v>
      </c>
      <c r="J1270" s="118">
        <f t="shared" si="631"/>
        <v>22</v>
      </c>
      <c r="K1270" s="118">
        <f t="shared" si="646"/>
        <v>9</v>
      </c>
      <c r="L1270" s="8">
        <f t="shared" si="632"/>
        <v>1.0033874300000001</v>
      </c>
      <c r="M1270" s="119">
        <f t="shared" si="645"/>
        <v>1.0083006699999999</v>
      </c>
      <c r="N1270" s="119">
        <f t="shared" si="639"/>
        <v>1.3163858975045262</v>
      </c>
      <c r="O1270" s="112">
        <f t="shared" si="642"/>
        <v>1.3208450599999999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9.5000000000000001E-2</v>
      </c>
      <c r="U1270" s="120">
        <f t="shared" si="640"/>
        <v>9</v>
      </c>
      <c r="V1270" s="120">
        <v>252</v>
      </c>
      <c r="W1270" s="119">
        <f t="shared" si="625"/>
        <v>1.0032464860000001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45127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45111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3"/>
        <v>5739.56</v>
      </c>
      <c r="F1271" s="115">
        <f t="shared" si="644"/>
        <v>45066</v>
      </c>
      <c r="G1271" s="116">
        <f t="shared" si="622"/>
        <v>8.3006723105383262E-3</v>
      </c>
      <c r="H1271" s="117">
        <f t="shared" si="630"/>
        <v>45127</v>
      </c>
      <c r="I1271" s="117">
        <f t="shared" si="623"/>
        <v>45127</v>
      </c>
      <c r="J1271" s="118">
        <f t="shared" si="631"/>
        <v>22</v>
      </c>
      <c r="K1271" s="118">
        <f t="shared" si="646"/>
        <v>10</v>
      </c>
      <c r="L1271" s="8">
        <f t="shared" si="632"/>
        <v>1.00376452</v>
      </c>
      <c r="M1271" s="119">
        <f t="shared" si="645"/>
        <v>1.0083006699999999</v>
      </c>
      <c r="N1271" s="119">
        <f t="shared" si="639"/>
        <v>1.3163858975045262</v>
      </c>
      <c r="O1271" s="112">
        <f t="shared" si="642"/>
        <v>1.32134145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9.5000000000000001E-2</v>
      </c>
      <c r="U1271" s="120">
        <f t="shared" si="640"/>
        <v>10</v>
      </c>
      <c r="V1271" s="120">
        <v>252</v>
      </c>
      <c r="W1271" s="119">
        <f t="shared" si="625"/>
        <v>1.0036078559999999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45127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45112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3"/>
        <v>5739.56</v>
      </c>
      <c r="F1272" s="115">
        <f t="shared" si="644"/>
        <v>45066</v>
      </c>
      <c r="G1272" s="116">
        <f t="shared" si="622"/>
        <v>8.3006723105383262E-3</v>
      </c>
      <c r="H1272" s="117">
        <f t="shared" si="630"/>
        <v>45127</v>
      </c>
      <c r="I1272" s="117">
        <f t="shared" si="623"/>
        <v>45127</v>
      </c>
      <c r="J1272" s="118">
        <f t="shared" si="631"/>
        <v>22</v>
      </c>
      <c r="K1272" s="118">
        <f t="shared" si="646"/>
        <v>11</v>
      </c>
      <c r="L1272" s="8">
        <f t="shared" si="632"/>
        <v>1.0041417500000001</v>
      </c>
      <c r="M1272" s="119">
        <f t="shared" si="645"/>
        <v>1.0083006699999999</v>
      </c>
      <c r="N1272" s="119">
        <f t="shared" si="639"/>
        <v>1.3163858975045262</v>
      </c>
      <c r="O1272" s="112">
        <f t="shared" si="642"/>
        <v>1.3218380300000001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9.5000000000000001E-2</v>
      </c>
      <c r="U1272" s="120">
        <f t="shared" si="640"/>
        <v>11</v>
      </c>
      <c r="V1272" s="120">
        <v>252</v>
      </c>
      <c r="W1272" s="119">
        <f t="shared" si="625"/>
        <v>1.0039693569999999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45127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45113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3"/>
        <v>5739.56</v>
      </c>
      <c r="F1273" s="115">
        <f t="shared" si="644"/>
        <v>45066</v>
      </c>
      <c r="G1273" s="116">
        <f t="shared" si="622"/>
        <v>8.3006723105383262E-3</v>
      </c>
      <c r="H1273" s="117">
        <f t="shared" si="630"/>
        <v>45127</v>
      </c>
      <c r="I1273" s="117">
        <f t="shared" si="623"/>
        <v>45127</v>
      </c>
      <c r="J1273" s="118">
        <f t="shared" si="631"/>
        <v>22</v>
      </c>
      <c r="K1273" s="118">
        <f t="shared" si="646"/>
        <v>12</v>
      </c>
      <c r="L1273" s="8">
        <f t="shared" si="632"/>
        <v>1.00451913</v>
      </c>
      <c r="M1273" s="119">
        <f t="shared" si="645"/>
        <v>1.0083006699999999</v>
      </c>
      <c r="N1273" s="119">
        <f t="shared" si="639"/>
        <v>1.3163858975045262</v>
      </c>
      <c r="O1273" s="112">
        <f t="shared" si="642"/>
        <v>1.3223348100000001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9.5000000000000001E-2</v>
      </c>
      <c r="U1273" s="120">
        <f t="shared" si="640"/>
        <v>12</v>
      </c>
      <c r="V1273" s="120">
        <v>252</v>
      </c>
      <c r="W1273" s="119">
        <f t="shared" si="625"/>
        <v>1.004330988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45127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45114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3"/>
        <v>5739.56</v>
      </c>
      <c r="F1274" s="115">
        <f t="shared" si="644"/>
        <v>45066</v>
      </c>
      <c r="G1274" s="116">
        <f t="shared" si="622"/>
        <v>8.3006723105383262E-3</v>
      </c>
      <c r="H1274" s="117">
        <f t="shared" si="630"/>
        <v>45127</v>
      </c>
      <c r="I1274" s="117">
        <f t="shared" si="623"/>
        <v>45127</v>
      </c>
      <c r="J1274" s="118">
        <f t="shared" si="631"/>
        <v>22</v>
      </c>
      <c r="K1274" s="118">
        <f t="shared" si="646"/>
        <v>13</v>
      </c>
      <c r="L1274" s="8">
        <f t="shared" si="632"/>
        <v>1.0048966399999999</v>
      </c>
      <c r="M1274" s="119">
        <f t="shared" si="645"/>
        <v>1.0083006699999999</v>
      </c>
      <c r="N1274" s="119">
        <f t="shared" si="639"/>
        <v>1.3163858975045262</v>
      </c>
      <c r="O1274" s="112">
        <f t="shared" si="642"/>
        <v>1.3228317599999999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9.5000000000000001E-2</v>
      </c>
      <c r="U1274" s="120">
        <f t="shared" si="640"/>
        <v>13</v>
      </c>
      <c r="V1274" s="120">
        <v>252</v>
      </c>
      <c r="W1274" s="119">
        <f t="shared" si="625"/>
        <v>1.0046927489999999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45127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45115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3"/>
        <v>5739.56</v>
      </c>
      <c r="F1275" s="115">
        <f t="shared" si="644"/>
        <v>45066</v>
      </c>
      <c r="G1275" s="116">
        <f t="shared" si="622"/>
        <v>8.3006723105383262E-3</v>
      </c>
      <c r="H1275" s="117">
        <f t="shared" si="630"/>
        <v>45127</v>
      </c>
      <c r="I1275" s="117">
        <f t="shared" si="623"/>
        <v>45127</v>
      </c>
      <c r="J1275" s="118">
        <f t="shared" si="631"/>
        <v>22</v>
      </c>
      <c r="K1275" s="118">
        <f t="shared" si="646"/>
        <v>14</v>
      </c>
      <c r="L1275" s="8">
        <f t="shared" si="632"/>
        <v>1.0052743</v>
      </c>
      <c r="M1275" s="119">
        <f t="shared" si="645"/>
        <v>1.0083006699999999</v>
      </c>
      <c r="N1275" s="119">
        <f t="shared" si="639"/>
        <v>1.3163858975045262</v>
      </c>
      <c r="O1275" s="112">
        <f t="shared" si="642"/>
        <v>1.3233289100000001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9.5000000000000001E-2</v>
      </c>
      <c r="U1275" s="120">
        <f t="shared" si="640"/>
        <v>14</v>
      </c>
      <c r="V1275" s="120">
        <v>252</v>
      </c>
      <c r="W1275" s="119">
        <f t="shared" si="625"/>
        <v>1.0050546410000001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45127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45116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3"/>
        <v>5739.56</v>
      </c>
      <c r="F1276" s="115">
        <f t="shared" si="644"/>
        <v>45066</v>
      </c>
      <c r="G1276" s="116">
        <f t="shared" si="622"/>
        <v>8.3006723105383262E-3</v>
      </c>
      <c r="H1276" s="117">
        <f t="shared" si="630"/>
        <v>45127</v>
      </c>
      <c r="I1276" s="117">
        <f t="shared" si="623"/>
        <v>45127</v>
      </c>
      <c r="J1276" s="118">
        <f t="shared" si="631"/>
        <v>22</v>
      </c>
      <c r="K1276" s="118">
        <f t="shared" si="646"/>
        <v>14</v>
      </c>
      <c r="L1276" s="8">
        <f t="shared" si="632"/>
        <v>1.0052743</v>
      </c>
      <c r="M1276" s="119">
        <f t="shared" si="645"/>
        <v>1.0083006699999999</v>
      </c>
      <c r="N1276" s="119">
        <f t="shared" si="639"/>
        <v>1.3163858975045262</v>
      </c>
      <c r="O1276" s="112">
        <f t="shared" si="642"/>
        <v>1.3233289100000001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9.5000000000000001E-2</v>
      </c>
      <c r="U1276" s="120">
        <f t="shared" si="640"/>
        <v>14</v>
      </c>
      <c r="V1276" s="120">
        <v>252</v>
      </c>
      <c r="W1276" s="119">
        <f t="shared" si="625"/>
        <v>1.0050546410000001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45127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45117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3"/>
        <v>5739.56</v>
      </c>
      <c r="F1277" s="115">
        <f t="shared" si="644"/>
        <v>45066</v>
      </c>
      <c r="G1277" s="116">
        <f t="shared" si="622"/>
        <v>8.3006723105383262E-3</v>
      </c>
      <c r="H1277" s="117">
        <f t="shared" si="630"/>
        <v>45127</v>
      </c>
      <c r="I1277" s="117">
        <f t="shared" si="623"/>
        <v>45127</v>
      </c>
      <c r="J1277" s="118">
        <f t="shared" si="631"/>
        <v>22</v>
      </c>
      <c r="K1277" s="118">
        <f t="shared" si="646"/>
        <v>14</v>
      </c>
      <c r="L1277" s="8">
        <f t="shared" si="632"/>
        <v>1.0052743</v>
      </c>
      <c r="M1277" s="119">
        <f t="shared" si="645"/>
        <v>1.0083006699999999</v>
      </c>
      <c r="N1277" s="119">
        <f t="shared" si="639"/>
        <v>1.3163858975045262</v>
      </c>
      <c r="O1277" s="112">
        <f t="shared" si="642"/>
        <v>1.3233289100000001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9.5000000000000001E-2</v>
      </c>
      <c r="U1277" s="120">
        <f t="shared" si="640"/>
        <v>14</v>
      </c>
      <c r="V1277" s="120">
        <v>252</v>
      </c>
      <c r="W1277" s="119">
        <f t="shared" si="625"/>
        <v>1.0050546410000001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45127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45118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3"/>
        <v>5739.56</v>
      </c>
      <c r="F1278" s="115">
        <f t="shared" si="644"/>
        <v>45066</v>
      </c>
      <c r="G1278" s="116">
        <f t="shared" si="622"/>
        <v>8.3006723105383262E-3</v>
      </c>
      <c r="H1278" s="117">
        <f t="shared" si="630"/>
        <v>45127</v>
      </c>
      <c r="I1278" s="117">
        <f t="shared" si="623"/>
        <v>45127</v>
      </c>
      <c r="J1278" s="118">
        <f t="shared" si="631"/>
        <v>22</v>
      </c>
      <c r="K1278" s="118">
        <f t="shared" si="646"/>
        <v>15</v>
      </c>
      <c r="L1278" s="8">
        <f t="shared" si="632"/>
        <v>1.0056521</v>
      </c>
      <c r="M1278" s="119">
        <f t="shared" si="645"/>
        <v>1.0083006699999999</v>
      </c>
      <c r="N1278" s="119">
        <f t="shared" si="639"/>
        <v>1.3163858975045262</v>
      </c>
      <c r="O1278" s="112">
        <f t="shared" si="642"/>
        <v>1.32382624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9.5000000000000001E-2</v>
      </c>
      <c r="U1278" s="120">
        <f t="shared" si="640"/>
        <v>15</v>
      </c>
      <c r="V1278" s="120">
        <v>252</v>
      </c>
      <c r="W1278" s="119">
        <f t="shared" si="625"/>
        <v>1.0054166630000001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45127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45119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3"/>
        <v>5739.56</v>
      </c>
      <c r="F1279" s="115">
        <f t="shared" si="644"/>
        <v>45066</v>
      </c>
      <c r="G1279" s="116">
        <f t="shared" si="622"/>
        <v>8.3006723105383262E-3</v>
      </c>
      <c r="H1279" s="117">
        <f t="shared" si="630"/>
        <v>45127</v>
      </c>
      <c r="I1279" s="117">
        <f t="shared" si="623"/>
        <v>45127</v>
      </c>
      <c r="J1279" s="118">
        <f t="shared" si="631"/>
        <v>22</v>
      </c>
      <c r="K1279" s="118">
        <f t="shared" si="646"/>
        <v>16</v>
      </c>
      <c r="L1279" s="8">
        <f t="shared" si="632"/>
        <v>1.00603004</v>
      </c>
      <c r="M1279" s="119">
        <f t="shared" si="645"/>
        <v>1.0083006699999999</v>
      </c>
      <c r="N1279" s="119">
        <f t="shared" si="639"/>
        <v>1.3163858975045262</v>
      </c>
      <c r="O1279" s="112">
        <f t="shared" si="642"/>
        <v>1.32432375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9.5000000000000001E-2</v>
      </c>
      <c r="U1279" s="120">
        <f t="shared" si="640"/>
        <v>16</v>
      </c>
      <c r="V1279" s="120">
        <v>252</v>
      </c>
      <c r="W1279" s="119">
        <f t="shared" si="625"/>
        <v>1.005778815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45127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45120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3"/>
        <v>5739.56</v>
      </c>
      <c r="F1280" s="115">
        <f t="shared" si="644"/>
        <v>45066</v>
      </c>
      <c r="G1280" s="116">
        <f t="shared" si="622"/>
        <v>8.3006723105383262E-3</v>
      </c>
      <c r="H1280" s="117">
        <f t="shared" si="630"/>
        <v>45127</v>
      </c>
      <c r="I1280" s="117">
        <f t="shared" si="623"/>
        <v>45127</v>
      </c>
      <c r="J1280" s="118">
        <f t="shared" si="631"/>
        <v>22</v>
      </c>
      <c r="K1280" s="118">
        <f t="shared" si="646"/>
        <v>17</v>
      </c>
      <c r="L1280" s="8">
        <f t="shared" si="632"/>
        <v>1.0064081199999999</v>
      </c>
      <c r="M1280" s="119">
        <f t="shared" si="645"/>
        <v>1.0083006699999999</v>
      </c>
      <c r="N1280" s="119">
        <f t="shared" si="639"/>
        <v>1.3163858975045262</v>
      </c>
      <c r="O1280" s="112">
        <f t="shared" si="642"/>
        <v>1.32482145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9.5000000000000001E-2</v>
      </c>
      <c r="U1280" s="120">
        <f t="shared" si="640"/>
        <v>17</v>
      </c>
      <c r="V1280" s="120">
        <v>252</v>
      </c>
      <c r="W1280" s="119">
        <f t="shared" si="625"/>
        <v>1.0061410980000001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45127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45121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3"/>
        <v>5739.56</v>
      </c>
      <c r="F1281" s="115">
        <f t="shared" si="644"/>
        <v>45066</v>
      </c>
      <c r="G1281" s="116">
        <f t="shared" si="622"/>
        <v>8.3006723105383262E-3</v>
      </c>
      <c r="H1281" s="117">
        <f t="shared" si="630"/>
        <v>45127</v>
      </c>
      <c r="I1281" s="117">
        <f t="shared" si="623"/>
        <v>45127</v>
      </c>
      <c r="J1281" s="118">
        <f t="shared" si="631"/>
        <v>22</v>
      </c>
      <c r="K1281" s="118">
        <f t="shared" si="646"/>
        <v>18</v>
      </c>
      <c r="L1281" s="8">
        <f t="shared" si="632"/>
        <v>1.0067863500000001</v>
      </c>
      <c r="M1281" s="119">
        <f t="shared" si="645"/>
        <v>1.0083006699999999</v>
      </c>
      <c r="N1281" s="119">
        <f t="shared" si="639"/>
        <v>1.3163858975045262</v>
      </c>
      <c r="O1281" s="112">
        <f t="shared" si="642"/>
        <v>1.32531935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9.5000000000000001E-2</v>
      </c>
      <c r="U1281" s="120">
        <f t="shared" si="640"/>
        <v>18</v>
      </c>
      <c r="V1281" s="120">
        <v>252</v>
      </c>
      <c r="W1281" s="119">
        <f t="shared" si="625"/>
        <v>1.006503511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45127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45122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3"/>
        <v>5739.56</v>
      </c>
      <c r="F1282" s="115">
        <f t="shared" si="644"/>
        <v>45066</v>
      </c>
      <c r="G1282" s="116">
        <f t="shared" si="622"/>
        <v>8.3006723105383262E-3</v>
      </c>
      <c r="H1282" s="117">
        <f t="shared" si="630"/>
        <v>45127</v>
      </c>
      <c r="I1282" s="117">
        <f t="shared" si="623"/>
        <v>45127</v>
      </c>
      <c r="J1282" s="118">
        <f t="shared" si="631"/>
        <v>22</v>
      </c>
      <c r="K1282" s="118">
        <f t="shared" si="646"/>
        <v>19</v>
      </c>
      <c r="L1282" s="8">
        <f t="shared" si="632"/>
        <v>1.0071647100000001</v>
      </c>
      <c r="M1282" s="119">
        <f t="shared" si="645"/>
        <v>1.0083006699999999</v>
      </c>
      <c r="N1282" s="119">
        <f t="shared" si="639"/>
        <v>1.3163858975045262</v>
      </c>
      <c r="O1282" s="112">
        <f t="shared" si="642"/>
        <v>1.3258174199999999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9.5000000000000001E-2</v>
      </c>
      <c r="U1282" s="120">
        <f t="shared" si="640"/>
        <v>19</v>
      </c>
      <c r="V1282" s="120">
        <v>252</v>
      </c>
      <c r="W1282" s="119">
        <f t="shared" si="625"/>
        <v>1.0068660549999999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45127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45123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3"/>
        <v>5739.56</v>
      </c>
      <c r="F1283" s="115">
        <f t="shared" si="644"/>
        <v>45066</v>
      </c>
      <c r="G1283" s="116">
        <f t="shared" si="622"/>
        <v>8.3006723105383262E-3</v>
      </c>
      <c r="H1283" s="117">
        <f t="shared" si="630"/>
        <v>45127</v>
      </c>
      <c r="I1283" s="117">
        <f t="shared" si="623"/>
        <v>45127</v>
      </c>
      <c r="J1283" s="118">
        <f t="shared" si="631"/>
        <v>22</v>
      </c>
      <c r="K1283" s="118">
        <f t="shared" si="646"/>
        <v>19</v>
      </c>
      <c r="L1283" s="8">
        <f t="shared" si="632"/>
        <v>1.0071647100000001</v>
      </c>
      <c r="M1283" s="119">
        <f t="shared" si="645"/>
        <v>1.0083006699999999</v>
      </c>
      <c r="N1283" s="119">
        <f t="shared" si="639"/>
        <v>1.3163858975045262</v>
      </c>
      <c r="O1283" s="112">
        <f t="shared" si="642"/>
        <v>1.3258174199999999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9.5000000000000001E-2</v>
      </c>
      <c r="U1283" s="120">
        <f t="shared" si="640"/>
        <v>19</v>
      </c>
      <c r="V1283" s="120">
        <v>252</v>
      </c>
      <c r="W1283" s="119">
        <f t="shared" si="625"/>
        <v>1.0068660549999999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45127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45124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3"/>
        <v>5739.56</v>
      </c>
      <c r="F1284" s="115">
        <f t="shared" si="644"/>
        <v>45066</v>
      </c>
      <c r="G1284" s="116">
        <f t="shared" si="622"/>
        <v>8.3006723105383262E-3</v>
      </c>
      <c r="H1284" s="117">
        <f t="shared" si="630"/>
        <v>45127</v>
      </c>
      <c r="I1284" s="117">
        <f t="shared" si="623"/>
        <v>45127</v>
      </c>
      <c r="J1284" s="118">
        <f t="shared" si="631"/>
        <v>22</v>
      </c>
      <c r="K1284" s="118">
        <f t="shared" si="646"/>
        <v>19</v>
      </c>
      <c r="L1284" s="8">
        <f t="shared" si="632"/>
        <v>1.0071647100000001</v>
      </c>
      <c r="M1284" s="119">
        <f t="shared" si="645"/>
        <v>1.0083006699999999</v>
      </c>
      <c r="N1284" s="119">
        <f t="shared" si="639"/>
        <v>1.3163858975045262</v>
      </c>
      <c r="O1284" s="112">
        <f t="shared" si="642"/>
        <v>1.3258174199999999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9.5000000000000001E-2</v>
      </c>
      <c r="U1284" s="120">
        <f t="shared" si="640"/>
        <v>19</v>
      </c>
      <c r="V1284" s="120">
        <v>252</v>
      </c>
      <c r="W1284" s="119">
        <f t="shared" si="625"/>
        <v>1.0068660549999999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45127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45125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3"/>
        <v>5739.56</v>
      </c>
      <c r="F1285" s="115">
        <f t="shared" si="644"/>
        <v>45066</v>
      </c>
      <c r="G1285" s="116">
        <f t="shared" si="622"/>
        <v>8.3006723105383262E-3</v>
      </c>
      <c r="H1285" s="117">
        <f t="shared" si="630"/>
        <v>45127</v>
      </c>
      <c r="I1285" s="117">
        <f t="shared" si="623"/>
        <v>45127</v>
      </c>
      <c r="J1285" s="118">
        <f t="shared" si="631"/>
        <v>22</v>
      </c>
      <c r="K1285" s="118">
        <f t="shared" si="646"/>
        <v>20</v>
      </c>
      <c r="L1285" s="8">
        <f t="shared" si="632"/>
        <v>1.0075432200000001</v>
      </c>
      <c r="M1285" s="119">
        <f t="shared" si="645"/>
        <v>1.0083006699999999</v>
      </c>
      <c r="N1285" s="119">
        <f t="shared" si="639"/>
        <v>1.3163858975045262</v>
      </c>
      <c r="O1285" s="112">
        <f t="shared" si="642"/>
        <v>1.32631568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9.5000000000000001E-2</v>
      </c>
      <c r="U1285" s="120">
        <f t="shared" si="640"/>
        <v>20</v>
      </c>
      <c r="V1285" s="120">
        <v>252</v>
      </c>
      <c r="W1285" s="119">
        <f t="shared" si="625"/>
        <v>1.0072287289999999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45127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45126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3"/>
        <v>5739.56</v>
      </c>
      <c r="F1286" s="115">
        <f t="shared" si="644"/>
        <v>45066</v>
      </c>
      <c r="G1286" s="116">
        <f t="shared" si="622"/>
        <v>8.3006723105383262E-3</v>
      </c>
      <c r="H1286" s="117">
        <f t="shared" si="630"/>
        <v>45127</v>
      </c>
      <c r="I1286" s="117">
        <f t="shared" si="623"/>
        <v>45127</v>
      </c>
      <c r="J1286" s="118">
        <f t="shared" si="631"/>
        <v>22</v>
      </c>
      <c r="K1286" s="118">
        <f t="shared" si="646"/>
        <v>21</v>
      </c>
      <c r="L1286" s="8">
        <f t="shared" si="632"/>
        <v>1.0079218700000001</v>
      </c>
      <c r="M1286" s="119">
        <f t="shared" si="645"/>
        <v>1.0083006699999999</v>
      </c>
      <c r="N1286" s="119">
        <f t="shared" si="639"/>
        <v>1.3163858975045262</v>
      </c>
      <c r="O1286" s="112">
        <f t="shared" si="642"/>
        <v>1.32681413</v>
      </c>
      <c r="P1286" s="112">
        <f t="shared" si="624"/>
        <v>0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9.5000000000000001E-2</v>
      </c>
      <c r="U1286" s="120">
        <f t="shared" si="640"/>
        <v>21</v>
      </c>
      <c r="V1286" s="120">
        <v>252</v>
      </c>
      <c r="W1286" s="119">
        <f t="shared" si="625"/>
        <v>1.0075915339999999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45127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45127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3"/>
        <v>5739.56</v>
      </c>
      <c r="F1287" s="115">
        <f t="shared" si="644"/>
        <v>45066</v>
      </c>
      <c r="G1287" s="116">
        <f t="shared" si="622"/>
        <v>8.3006723105383262E-3</v>
      </c>
      <c r="H1287" s="117">
        <f t="shared" si="630"/>
        <v>45159</v>
      </c>
      <c r="I1287" s="117">
        <f t="shared" si="623"/>
        <v>45127</v>
      </c>
      <c r="J1287" s="118">
        <f t="shared" si="631"/>
        <v>22</v>
      </c>
      <c r="K1287" s="118">
        <f t="shared" si="646"/>
        <v>22</v>
      </c>
      <c r="L1287" s="8">
        <f t="shared" si="632"/>
        <v>1.0083006699999999</v>
      </c>
      <c r="M1287" s="119">
        <f t="shared" si="645"/>
        <v>1.0083006699999999</v>
      </c>
      <c r="N1287" s="119">
        <f t="shared" si="639"/>
        <v>1.3163858975045262</v>
      </c>
      <c r="O1287" s="112">
        <f t="shared" si="642"/>
        <v>1.32731278</v>
      </c>
      <c r="P1287" s="112">
        <f t="shared" si="624"/>
        <v>0</v>
      </c>
      <c r="Q1287" s="162">
        <f t="shared" si="635"/>
        <v>42</v>
      </c>
      <c r="R1287" s="30">
        <f t="shared" si="636"/>
        <v>6.0717E-2</v>
      </c>
      <c r="S1287" s="112">
        <f t="shared" si="641"/>
        <v>0</v>
      </c>
      <c r="T1287" s="122">
        <f t="shared" si="633"/>
        <v>9.5000000000000001E-2</v>
      </c>
      <c r="U1287" s="120">
        <f t="shared" si="640"/>
        <v>22</v>
      </c>
      <c r="V1287" s="120">
        <v>252</v>
      </c>
      <c r="W1287" s="119">
        <f t="shared" si="625"/>
        <v>1.00795447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45127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45128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3"/>
        <v>5739.56</v>
      </c>
      <c r="F1288" s="115">
        <f t="shared" si="644"/>
        <v>45097</v>
      </c>
      <c r="G1288" s="116">
        <f t="shared" si="622"/>
        <v>8.3006723105383262E-3</v>
      </c>
      <c r="H1288" s="117">
        <f t="shared" si="630"/>
        <v>45159</v>
      </c>
      <c r="I1288" s="117">
        <f t="shared" si="623"/>
        <v>45159</v>
      </c>
      <c r="J1288" s="118">
        <f t="shared" si="631"/>
        <v>22</v>
      </c>
      <c r="K1288" s="118">
        <f t="shared" si="646"/>
        <v>1</v>
      </c>
      <c r="L1288" s="8">
        <f t="shared" si="632"/>
        <v>1.00037581</v>
      </c>
      <c r="M1288" s="119">
        <f t="shared" si="645"/>
        <v>1.0083006699999999</v>
      </c>
      <c r="N1288" s="119">
        <f t="shared" si="639"/>
        <v>1.3273127824323649</v>
      </c>
      <c r="O1288" s="112">
        <f t="shared" si="642"/>
        <v>1.32781159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9.5000000000000001E-2</v>
      </c>
      <c r="U1288" s="120">
        <f t="shared" si="640"/>
        <v>1</v>
      </c>
      <c r="V1288" s="120">
        <v>252</v>
      </c>
      <c r="W1288" s="119">
        <f t="shared" si="625"/>
        <v>1.0003602009999999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45129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3"/>
        <v>5739.56</v>
      </c>
      <c r="F1289" s="115">
        <f t="shared" si="644"/>
        <v>45097</v>
      </c>
      <c r="G1289" s="116">
        <f t="shared" si="622"/>
        <v>8.3006723105383262E-3</v>
      </c>
      <c r="H1289" s="117">
        <f t="shared" si="630"/>
        <v>45159</v>
      </c>
      <c r="I1289" s="117">
        <f t="shared" si="623"/>
        <v>45159</v>
      </c>
      <c r="J1289" s="118">
        <f t="shared" si="631"/>
        <v>22</v>
      </c>
      <c r="K1289" s="118">
        <f t="shared" si="646"/>
        <v>2</v>
      </c>
      <c r="L1289" s="8">
        <f t="shared" si="632"/>
        <v>1.0007517699999999</v>
      </c>
      <c r="M1289" s="119">
        <f t="shared" si="645"/>
        <v>1.0083006699999999</v>
      </c>
      <c r="N1289" s="119">
        <f t="shared" si="639"/>
        <v>1.3273127824323649</v>
      </c>
      <c r="O1289" s="112">
        <f t="shared" si="642"/>
        <v>1.3283106099999999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9.5000000000000001E-2</v>
      </c>
      <c r="U1289" s="120">
        <f t="shared" si="640"/>
        <v>2</v>
      </c>
      <c r="V1289" s="120">
        <v>252</v>
      </c>
      <c r="W1289" s="119">
        <f t="shared" si="625"/>
        <v>1.0007205320000001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45159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45130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3"/>
        <v>5739.56</v>
      </c>
      <c r="F1290" s="115">
        <f t="shared" si="644"/>
        <v>45097</v>
      </c>
      <c r="G1290" s="116">
        <f t="shared" ref="G1290:G1353" si="648">(E1290/D1290)-1</f>
        <v>8.3006723105383262E-3</v>
      </c>
      <c r="H1290" s="117">
        <f t="shared" si="630"/>
        <v>45159</v>
      </c>
      <c r="I1290" s="117">
        <f t="shared" ref="I1290:I1353" si="649">IF(A1290&gt;I1289,H1290,I1289)</f>
        <v>45159</v>
      </c>
      <c r="J1290" s="118">
        <f t="shared" si="631"/>
        <v>22</v>
      </c>
      <c r="K1290" s="118">
        <f t="shared" si="646"/>
        <v>2</v>
      </c>
      <c r="L1290" s="8">
        <f t="shared" si="632"/>
        <v>1.0007517699999999</v>
      </c>
      <c r="M1290" s="119">
        <f t="shared" si="645"/>
        <v>1.0083006699999999</v>
      </c>
      <c r="N1290" s="119">
        <f t="shared" si="639"/>
        <v>1.3273127824323649</v>
      </c>
      <c r="O1290" s="112">
        <f t="shared" si="642"/>
        <v>1.3283106099999999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9.5000000000000001E-2</v>
      </c>
      <c r="U1290" s="120">
        <f t="shared" si="640"/>
        <v>2</v>
      </c>
      <c r="V1290" s="120">
        <v>252</v>
      </c>
      <c r="W1290" s="119">
        <f t="shared" ref="W1290:W1353" si="651">ROUND((1+T1290)^TRUNC((U1290/V1290),9),9)</f>
        <v>1.0007205320000001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45159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45131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3"/>
        <v>5739.56</v>
      </c>
      <c r="F1291" s="115">
        <f t="shared" si="644"/>
        <v>45097</v>
      </c>
      <c r="G1291" s="116">
        <f t="shared" si="648"/>
        <v>8.3006723105383262E-3</v>
      </c>
      <c r="H1291" s="117">
        <f t="shared" ref="H1291:H1354" si="656">IF(DAY(A1291)=H$9,VLOOKUP(A1291,AH$118:AN$450,4),H1290)</f>
        <v>45159</v>
      </c>
      <c r="I1291" s="117">
        <f t="shared" si="649"/>
        <v>45159</v>
      </c>
      <c r="J1291" s="118">
        <f t="shared" ref="J1291:J1354" si="657">IF(I1291=I1290,J1290,NETWORKDAYS(I1290,I1291,$AD$148:$AD$502)-1)</f>
        <v>22</v>
      </c>
      <c r="K1291" s="118">
        <f t="shared" si="646"/>
        <v>2</v>
      </c>
      <c r="L1291" s="8">
        <f t="shared" ref="L1291:L1354" si="658">IF(E1291&lt;D1291,1,TRUNC((E1291/D1291)^TRUNC((K1291/J1291),9),8))</f>
        <v>1.0007517699999999</v>
      </c>
      <c r="M1291" s="119">
        <f t="shared" si="645"/>
        <v>1.0083006699999999</v>
      </c>
      <c r="N1291" s="119">
        <f t="shared" si="639"/>
        <v>1.3273127824323649</v>
      </c>
      <c r="O1291" s="112">
        <f t="shared" si="642"/>
        <v>1.3283106099999999</v>
      </c>
      <c r="P1291" s="112">
        <f t="shared" si="650"/>
        <v>0</v>
      </c>
      <c r="Q1291" s="162">
        <f t="shared" si="635"/>
        <v>0</v>
      </c>
      <c r="R1291" s="30">
        <f t="shared" si="636"/>
        <v>0</v>
      </c>
      <c r="S1291" s="112">
        <f t="shared" si="641"/>
        <v>0</v>
      </c>
      <c r="T1291" s="122">
        <f t="shared" ref="T1291:T1354" si="659">(T1290)</f>
        <v>9.5000000000000001E-2</v>
      </c>
      <c r="U1291" s="120">
        <f t="shared" si="640"/>
        <v>2</v>
      </c>
      <c r="V1291" s="120">
        <v>252</v>
      </c>
      <c r="W1291" s="119">
        <f t="shared" si="651"/>
        <v>1.0007205320000001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45159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45132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3"/>
        <v>5739.56</v>
      </c>
      <c r="F1292" s="115">
        <f t="shared" si="644"/>
        <v>45097</v>
      </c>
      <c r="G1292" s="116">
        <f t="shared" si="648"/>
        <v>8.3006723105383262E-3</v>
      </c>
      <c r="H1292" s="117">
        <f t="shared" si="656"/>
        <v>45159</v>
      </c>
      <c r="I1292" s="117">
        <f t="shared" si="649"/>
        <v>45159</v>
      </c>
      <c r="J1292" s="118">
        <f t="shared" si="657"/>
        <v>22</v>
      </c>
      <c r="K1292" s="118">
        <f t="shared" si="646"/>
        <v>3</v>
      </c>
      <c r="L1292" s="8">
        <f t="shared" si="658"/>
        <v>1.0011278699999999</v>
      </c>
      <c r="M1292" s="119">
        <f t="shared" si="645"/>
        <v>1.0083006699999999</v>
      </c>
      <c r="N1292" s="119">
        <f t="shared" si="639"/>
        <v>1.3273127824323649</v>
      </c>
      <c r="O1292" s="112">
        <f t="shared" si="642"/>
        <v>1.3288098100000001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9.5000000000000001E-2</v>
      </c>
      <c r="U1292" s="120">
        <f t="shared" si="640"/>
        <v>3</v>
      </c>
      <c r="V1292" s="120">
        <v>252</v>
      </c>
      <c r="W1292" s="119">
        <f t="shared" si="651"/>
        <v>1.001080993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45159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45133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3"/>
        <v>5739.56</v>
      </c>
      <c r="F1293" s="115">
        <f t="shared" si="644"/>
        <v>45097</v>
      </c>
      <c r="G1293" s="116">
        <f t="shared" si="648"/>
        <v>8.3006723105383262E-3</v>
      </c>
      <c r="H1293" s="117">
        <f t="shared" si="656"/>
        <v>45159</v>
      </c>
      <c r="I1293" s="117">
        <f t="shared" si="649"/>
        <v>45159</v>
      </c>
      <c r="J1293" s="118">
        <f t="shared" si="657"/>
        <v>22</v>
      </c>
      <c r="K1293" s="118">
        <f t="shared" si="646"/>
        <v>4</v>
      </c>
      <c r="L1293" s="8">
        <f t="shared" si="658"/>
        <v>1.0015041099999999</v>
      </c>
      <c r="M1293" s="119">
        <f t="shared" si="645"/>
        <v>1.0083006699999999</v>
      </c>
      <c r="N1293" s="119">
        <f t="shared" si="639"/>
        <v>1.3273127824323649</v>
      </c>
      <c r="O1293" s="112">
        <f t="shared" si="642"/>
        <v>1.3293092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9.5000000000000001E-2</v>
      </c>
      <c r="U1293" s="120">
        <f t="shared" si="640"/>
        <v>4</v>
      </c>
      <c r="V1293" s="120">
        <v>252</v>
      </c>
      <c r="W1293" s="119">
        <f t="shared" si="651"/>
        <v>1.0014415830000001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45159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45134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3"/>
        <v>5739.56</v>
      </c>
      <c r="F1294" s="115">
        <f t="shared" si="644"/>
        <v>45097</v>
      </c>
      <c r="G1294" s="116">
        <f t="shared" si="648"/>
        <v>8.3006723105383262E-3</v>
      </c>
      <c r="H1294" s="117">
        <f t="shared" si="656"/>
        <v>45159</v>
      </c>
      <c r="I1294" s="117">
        <f t="shared" si="649"/>
        <v>45159</v>
      </c>
      <c r="J1294" s="118">
        <f t="shared" si="657"/>
        <v>22</v>
      </c>
      <c r="K1294" s="118">
        <f t="shared" si="646"/>
        <v>5</v>
      </c>
      <c r="L1294" s="8">
        <f t="shared" si="658"/>
        <v>1.00188049</v>
      </c>
      <c r="M1294" s="119">
        <f t="shared" si="645"/>
        <v>1.0083006699999999</v>
      </c>
      <c r="N1294" s="119">
        <f t="shared" si="639"/>
        <v>1.3273127824323649</v>
      </c>
      <c r="O1294" s="112">
        <f t="shared" si="642"/>
        <v>1.32980878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9.5000000000000001E-2</v>
      </c>
      <c r="U1294" s="120">
        <f t="shared" si="640"/>
        <v>5</v>
      </c>
      <c r="V1294" s="120">
        <v>252</v>
      </c>
      <c r="W1294" s="119">
        <f t="shared" si="651"/>
        <v>1.0018023039999999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45159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45135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3"/>
        <v>5739.56</v>
      </c>
      <c r="F1295" s="115">
        <f t="shared" si="644"/>
        <v>45097</v>
      </c>
      <c r="G1295" s="116">
        <f t="shared" si="648"/>
        <v>8.3006723105383262E-3</v>
      </c>
      <c r="H1295" s="117">
        <f t="shared" si="656"/>
        <v>45159</v>
      </c>
      <c r="I1295" s="117">
        <f t="shared" si="649"/>
        <v>45159</v>
      </c>
      <c r="J1295" s="118">
        <f t="shared" si="657"/>
        <v>22</v>
      </c>
      <c r="K1295" s="118">
        <f t="shared" si="646"/>
        <v>6</v>
      </c>
      <c r="L1295" s="8">
        <f t="shared" si="658"/>
        <v>1.0022570099999999</v>
      </c>
      <c r="M1295" s="119">
        <f t="shared" si="645"/>
        <v>1.0083006699999999</v>
      </c>
      <c r="N1295" s="119">
        <f t="shared" si="639"/>
        <v>1.3273127824323649</v>
      </c>
      <c r="O1295" s="112">
        <f t="shared" si="642"/>
        <v>1.3303085400000001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9.5000000000000001E-2</v>
      </c>
      <c r="U1295" s="120">
        <f t="shared" si="640"/>
        <v>6</v>
      </c>
      <c r="V1295" s="120">
        <v>252</v>
      </c>
      <c r="W1295" s="119">
        <f t="shared" si="651"/>
        <v>1.002163154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45159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45136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3"/>
        <v>5739.56</v>
      </c>
      <c r="F1296" s="115">
        <f t="shared" si="644"/>
        <v>45097</v>
      </c>
      <c r="G1296" s="116">
        <f t="shared" si="648"/>
        <v>8.3006723105383262E-3</v>
      </c>
      <c r="H1296" s="117">
        <f t="shared" si="656"/>
        <v>45159</v>
      </c>
      <c r="I1296" s="117">
        <f t="shared" si="649"/>
        <v>45159</v>
      </c>
      <c r="J1296" s="118">
        <f t="shared" si="657"/>
        <v>22</v>
      </c>
      <c r="K1296" s="118">
        <f t="shared" si="646"/>
        <v>7</v>
      </c>
      <c r="L1296" s="8">
        <f t="shared" si="658"/>
        <v>1.00263368</v>
      </c>
      <c r="M1296" s="119">
        <f t="shared" si="645"/>
        <v>1.0083006699999999</v>
      </c>
      <c r="N1296" s="119">
        <f t="shared" si="639"/>
        <v>1.3273127824323649</v>
      </c>
      <c r="O1296" s="112">
        <f t="shared" si="642"/>
        <v>1.3308084899999999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9.5000000000000001E-2</v>
      </c>
      <c r="U1296" s="120">
        <f t="shared" si="640"/>
        <v>7</v>
      </c>
      <c r="V1296" s="120">
        <v>252</v>
      </c>
      <c r="W1296" s="119">
        <f t="shared" si="651"/>
        <v>1.002524135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45159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45137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3"/>
        <v>5739.56</v>
      </c>
      <c r="F1297" s="115">
        <f t="shared" si="644"/>
        <v>45097</v>
      </c>
      <c r="G1297" s="116">
        <f t="shared" si="648"/>
        <v>8.3006723105383262E-3</v>
      </c>
      <c r="H1297" s="117">
        <f t="shared" si="656"/>
        <v>45159</v>
      </c>
      <c r="I1297" s="117">
        <f t="shared" si="649"/>
        <v>45159</v>
      </c>
      <c r="J1297" s="118">
        <f t="shared" si="657"/>
        <v>22</v>
      </c>
      <c r="K1297" s="118">
        <f t="shared" si="646"/>
        <v>7</v>
      </c>
      <c r="L1297" s="8">
        <f t="shared" si="658"/>
        <v>1.00263368</v>
      </c>
      <c r="M1297" s="119">
        <f t="shared" si="645"/>
        <v>1.0083006699999999</v>
      </c>
      <c r="N1297" s="119">
        <f t="shared" si="639"/>
        <v>1.3273127824323649</v>
      </c>
      <c r="O1297" s="112">
        <f t="shared" si="642"/>
        <v>1.3308084899999999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9.5000000000000001E-2</v>
      </c>
      <c r="U1297" s="120">
        <f t="shared" si="640"/>
        <v>7</v>
      </c>
      <c r="V1297" s="120">
        <v>252</v>
      </c>
      <c r="W1297" s="119">
        <f t="shared" si="651"/>
        <v>1.002524135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45159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45138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3"/>
        <v>5739.56</v>
      </c>
      <c r="F1298" s="115">
        <f t="shared" si="644"/>
        <v>45097</v>
      </c>
      <c r="G1298" s="116">
        <f t="shared" si="648"/>
        <v>8.3006723105383262E-3</v>
      </c>
      <c r="H1298" s="117">
        <f t="shared" si="656"/>
        <v>45159</v>
      </c>
      <c r="I1298" s="117">
        <f t="shared" si="649"/>
        <v>45159</v>
      </c>
      <c r="J1298" s="118">
        <f t="shared" si="657"/>
        <v>22</v>
      </c>
      <c r="K1298" s="118">
        <f t="shared" si="646"/>
        <v>7</v>
      </c>
      <c r="L1298" s="8">
        <f t="shared" si="658"/>
        <v>1.00263368</v>
      </c>
      <c r="M1298" s="119">
        <f t="shared" si="645"/>
        <v>1.0083006699999999</v>
      </c>
      <c r="N1298" s="119">
        <f t="shared" si="639"/>
        <v>1.3273127824323649</v>
      </c>
      <c r="O1298" s="112">
        <f t="shared" si="642"/>
        <v>1.3308084899999999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9.5000000000000001E-2</v>
      </c>
      <c r="U1298" s="120">
        <f t="shared" si="640"/>
        <v>7</v>
      </c>
      <c r="V1298" s="120">
        <v>252</v>
      </c>
      <c r="W1298" s="119">
        <f t="shared" si="651"/>
        <v>1.002524135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45159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45139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3"/>
        <v>5739.56</v>
      </c>
      <c r="F1299" s="115">
        <f t="shared" si="644"/>
        <v>45097</v>
      </c>
      <c r="G1299" s="116">
        <f t="shared" si="648"/>
        <v>8.3006723105383262E-3</v>
      </c>
      <c r="H1299" s="117">
        <f t="shared" si="656"/>
        <v>45159</v>
      </c>
      <c r="I1299" s="117">
        <f t="shared" si="649"/>
        <v>45159</v>
      </c>
      <c r="J1299" s="118">
        <f t="shared" si="657"/>
        <v>22</v>
      </c>
      <c r="K1299" s="118">
        <f t="shared" si="646"/>
        <v>8</v>
      </c>
      <c r="L1299" s="8">
        <f t="shared" si="658"/>
        <v>1.0030104900000001</v>
      </c>
      <c r="M1299" s="119">
        <f t="shared" si="645"/>
        <v>1.0083006699999999</v>
      </c>
      <c r="N1299" s="119">
        <f t="shared" si="639"/>
        <v>1.3273127824323649</v>
      </c>
      <c r="O1299" s="112">
        <f t="shared" si="642"/>
        <v>1.33130864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9.5000000000000001E-2</v>
      </c>
      <c r="U1299" s="120">
        <f t="shared" si="640"/>
        <v>8</v>
      </c>
      <c r="V1299" s="120">
        <v>252</v>
      </c>
      <c r="W1299" s="119">
        <f t="shared" si="651"/>
        <v>1.0028852450000001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45159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45140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3"/>
        <v>5739.56</v>
      </c>
      <c r="F1300" s="115">
        <f t="shared" si="644"/>
        <v>45097</v>
      </c>
      <c r="G1300" s="116">
        <f t="shared" si="648"/>
        <v>8.3006723105383262E-3</v>
      </c>
      <c r="H1300" s="117">
        <f t="shared" si="656"/>
        <v>45159</v>
      </c>
      <c r="I1300" s="117">
        <f t="shared" si="649"/>
        <v>45159</v>
      </c>
      <c r="J1300" s="118">
        <f t="shared" si="657"/>
        <v>22</v>
      </c>
      <c r="K1300" s="118">
        <f t="shared" si="646"/>
        <v>9</v>
      </c>
      <c r="L1300" s="8">
        <f t="shared" si="658"/>
        <v>1.0033874300000001</v>
      </c>
      <c r="M1300" s="119">
        <f t="shared" si="645"/>
        <v>1.0083006699999999</v>
      </c>
      <c r="N1300" s="119">
        <f t="shared" si="639"/>
        <v>1.3273127824323649</v>
      </c>
      <c r="O1300" s="112">
        <f t="shared" si="642"/>
        <v>1.33180896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9.5000000000000001E-2</v>
      </c>
      <c r="U1300" s="120">
        <f t="shared" si="640"/>
        <v>9</v>
      </c>
      <c r="V1300" s="120">
        <v>252</v>
      </c>
      <c r="W1300" s="119">
        <f t="shared" si="651"/>
        <v>1.0032464860000001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45159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45141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3"/>
        <v>5739.56</v>
      </c>
      <c r="F1301" s="115">
        <f t="shared" si="644"/>
        <v>45097</v>
      </c>
      <c r="G1301" s="116">
        <f t="shared" si="648"/>
        <v>8.3006723105383262E-3</v>
      </c>
      <c r="H1301" s="117">
        <f t="shared" si="656"/>
        <v>45159</v>
      </c>
      <c r="I1301" s="117">
        <f t="shared" si="649"/>
        <v>45159</v>
      </c>
      <c r="J1301" s="118">
        <f t="shared" si="657"/>
        <v>22</v>
      </c>
      <c r="K1301" s="118">
        <f t="shared" si="646"/>
        <v>10</v>
      </c>
      <c r="L1301" s="8">
        <f t="shared" si="658"/>
        <v>1.00376452</v>
      </c>
      <c r="M1301" s="119">
        <f t="shared" si="645"/>
        <v>1.0083006699999999</v>
      </c>
      <c r="N1301" s="119">
        <f t="shared" si="639"/>
        <v>1.3273127824323649</v>
      </c>
      <c r="O1301" s="112">
        <f t="shared" si="642"/>
        <v>1.33230947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9.5000000000000001E-2</v>
      </c>
      <c r="U1301" s="120">
        <f t="shared" si="640"/>
        <v>10</v>
      </c>
      <c r="V1301" s="120">
        <v>252</v>
      </c>
      <c r="W1301" s="119">
        <f t="shared" si="651"/>
        <v>1.0036078559999999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45159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45142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3"/>
        <v>5739.56</v>
      </c>
      <c r="F1302" s="115">
        <f t="shared" si="644"/>
        <v>45097</v>
      </c>
      <c r="G1302" s="116">
        <f t="shared" si="648"/>
        <v>8.3006723105383262E-3</v>
      </c>
      <c r="H1302" s="117">
        <f t="shared" si="656"/>
        <v>45159</v>
      </c>
      <c r="I1302" s="117">
        <f t="shared" si="649"/>
        <v>45159</v>
      </c>
      <c r="J1302" s="118">
        <f t="shared" si="657"/>
        <v>22</v>
      </c>
      <c r="K1302" s="118">
        <f t="shared" si="646"/>
        <v>11</v>
      </c>
      <c r="L1302" s="8">
        <f t="shared" si="658"/>
        <v>1.0041417500000001</v>
      </c>
      <c r="M1302" s="119">
        <f t="shared" si="645"/>
        <v>1.0083006699999999</v>
      </c>
      <c r="N1302" s="119">
        <f t="shared" si="639"/>
        <v>1.3273127824323649</v>
      </c>
      <c r="O1302" s="112">
        <f t="shared" si="642"/>
        <v>1.3328101800000001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9.5000000000000001E-2</v>
      </c>
      <c r="U1302" s="120">
        <f t="shared" si="640"/>
        <v>11</v>
      </c>
      <c r="V1302" s="120">
        <v>252</v>
      </c>
      <c r="W1302" s="119">
        <f t="shared" si="651"/>
        <v>1.0039693569999999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45159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45143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3"/>
        <v>5739.56</v>
      </c>
      <c r="F1303" s="115">
        <f t="shared" si="644"/>
        <v>45097</v>
      </c>
      <c r="G1303" s="116">
        <f t="shared" si="648"/>
        <v>8.3006723105383262E-3</v>
      </c>
      <c r="H1303" s="117">
        <f t="shared" si="656"/>
        <v>45159</v>
      </c>
      <c r="I1303" s="117">
        <f t="shared" si="649"/>
        <v>45159</v>
      </c>
      <c r="J1303" s="118">
        <f t="shared" si="657"/>
        <v>22</v>
      </c>
      <c r="K1303" s="118">
        <f t="shared" si="646"/>
        <v>12</v>
      </c>
      <c r="L1303" s="8">
        <f t="shared" si="658"/>
        <v>1.00451913</v>
      </c>
      <c r="M1303" s="119">
        <f t="shared" si="645"/>
        <v>1.0083006699999999</v>
      </c>
      <c r="N1303" s="119">
        <f t="shared" si="639"/>
        <v>1.3273127824323649</v>
      </c>
      <c r="O1303" s="112">
        <f t="shared" si="642"/>
        <v>1.3333110800000001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9.5000000000000001E-2</v>
      </c>
      <c r="U1303" s="120">
        <f t="shared" si="640"/>
        <v>12</v>
      </c>
      <c r="V1303" s="120">
        <v>252</v>
      </c>
      <c r="W1303" s="119">
        <f t="shared" si="651"/>
        <v>1.004330988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45159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45144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3"/>
        <v>5739.56</v>
      </c>
      <c r="F1304" s="115">
        <f t="shared" si="644"/>
        <v>45097</v>
      </c>
      <c r="G1304" s="116">
        <f t="shared" si="648"/>
        <v>8.3006723105383262E-3</v>
      </c>
      <c r="H1304" s="117">
        <f t="shared" si="656"/>
        <v>45159</v>
      </c>
      <c r="I1304" s="117">
        <f t="shared" si="649"/>
        <v>45159</v>
      </c>
      <c r="J1304" s="118">
        <f t="shared" si="657"/>
        <v>22</v>
      </c>
      <c r="K1304" s="118">
        <f t="shared" si="646"/>
        <v>12</v>
      </c>
      <c r="L1304" s="8">
        <f t="shared" si="658"/>
        <v>1.00451913</v>
      </c>
      <c r="M1304" s="119">
        <f t="shared" si="645"/>
        <v>1.0083006699999999</v>
      </c>
      <c r="N1304" s="119">
        <f t="shared" si="639"/>
        <v>1.3273127824323649</v>
      </c>
      <c r="O1304" s="112">
        <f t="shared" si="642"/>
        <v>1.3333110800000001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9.5000000000000001E-2</v>
      </c>
      <c r="U1304" s="120">
        <f t="shared" si="640"/>
        <v>12</v>
      </c>
      <c r="V1304" s="120">
        <v>252</v>
      </c>
      <c r="W1304" s="119">
        <f t="shared" si="651"/>
        <v>1.004330988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45159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45145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3"/>
        <v>5739.56</v>
      </c>
      <c r="F1305" s="115">
        <f t="shared" si="644"/>
        <v>45097</v>
      </c>
      <c r="G1305" s="116">
        <f t="shared" si="648"/>
        <v>8.3006723105383262E-3</v>
      </c>
      <c r="H1305" s="117">
        <f t="shared" si="656"/>
        <v>45159</v>
      </c>
      <c r="I1305" s="117">
        <f t="shared" si="649"/>
        <v>45159</v>
      </c>
      <c r="J1305" s="118">
        <f t="shared" si="657"/>
        <v>22</v>
      </c>
      <c r="K1305" s="118">
        <f t="shared" si="646"/>
        <v>12</v>
      </c>
      <c r="L1305" s="8">
        <f t="shared" si="658"/>
        <v>1.00451913</v>
      </c>
      <c r="M1305" s="119">
        <f t="shared" si="645"/>
        <v>1.0083006699999999</v>
      </c>
      <c r="N1305" s="119">
        <f t="shared" si="639"/>
        <v>1.3273127824323649</v>
      </c>
      <c r="O1305" s="112">
        <f t="shared" si="642"/>
        <v>1.3333110800000001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9.5000000000000001E-2</v>
      </c>
      <c r="U1305" s="120">
        <f t="shared" si="640"/>
        <v>12</v>
      </c>
      <c r="V1305" s="120">
        <v>252</v>
      </c>
      <c r="W1305" s="119">
        <f t="shared" si="651"/>
        <v>1.004330988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45159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45146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3"/>
        <v>5739.56</v>
      </c>
      <c r="F1306" s="115">
        <f t="shared" si="644"/>
        <v>45097</v>
      </c>
      <c r="G1306" s="116">
        <f t="shared" si="648"/>
        <v>8.3006723105383262E-3</v>
      </c>
      <c r="H1306" s="117">
        <f t="shared" si="656"/>
        <v>45159</v>
      </c>
      <c r="I1306" s="117">
        <f t="shared" si="649"/>
        <v>45159</v>
      </c>
      <c r="J1306" s="118">
        <f t="shared" si="657"/>
        <v>22</v>
      </c>
      <c r="K1306" s="118">
        <f t="shared" si="646"/>
        <v>13</v>
      </c>
      <c r="L1306" s="8">
        <f t="shared" si="658"/>
        <v>1.0048966399999999</v>
      </c>
      <c r="M1306" s="119">
        <f t="shared" si="645"/>
        <v>1.0083006699999999</v>
      </c>
      <c r="N1306" s="119">
        <f t="shared" si="639"/>
        <v>1.3273127824323649</v>
      </c>
      <c r="O1306" s="112">
        <f t="shared" si="642"/>
        <v>1.33381215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9.5000000000000001E-2</v>
      </c>
      <c r="U1306" s="120">
        <f t="shared" si="640"/>
        <v>13</v>
      </c>
      <c r="V1306" s="120">
        <v>252</v>
      </c>
      <c r="W1306" s="119">
        <f t="shared" si="651"/>
        <v>1.0046927489999999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45159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45147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3"/>
        <v>5739.56</v>
      </c>
      <c r="F1307" s="115">
        <f t="shared" si="644"/>
        <v>45097</v>
      </c>
      <c r="G1307" s="116">
        <f t="shared" si="648"/>
        <v>8.3006723105383262E-3</v>
      </c>
      <c r="H1307" s="117">
        <f t="shared" si="656"/>
        <v>45159</v>
      </c>
      <c r="I1307" s="117">
        <f t="shared" si="649"/>
        <v>45159</v>
      </c>
      <c r="J1307" s="118">
        <f t="shared" si="657"/>
        <v>22</v>
      </c>
      <c r="K1307" s="118">
        <f t="shared" si="646"/>
        <v>14</v>
      </c>
      <c r="L1307" s="8">
        <f t="shared" si="658"/>
        <v>1.0052743</v>
      </c>
      <c r="M1307" s="119">
        <f t="shared" si="645"/>
        <v>1.0083006699999999</v>
      </c>
      <c r="N1307" s="119">
        <f t="shared" si="639"/>
        <v>1.3273127824323649</v>
      </c>
      <c r="O1307" s="112">
        <f t="shared" si="642"/>
        <v>1.33431342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9.5000000000000001E-2</v>
      </c>
      <c r="U1307" s="120">
        <f t="shared" si="640"/>
        <v>14</v>
      </c>
      <c r="V1307" s="120">
        <v>252</v>
      </c>
      <c r="W1307" s="119">
        <f t="shared" si="651"/>
        <v>1.0050546410000001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45159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45148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3"/>
        <v>5739.56</v>
      </c>
      <c r="F1308" s="115">
        <f t="shared" si="644"/>
        <v>45097</v>
      </c>
      <c r="G1308" s="116">
        <f t="shared" si="648"/>
        <v>8.3006723105383262E-3</v>
      </c>
      <c r="H1308" s="117">
        <f t="shared" si="656"/>
        <v>45159</v>
      </c>
      <c r="I1308" s="117">
        <f t="shared" si="649"/>
        <v>45159</v>
      </c>
      <c r="J1308" s="118">
        <f t="shared" si="657"/>
        <v>22</v>
      </c>
      <c r="K1308" s="118">
        <f t="shared" si="646"/>
        <v>15</v>
      </c>
      <c r="L1308" s="8">
        <f t="shared" si="658"/>
        <v>1.0056521</v>
      </c>
      <c r="M1308" s="119">
        <f t="shared" si="645"/>
        <v>1.0083006699999999</v>
      </c>
      <c r="N1308" s="119">
        <f t="shared" si="639"/>
        <v>1.3273127824323649</v>
      </c>
      <c r="O1308" s="112">
        <f t="shared" si="642"/>
        <v>1.3348148799999999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9.5000000000000001E-2</v>
      </c>
      <c r="U1308" s="120">
        <f t="shared" si="640"/>
        <v>15</v>
      </c>
      <c r="V1308" s="120">
        <v>252</v>
      </c>
      <c r="W1308" s="119">
        <f t="shared" si="651"/>
        <v>1.0054166630000001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45159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45149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3"/>
        <v>5739.56</v>
      </c>
      <c r="F1309" s="115">
        <f t="shared" si="644"/>
        <v>45097</v>
      </c>
      <c r="G1309" s="116">
        <f t="shared" si="648"/>
        <v>8.3006723105383262E-3</v>
      </c>
      <c r="H1309" s="117">
        <f t="shared" si="656"/>
        <v>45159</v>
      </c>
      <c r="I1309" s="117">
        <f t="shared" si="649"/>
        <v>45159</v>
      </c>
      <c r="J1309" s="118">
        <f t="shared" si="657"/>
        <v>22</v>
      </c>
      <c r="K1309" s="118">
        <f t="shared" si="646"/>
        <v>16</v>
      </c>
      <c r="L1309" s="8">
        <f t="shared" si="658"/>
        <v>1.00603004</v>
      </c>
      <c r="M1309" s="119">
        <f t="shared" si="645"/>
        <v>1.0083006699999999</v>
      </c>
      <c r="N1309" s="119">
        <f t="shared" si="639"/>
        <v>1.3273127824323649</v>
      </c>
      <c r="O1309" s="112">
        <f t="shared" si="642"/>
        <v>1.3353165300000001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9.5000000000000001E-2</v>
      </c>
      <c r="U1309" s="120">
        <f t="shared" si="640"/>
        <v>16</v>
      </c>
      <c r="V1309" s="120">
        <v>252</v>
      </c>
      <c r="W1309" s="119">
        <f t="shared" si="651"/>
        <v>1.005778815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45159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45150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3"/>
        <v>5739.56</v>
      </c>
      <c r="F1310" s="115">
        <f t="shared" si="644"/>
        <v>45097</v>
      </c>
      <c r="G1310" s="116">
        <f t="shared" si="648"/>
        <v>8.3006723105383262E-3</v>
      </c>
      <c r="H1310" s="117">
        <f t="shared" si="656"/>
        <v>45159</v>
      </c>
      <c r="I1310" s="117">
        <f t="shared" si="649"/>
        <v>45159</v>
      </c>
      <c r="J1310" s="118">
        <f t="shared" si="657"/>
        <v>22</v>
      </c>
      <c r="K1310" s="118">
        <f t="shared" si="646"/>
        <v>17</v>
      </c>
      <c r="L1310" s="8">
        <f t="shared" si="658"/>
        <v>1.0064081199999999</v>
      </c>
      <c r="M1310" s="119">
        <f t="shared" si="645"/>
        <v>1.0083006699999999</v>
      </c>
      <c r="N1310" s="119">
        <f t="shared" si="639"/>
        <v>1.3273127824323649</v>
      </c>
      <c r="O1310" s="112">
        <f t="shared" si="642"/>
        <v>1.33581836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9.5000000000000001E-2</v>
      </c>
      <c r="U1310" s="120">
        <f t="shared" si="640"/>
        <v>17</v>
      </c>
      <c r="V1310" s="120">
        <v>252</v>
      </c>
      <c r="W1310" s="119">
        <f t="shared" si="651"/>
        <v>1.0061410980000001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45159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45151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3"/>
        <v>5739.56</v>
      </c>
      <c r="F1311" s="115">
        <f t="shared" si="644"/>
        <v>45097</v>
      </c>
      <c r="G1311" s="116">
        <f t="shared" si="648"/>
        <v>8.3006723105383262E-3</v>
      </c>
      <c r="H1311" s="117">
        <f t="shared" si="656"/>
        <v>45159</v>
      </c>
      <c r="I1311" s="117">
        <f t="shared" si="649"/>
        <v>45159</v>
      </c>
      <c r="J1311" s="118">
        <f t="shared" si="657"/>
        <v>22</v>
      </c>
      <c r="K1311" s="118">
        <f t="shared" si="646"/>
        <v>17</v>
      </c>
      <c r="L1311" s="8">
        <f t="shared" si="658"/>
        <v>1.0064081199999999</v>
      </c>
      <c r="M1311" s="119">
        <f t="shared" si="645"/>
        <v>1.0083006699999999</v>
      </c>
      <c r="N1311" s="119">
        <f t="shared" ref="N1311:N1374" si="665">IF(I1311&gt;I1310,N1310*M1311,N1310)</f>
        <v>1.3273127824323649</v>
      </c>
      <c r="O1311" s="112">
        <f t="shared" si="642"/>
        <v>1.33581836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9.5000000000000001E-2</v>
      </c>
      <c r="U1311" s="120">
        <f t="shared" si="640"/>
        <v>17</v>
      </c>
      <c r="V1311" s="120">
        <v>252</v>
      </c>
      <c r="W1311" s="119">
        <f t="shared" si="651"/>
        <v>1.0061410980000001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45159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45152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3"/>
        <v>5739.56</v>
      </c>
      <c r="F1312" s="115">
        <f t="shared" si="644"/>
        <v>45097</v>
      </c>
      <c r="G1312" s="116">
        <f t="shared" si="648"/>
        <v>8.3006723105383262E-3</v>
      </c>
      <c r="H1312" s="117">
        <f t="shared" si="656"/>
        <v>45159</v>
      </c>
      <c r="I1312" s="117">
        <f t="shared" si="649"/>
        <v>45159</v>
      </c>
      <c r="J1312" s="118">
        <f t="shared" si="657"/>
        <v>22</v>
      </c>
      <c r="K1312" s="118">
        <f t="shared" si="646"/>
        <v>17</v>
      </c>
      <c r="L1312" s="8">
        <f t="shared" si="658"/>
        <v>1.0064081199999999</v>
      </c>
      <c r="M1312" s="119">
        <f t="shared" si="645"/>
        <v>1.0083006699999999</v>
      </c>
      <c r="N1312" s="119">
        <f t="shared" si="665"/>
        <v>1.3273127824323649</v>
      </c>
      <c r="O1312" s="112">
        <f t="shared" si="642"/>
        <v>1.33581836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9.5000000000000001E-2</v>
      </c>
      <c r="U1312" s="120">
        <f t="shared" si="640"/>
        <v>17</v>
      </c>
      <c r="V1312" s="120">
        <v>252</v>
      </c>
      <c r="W1312" s="119">
        <f t="shared" si="651"/>
        <v>1.0061410980000001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45159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45153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3"/>
        <v>5739.56</v>
      </c>
      <c r="F1313" s="115">
        <f t="shared" si="644"/>
        <v>45097</v>
      </c>
      <c r="G1313" s="116">
        <f t="shared" si="648"/>
        <v>8.3006723105383262E-3</v>
      </c>
      <c r="H1313" s="117">
        <f t="shared" si="656"/>
        <v>45159</v>
      </c>
      <c r="I1313" s="117">
        <f t="shared" si="649"/>
        <v>45159</v>
      </c>
      <c r="J1313" s="118">
        <f t="shared" si="657"/>
        <v>22</v>
      </c>
      <c r="K1313" s="118">
        <f t="shared" si="646"/>
        <v>18</v>
      </c>
      <c r="L1313" s="8">
        <f t="shared" si="658"/>
        <v>1.0067863500000001</v>
      </c>
      <c r="M1313" s="119">
        <f t="shared" si="645"/>
        <v>1.0083006699999999</v>
      </c>
      <c r="N1313" s="119">
        <f t="shared" si="665"/>
        <v>1.3273127824323649</v>
      </c>
      <c r="O1313" s="112">
        <f t="shared" si="642"/>
        <v>1.33632039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9.5000000000000001E-2</v>
      </c>
      <c r="U1313" s="120">
        <f t="shared" si="640"/>
        <v>18</v>
      </c>
      <c r="V1313" s="120">
        <v>252</v>
      </c>
      <c r="W1313" s="119">
        <f t="shared" si="651"/>
        <v>1.006503511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45159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45154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3"/>
        <v>5739.56</v>
      </c>
      <c r="F1314" s="115">
        <f t="shared" si="644"/>
        <v>45097</v>
      </c>
      <c r="G1314" s="116">
        <f t="shared" si="648"/>
        <v>8.3006723105383262E-3</v>
      </c>
      <c r="H1314" s="117">
        <f t="shared" si="656"/>
        <v>45159</v>
      </c>
      <c r="I1314" s="117">
        <f t="shared" si="649"/>
        <v>45159</v>
      </c>
      <c r="J1314" s="118">
        <f t="shared" si="657"/>
        <v>22</v>
      </c>
      <c r="K1314" s="118">
        <f t="shared" si="646"/>
        <v>19</v>
      </c>
      <c r="L1314" s="8">
        <f t="shared" si="658"/>
        <v>1.0071647100000001</v>
      </c>
      <c r="M1314" s="119">
        <f t="shared" si="645"/>
        <v>1.0083006699999999</v>
      </c>
      <c r="N1314" s="119">
        <f t="shared" si="665"/>
        <v>1.3273127824323649</v>
      </c>
      <c r="O1314" s="112">
        <f t="shared" si="642"/>
        <v>1.3368225899999999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9.5000000000000001E-2</v>
      </c>
      <c r="U1314" s="120">
        <f t="shared" si="640"/>
        <v>19</v>
      </c>
      <c r="V1314" s="120">
        <v>252</v>
      </c>
      <c r="W1314" s="119">
        <f t="shared" si="651"/>
        <v>1.0068660549999999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45159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45155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3"/>
        <v>5739.56</v>
      </c>
      <c r="F1315" s="115">
        <f t="shared" si="644"/>
        <v>45097</v>
      </c>
      <c r="G1315" s="116">
        <f t="shared" si="648"/>
        <v>8.3006723105383262E-3</v>
      </c>
      <c r="H1315" s="117">
        <f t="shared" si="656"/>
        <v>45159</v>
      </c>
      <c r="I1315" s="117">
        <f t="shared" si="649"/>
        <v>45159</v>
      </c>
      <c r="J1315" s="118">
        <f t="shared" si="657"/>
        <v>22</v>
      </c>
      <c r="K1315" s="118">
        <f t="shared" si="646"/>
        <v>20</v>
      </c>
      <c r="L1315" s="8">
        <f t="shared" si="658"/>
        <v>1.0075432200000001</v>
      </c>
      <c r="M1315" s="119">
        <f t="shared" si="645"/>
        <v>1.0083006699999999</v>
      </c>
      <c r="N1315" s="119">
        <f t="shared" si="665"/>
        <v>1.3273127824323649</v>
      </c>
      <c r="O1315" s="112">
        <f t="shared" si="642"/>
        <v>1.3373249899999999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9.5000000000000001E-2</v>
      </c>
      <c r="U1315" s="120">
        <f t="shared" si="640"/>
        <v>20</v>
      </c>
      <c r="V1315" s="120">
        <v>252</v>
      </c>
      <c r="W1315" s="119">
        <f t="shared" si="651"/>
        <v>1.0072287289999999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45159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45156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3"/>
        <v>5739.56</v>
      </c>
      <c r="F1316" s="115">
        <f t="shared" si="644"/>
        <v>45097</v>
      </c>
      <c r="G1316" s="116">
        <f t="shared" si="648"/>
        <v>8.3006723105383262E-3</v>
      </c>
      <c r="H1316" s="117">
        <f t="shared" si="656"/>
        <v>45159</v>
      </c>
      <c r="I1316" s="117">
        <f t="shared" si="649"/>
        <v>45159</v>
      </c>
      <c r="J1316" s="118">
        <f t="shared" si="657"/>
        <v>22</v>
      </c>
      <c r="K1316" s="118">
        <f t="shared" si="646"/>
        <v>21</v>
      </c>
      <c r="L1316" s="8">
        <f t="shared" si="658"/>
        <v>1.0079218700000001</v>
      </c>
      <c r="M1316" s="119">
        <f t="shared" si="645"/>
        <v>1.0083006699999999</v>
      </c>
      <c r="N1316" s="119">
        <f t="shared" si="665"/>
        <v>1.3273127824323649</v>
      </c>
      <c r="O1316" s="112">
        <f t="shared" si="642"/>
        <v>1.3378275799999999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9.5000000000000001E-2</v>
      </c>
      <c r="U1316" s="120">
        <f t="shared" si="640"/>
        <v>21</v>
      </c>
      <c r="V1316" s="120">
        <v>252</v>
      </c>
      <c r="W1316" s="119">
        <f t="shared" si="651"/>
        <v>1.0075915339999999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45159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45157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3"/>
        <v>5739.56</v>
      </c>
      <c r="F1317" s="115">
        <f t="shared" si="644"/>
        <v>45097</v>
      </c>
      <c r="G1317" s="116">
        <f t="shared" si="648"/>
        <v>8.3006723105383262E-3</v>
      </c>
      <c r="H1317" s="117">
        <f t="shared" si="656"/>
        <v>45159</v>
      </c>
      <c r="I1317" s="117">
        <f t="shared" si="649"/>
        <v>45159</v>
      </c>
      <c r="J1317" s="118">
        <f t="shared" si="657"/>
        <v>22</v>
      </c>
      <c r="K1317" s="118">
        <f t="shared" si="646"/>
        <v>22</v>
      </c>
      <c r="L1317" s="8">
        <f t="shared" si="658"/>
        <v>1.0083006699999999</v>
      </c>
      <c r="M1317" s="119">
        <f t="shared" si="645"/>
        <v>1.0083006699999999</v>
      </c>
      <c r="N1317" s="119">
        <f t="shared" si="665"/>
        <v>1.3273127824323649</v>
      </c>
      <c r="O1317" s="112">
        <f t="shared" si="642"/>
        <v>1.3383303600000001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9.5000000000000001E-2</v>
      </c>
      <c r="U1317" s="120">
        <f t="shared" ref="U1317:U1380" si="666">IF(Q1316&gt;0,1,IF(K1317=K1316,U1316,U1316+1))</f>
        <v>22</v>
      </c>
      <c r="V1317" s="120">
        <v>252</v>
      </c>
      <c r="W1317" s="119">
        <f t="shared" si="651"/>
        <v>1.00795447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45159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45158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3"/>
        <v>5739.56</v>
      </c>
      <c r="F1318" s="115">
        <f t="shared" si="644"/>
        <v>45097</v>
      </c>
      <c r="G1318" s="116">
        <f t="shared" si="648"/>
        <v>8.3006723105383262E-3</v>
      </c>
      <c r="H1318" s="117">
        <f t="shared" si="656"/>
        <v>45189</v>
      </c>
      <c r="I1318" s="117">
        <f t="shared" si="649"/>
        <v>45159</v>
      </c>
      <c r="J1318" s="118">
        <f t="shared" si="657"/>
        <v>22</v>
      </c>
      <c r="K1318" s="118">
        <f t="shared" si="646"/>
        <v>22</v>
      </c>
      <c r="L1318" s="8">
        <f t="shared" si="658"/>
        <v>1.0083006699999999</v>
      </c>
      <c r="M1318" s="119">
        <f t="shared" si="645"/>
        <v>1.0083006699999999</v>
      </c>
      <c r="N1318" s="119">
        <f t="shared" si="665"/>
        <v>1.3273127824323649</v>
      </c>
      <c r="O1318" s="112">
        <f t="shared" si="642"/>
        <v>1.3383303600000001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9.5000000000000001E-2</v>
      </c>
      <c r="U1318" s="120">
        <f t="shared" si="666"/>
        <v>22</v>
      </c>
      <c r="V1318" s="120">
        <v>252</v>
      </c>
      <c r="W1318" s="119">
        <f t="shared" si="651"/>
        <v>1.00795447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45159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45159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3"/>
        <v>5739.56</v>
      </c>
      <c r="F1319" s="115">
        <f t="shared" si="644"/>
        <v>45097</v>
      </c>
      <c r="G1319" s="116">
        <f t="shared" si="648"/>
        <v>8.3006723105383262E-3</v>
      </c>
      <c r="H1319" s="117">
        <f t="shared" si="656"/>
        <v>45189</v>
      </c>
      <c r="I1319" s="117">
        <f t="shared" si="649"/>
        <v>45159</v>
      </c>
      <c r="J1319" s="118">
        <f t="shared" si="657"/>
        <v>22</v>
      </c>
      <c r="K1319" s="118">
        <f t="shared" si="646"/>
        <v>22</v>
      </c>
      <c r="L1319" s="8">
        <f t="shared" si="658"/>
        <v>1.0083006699999999</v>
      </c>
      <c r="M1319" s="119">
        <f t="shared" si="645"/>
        <v>1.0083006699999999</v>
      </c>
      <c r="N1319" s="119">
        <f t="shared" si="665"/>
        <v>1.3273127824323649</v>
      </c>
      <c r="O1319" s="112">
        <f t="shared" si="642"/>
        <v>1.3383303600000001</v>
      </c>
      <c r="P1319" s="112">
        <f t="shared" si="650"/>
        <v>0</v>
      </c>
      <c r="Q1319" s="162">
        <f t="shared" si="661"/>
        <v>43</v>
      </c>
      <c r="R1319" s="30">
        <f t="shared" si="662"/>
        <v>6.1692999999999998E-2</v>
      </c>
      <c r="S1319" s="112">
        <f t="shared" ref="S1319:S1382" si="667">IF(R1319&gt;0,TRUNC(R1319*P1319,8),0)</f>
        <v>0</v>
      </c>
      <c r="T1319" s="122">
        <f t="shared" si="659"/>
        <v>9.5000000000000001E-2</v>
      </c>
      <c r="U1319" s="120">
        <f t="shared" si="666"/>
        <v>22</v>
      </c>
      <c r="V1319" s="120">
        <v>252</v>
      </c>
      <c r="W1319" s="119">
        <f t="shared" si="651"/>
        <v>1.00795447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45159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45160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si="643"/>
        <v>5739.56</v>
      </c>
      <c r="F1320" s="115">
        <f t="shared" si="644"/>
        <v>45128</v>
      </c>
      <c r="G1320" s="116">
        <f t="shared" si="648"/>
        <v>8.3006723105383262E-3</v>
      </c>
      <c r="H1320" s="117">
        <f t="shared" si="656"/>
        <v>45189</v>
      </c>
      <c r="I1320" s="117">
        <f t="shared" si="649"/>
        <v>45189</v>
      </c>
      <c r="J1320" s="118">
        <f t="shared" si="657"/>
        <v>21</v>
      </c>
      <c r="K1320" s="118">
        <f t="shared" si="646"/>
        <v>1</v>
      </c>
      <c r="L1320" s="8">
        <f t="shared" si="658"/>
        <v>1.00039371</v>
      </c>
      <c r="M1320" s="119">
        <f t="shared" si="645"/>
        <v>1.0083006699999999</v>
      </c>
      <c r="N1320" s="119">
        <f t="shared" si="665"/>
        <v>1.3383303678261176</v>
      </c>
      <c r="O1320" s="112">
        <f t="shared" si="642"/>
        <v>1.33885728</v>
      </c>
      <c r="P1320" s="112">
        <f t="shared" si="650"/>
        <v>0</v>
      </c>
      <c r="Q1320" s="162">
        <f t="shared" si="661"/>
        <v>0</v>
      </c>
      <c r="R1320" s="30">
        <f t="shared" si="662"/>
        <v>0</v>
      </c>
      <c r="S1320" s="112">
        <f t="shared" si="667"/>
        <v>0</v>
      </c>
      <c r="T1320" s="122">
        <f t="shared" si="659"/>
        <v>9.5000000000000001E-2</v>
      </c>
      <c r="U1320" s="120">
        <f t="shared" si="666"/>
        <v>1</v>
      </c>
      <c r="V1320" s="120">
        <v>252</v>
      </c>
      <c r="W1320" s="119">
        <f t="shared" si="651"/>
        <v>1.0003602009999999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45189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45161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43"/>
        <v>5739.56</v>
      </c>
      <c r="F1321" s="115">
        <f t="shared" si="644"/>
        <v>45128</v>
      </c>
      <c r="G1321" s="116">
        <f t="shared" si="648"/>
        <v>8.3006723105383262E-3</v>
      </c>
      <c r="H1321" s="117">
        <f t="shared" si="656"/>
        <v>45189</v>
      </c>
      <c r="I1321" s="117">
        <f t="shared" si="649"/>
        <v>45189</v>
      </c>
      <c r="J1321" s="118">
        <f t="shared" si="657"/>
        <v>21</v>
      </c>
      <c r="K1321" s="118">
        <f t="shared" si="646"/>
        <v>2</v>
      </c>
      <c r="L1321" s="8">
        <f t="shared" si="658"/>
        <v>1.0007875799999999</v>
      </c>
      <c r="M1321" s="119">
        <f t="shared" si="645"/>
        <v>1.0083006699999999</v>
      </c>
      <c r="N1321" s="119">
        <f t="shared" si="665"/>
        <v>1.3383303678261176</v>
      </c>
      <c r="O1321" s="112">
        <f t="shared" ref="O1321:O1384" si="668">TRUNC(TRUNC((L1321*N1321),15),8)</f>
        <v>1.3393844100000001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9.5000000000000001E-2</v>
      </c>
      <c r="U1321" s="120">
        <f t="shared" si="666"/>
        <v>2</v>
      </c>
      <c r="V1321" s="120">
        <v>252</v>
      </c>
      <c r="W1321" s="119">
        <f t="shared" si="651"/>
        <v>1.0007205320000001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45189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45162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ref="E1322:E1385" si="669">IF($K1322=1,VLOOKUP($A1321,$AO$10:$AS$131,4),E1321)</f>
        <v>5739.56</v>
      </c>
      <c r="F1322" s="115">
        <f t="shared" ref="F1322:F1385" si="670">IF($K1322=1,VLOOKUP($A1321,$AO$10:$AS$131,5),F1321)</f>
        <v>45128</v>
      </c>
      <c r="G1322" s="116">
        <f t="shared" si="648"/>
        <v>8.3006723105383262E-3</v>
      </c>
      <c r="H1322" s="117">
        <f t="shared" si="656"/>
        <v>45189</v>
      </c>
      <c r="I1322" s="117">
        <f t="shared" si="649"/>
        <v>45189</v>
      </c>
      <c r="J1322" s="118">
        <f t="shared" si="657"/>
        <v>21</v>
      </c>
      <c r="K1322" s="118">
        <f t="shared" si="646"/>
        <v>3</v>
      </c>
      <c r="L1322" s="8">
        <f t="shared" si="658"/>
        <v>1.0011816099999999</v>
      </c>
      <c r="M1322" s="119">
        <f t="shared" ref="M1322:M1385" si="671">IF(I1322&gt;I1321,L1321,M1321)</f>
        <v>1.0083006699999999</v>
      </c>
      <c r="N1322" s="119">
        <f t="shared" si="665"/>
        <v>1.3383303678261176</v>
      </c>
      <c r="O1322" s="112">
        <f t="shared" si="668"/>
        <v>1.33991175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9.5000000000000001E-2</v>
      </c>
      <c r="U1322" s="120">
        <f t="shared" si="666"/>
        <v>3</v>
      </c>
      <c r="V1322" s="120">
        <v>252</v>
      </c>
      <c r="W1322" s="119">
        <f t="shared" si="651"/>
        <v>1.001080993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45189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45163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9"/>
        <v>5739.56</v>
      </c>
      <c r="F1323" s="115">
        <f t="shared" si="670"/>
        <v>45128</v>
      </c>
      <c r="G1323" s="116">
        <f t="shared" si="648"/>
        <v>8.3006723105383262E-3</v>
      </c>
      <c r="H1323" s="117">
        <f t="shared" si="656"/>
        <v>45189</v>
      </c>
      <c r="I1323" s="117">
        <f t="shared" si="649"/>
        <v>45189</v>
      </c>
      <c r="J1323" s="118">
        <f t="shared" si="657"/>
        <v>21</v>
      </c>
      <c r="K1323" s="118">
        <f t="shared" si="646"/>
        <v>4</v>
      </c>
      <c r="L1323" s="8">
        <f t="shared" si="658"/>
        <v>1.00157579</v>
      </c>
      <c r="M1323" s="119">
        <f t="shared" si="671"/>
        <v>1.0083006699999999</v>
      </c>
      <c r="N1323" s="119">
        <f t="shared" si="665"/>
        <v>1.3383303678261176</v>
      </c>
      <c r="O1323" s="112">
        <f t="shared" si="668"/>
        <v>1.3404392899999999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9.5000000000000001E-2</v>
      </c>
      <c r="U1323" s="120">
        <f t="shared" si="666"/>
        <v>4</v>
      </c>
      <c r="V1323" s="120">
        <v>252</v>
      </c>
      <c r="W1323" s="119">
        <f t="shared" si="651"/>
        <v>1.0014415830000001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45189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45164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9"/>
        <v>5739.56</v>
      </c>
      <c r="F1324" s="115">
        <f t="shared" si="670"/>
        <v>45128</v>
      </c>
      <c r="G1324" s="116">
        <f t="shared" si="648"/>
        <v>8.3006723105383262E-3</v>
      </c>
      <c r="H1324" s="117">
        <f t="shared" si="656"/>
        <v>45189</v>
      </c>
      <c r="I1324" s="117">
        <f t="shared" si="649"/>
        <v>45189</v>
      </c>
      <c r="J1324" s="118">
        <f t="shared" si="657"/>
        <v>21</v>
      </c>
      <c r="K1324" s="118">
        <f t="shared" si="646"/>
        <v>5</v>
      </c>
      <c r="L1324" s="8">
        <f t="shared" si="658"/>
        <v>1.0019701299999999</v>
      </c>
      <c r="M1324" s="119">
        <f t="shared" si="671"/>
        <v>1.0083006699999999</v>
      </c>
      <c r="N1324" s="119">
        <f t="shared" si="665"/>
        <v>1.3383303678261176</v>
      </c>
      <c r="O1324" s="112">
        <f t="shared" si="668"/>
        <v>1.3409670499999999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9.5000000000000001E-2</v>
      </c>
      <c r="U1324" s="120">
        <f t="shared" si="666"/>
        <v>5</v>
      </c>
      <c r="V1324" s="120">
        <v>252</v>
      </c>
      <c r="W1324" s="119">
        <f t="shared" si="651"/>
        <v>1.0018023039999999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45189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45165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9"/>
        <v>5739.56</v>
      </c>
      <c r="F1325" s="115">
        <f t="shared" si="670"/>
        <v>45128</v>
      </c>
      <c r="G1325" s="116">
        <f t="shared" si="648"/>
        <v>8.3006723105383262E-3</v>
      </c>
      <c r="H1325" s="117">
        <f t="shared" si="656"/>
        <v>45189</v>
      </c>
      <c r="I1325" s="117">
        <f t="shared" si="649"/>
        <v>45189</v>
      </c>
      <c r="J1325" s="118">
        <f t="shared" si="657"/>
        <v>21</v>
      </c>
      <c r="K1325" s="118">
        <f t="shared" si="646"/>
        <v>5</v>
      </c>
      <c r="L1325" s="8">
        <f t="shared" si="658"/>
        <v>1.0019701299999999</v>
      </c>
      <c r="M1325" s="119">
        <f t="shared" si="671"/>
        <v>1.0083006699999999</v>
      </c>
      <c r="N1325" s="119">
        <f t="shared" si="665"/>
        <v>1.3383303678261176</v>
      </c>
      <c r="O1325" s="112">
        <f t="shared" si="668"/>
        <v>1.3409670499999999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9.5000000000000001E-2</v>
      </c>
      <c r="U1325" s="120">
        <f t="shared" si="666"/>
        <v>5</v>
      </c>
      <c r="V1325" s="120">
        <v>252</v>
      </c>
      <c r="W1325" s="119">
        <f t="shared" si="651"/>
        <v>1.0018023039999999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45189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45166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9"/>
        <v>5739.56</v>
      </c>
      <c r="F1326" s="115">
        <f t="shared" si="670"/>
        <v>45128</v>
      </c>
      <c r="G1326" s="116">
        <f t="shared" si="648"/>
        <v>8.3006723105383262E-3</v>
      </c>
      <c r="H1326" s="117">
        <f t="shared" si="656"/>
        <v>45189</v>
      </c>
      <c r="I1326" s="117">
        <f t="shared" si="649"/>
        <v>45189</v>
      </c>
      <c r="J1326" s="118">
        <f t="shared" si="657"/>
        <v>21</v>
      </c>
      <c r="K1326" s="118">
        <f t="shared" ref="K1326:K1389" si="672">(J1326-(NETWORKDAYS(A1326,I1326,AD$148:AD$502)-1))</f>
        <v>5</v>
      </c>
      <c r="L1326" s="8">
        <f t="shared" si="658"/>
        <v>1.0019701299999999</v>
      </c>
      <c r="M1326" s="119">
        <f t="shared" si="671"/>
        <v>1.0083006699999999</v>
      </c>
      <c r="N1326" s="119">
        <f t="shared" si="665"/>
        <v>1.3383303678261176</v>
      </c>
      <c r="O1326" s="112">
        <f t="shared" si="668"/>
        <v>1.3409670499999999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9.5000000000000001E-2</v>
      </c>
      <c r="U1326" s="120">
        <f t="shared" si="666"/>
        <v>5</v>
      </c>
      <c r="V1326" s="120">
        <v>252</v>
      </c>
      <c r="W1326" s="119">
        <f t="shared" si="651"/>
        <v>1.0018023039999999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45189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45167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9"/>
        <v>5739.56</v>
      </c>
      <c r="F1327" s="115">
        <f t="shared" si="670"/>
        <v>45128</v>
      </c>
      <c r="G1327" s="116">
        <f t="shared" si="648"/>
        <v>8.3006723105383262E-3</v>
      </c>
      <c r="H1327" s="117">
        <f t="shared" si="656"/>
        <v>45189</v>
      </c>
      <c r="I1327" s="117">
        <f t="shared" si="649"/>
        <v>45189</v>
      </c>
      <c r="J1327" s="118">
        <f t="shared" si="657"/>
        <v>21</v>
      </c>
      <c r="K1327" s="118">
        <f t="shared" si="672"/>
        <v>6</v>
      </c>
      <c r="L1327" s="8">
        <f t="shared" si="658"/>
        <v>1.00236462</v>
      </c>
      <c r="M1327" s="119">
        <f t="shared" si="671"/>
        <v>1.0083006699999999</v>
      </c>
      <c r="N1327" s="119">
        <f t="shared" si="665"/>
        <v>1.3383303678261176</v>
      </c>
      <c r="O1327" s="112">
        <f t="shared" si="668"/>
        <v>1.34149501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9.5000000000000001E-2</v>
      </c>
      <c r="U1327" s="120">
        <f t="shared" si="666"/>
        <v>6</v>
      </c>
      <c r="V1327" s="120">
        <v>252</v>
      </c>
      <c r="W1327" s="119">
        <f t="shared" si="651"/>
        <v>1.002163154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45189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45168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9"/>
        <v>5739.56</v>
      </c>
      <c r="F1328" s="115">
        <f t="shared" si="670"/>
        <v>45128</v>
      </c>
      <c r="G1328" s="116">
        <f t="shared" si="648"/>
        <v>8.3006723105383262E-3</v>
      </c>
      <c r="H1328" s="117">
        <f t="shared" si="656"/>
        <v>45189</v>
      </c>
      <c r="I1328" s="117">
        <f t="shared" si="649"/>
        <v>45189</v>
      </c>
      <c r="J1328" s="118">
        <f t="shared" si="657"/>
        <v>21</v>
      </c>
      <c r="K1328" s="118">
        <f t="shared" si="672"/>
        <v>7</v>
      </c>
      <c r="L1328" s="8">
        <f t="shared" si="658"/>
        <v>1.0027592700000001</v>
      </c>
      <c r="M1328" s="119">
        <f t="shared" si="671"/>
        <v>1.0083006699999999</v>
      </c>
      <c r="N1328" s="119">
        <f t="shared" si="665"/>
        <v>1.3383303678261176</v>
      </c>
      <c r="O1328" s="112">
        <f t="shared" si="668"/>
        <v>1.34202318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9.5000000000000001E-2</v>
      </c>
      <c r="U1328" s="120">
        <f t="shared" si="666"/>
        <v>7</v>
      </c>
      <c r="V1328" s="120">
        <v>252</v>
      </c>
      <c r="W1328" s="119">
        <f t="shared" si="651"/>
        <v>1.002524135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45189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45169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9"/>
        <v>5739.56</v>
      </c>
      <c r="F1329" s="115">
        <f t="shared" si="670"/>
        <v>45128</v>
      </c>
      <c r="G1329" s="116">
        <f t="shared" si="648"/>
        <v>8.3006723105383262E-3</v>
      </c>
      <c r="H1329" s="117">
        <f t="shared" si="656"/>
        <v>45189</v>
      </c>
      <c r="I1329" s="117">
        <f t="shared" si="649"/>
        <v>45189</v>
      </c>
      <c r="J1329" s="118">
        <f t="shared" si="657"/>
        <v>21</v>
      </c>
      <c r="K1329" s="118">
        <f t="shared" si="672"/>
        <v>8</v>
      </c>
      <c r="L1329" s="8">
        <f t="shared" si="658"/>
        <v>1.0031540699999999</v>
      </c>
      <c r="M1329" s="119">
        <f t="shared" si="671"/>
        <v>1.0083006699999999</v>
      </c>
      <c r="N1329" s="119">
        <f t="shared" si="665"/>
        <v>1.3383303678261176</v>
      </c>
      <c r="O1329" s="112">
        <f t="shared" si="668"/>
        <v>1.34255155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9.5000000000000001E-2</v>
      </c>
      <c r="U1329" s="120">
        <f t="shared" si="666"/>
        <v>8</v>
      </c>
      <c r="V1329" s="120">
        <v>252</v>
      </c>
      <c r="W1329" s="119">
        <f t="shared" si="651"/>
        <v>1.0028852450000001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45189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45170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9"/>
        <v>5739.56</v>
      </c>
      <c r="F1330" s="115">
        <f t="shared" si="670"/>
        <v>45128</v>
      </c>
      <c r="G1330" s="116">
        <f t="shared" si="648"/>
        <v>8.3006723105383262E-3</v>
      </c>
      <c r="H1330" s="117">
        <f t="shared" si="656"/>
        <v>45189</v>
      </c>
      <c r="I1330" s="117">
        <f t="shared" si="649"/>
        <v>45189</v>
      </c>
      <c r="J1330" s="118">
        <f t="shared" si="657"/>
        <v>21</v>
      </c>
      <c r="K1330" s="118">
        <f t="shared" si="672"/>
        <v>9</v>
      </c>
      <c r="L1330" s="8">
        <f t="shared" si="658"/>
        <v>1.0035490300000001</v>
      </c>
      <c r="M1330" s="119">
        <f t="shared" si="671"/>
        <v>1.0083006699999999</v>
      </c>
      <c r="N1330" s="119">
        <f t="shared" si="665"/>
        <v>1.3383303678261176</v>
      </c>
      <c r="O1330" s="112">
        <f t="shared" si="668"/>
        <v>1.3430801400000001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9.5000000000000001E-2</v>
      </c>
      <c r="U1330" s="120">
        <f t="shared" si="666"/>
        <v>9</v>
      </c>
      <c r="V1330" s="120">
        <v>252</v>
      </c>
      <c r="W1330" s="119">
        <f t="shared" si="651"/>
        <v>1.0032464860000001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45189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45171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9"/>
        <v>5739.56</v>
      </c>
      <c r="F1331" s="115">
        <f t="shared" si="670"/>
        <v>45128</v>
      </c>
      <c r="G1331" s="116">
        <f t="shared" si="648"/>
        <v>8.3006723105383262E-3</v>
      </c>
      <c r="H1331" s="117">
        <f t="shared" si="656"/>
        <v>45189</v>
      </c>
      <c r="I1331" s="117">
        <f t="shared" si="649"/>
        <v>45189</v>
      </c>
      <c r="J1331" s="118">
        <f t="shared" si="657"/>
        <v>21</v>
      </c>
      <c r="K1331" s="118">
        <f t="shared" si="672"/>
        <v>10</v>
      </c>
      <c r="L1331" s="8">
        <f t="shared" si="658"/>
        <v>1.00394414</v>
      </c>
      <c r="M1331" s="119">
        <f t="shared" si="671"/>
        <v>1.0083006699999999</v>
      </c>
      <c r="N1331" s="119">
        <f t="shared" si="665"/>
        <v>1.3383303678261176</v>
      </c>
      <c r="O1331" s="112">
        <f t="shared" si="668"/>
        <v>1.34360893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9.5000000000000001E-2</v>
      </c>
      <c r="U1331" s="120">
        <f t="shared" si="666"/>
        <v>10</v>
      </c>
      <c r="V1331" s="120">
        <v>252</v>
      </c>
      <c r="W1331" s="119">
        <f t="shared" si="651"/>
        <v>1.0036078559999999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45189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45172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9"/>
        <v>5739.56</v>
      </c>
      <c r="F1332" s="115">
        <f t="shared" si="670"/>
        <v>45128</v>
      </c>
      <c r="G1332" s="116">
        <f t="shared" si="648"/>
        <v>8.3006723105383262E-3</v>
      </c>
      <c r="H1332" s="117">
        <f t="shared" si="656"/>
        <v>45189</v>
      </c>
      <c r="I1332" s="117">
        <f t="shared" si="649"/>
        <v>45189</v>
      </c>
      <c r="J1332" s="118">
        <f t="shared" si="657"/>
        <v>21</v>
      </c>
      <c r="K1332" s="118">
        <f t="shared" si="672"/>
        <v>10</v>
      </c>
      <c r="L1332" s="8">
        <f t="shared" si="658"/>
        <v>1.00394414</v>
      </c>
      <c r="M1332" s="119">
        <f t="shared" si="671"/>
        <v>1.0083006699999999</v>
      </c>
      <c r="N1332" s="119">
        <f t="shared" si="665"/>
        <v>1.3383303678261176</v>
      </c>
      <c r="O1332" s="112">
        <f t="shared" si="668"/>
        <v>1.34360893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9.5000000000000001E-2</v>
      </c>
      <c r="U1332" s="120">
        <f t="shared" si="666"/>
        <v>10</v>
      </c>
      <c r="V1332" s="120">
        <v>252</v>
      </c>
      <c r="W1332" s="119">
        <f t="shared" si="651"/>
        <v>1.0036078559999999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45189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45173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9"/>
        <v>5739.56</v>
      </c>
      <c r="F1333" s="115">
        <f t="shared" si="670"/>
        <v>45128</v>
      </c>
      <c r="G1333" s="116">
        <f t="shared" si="648"/>
        <v>8.3006723105383262E-3</v>
      </c>
      <c r="H1333" s="117">
        <f t="shared" si="656"/>
        <v>45189</v>
      </c>
      <c r="I1333" s="117">
        <f t="shared" si="649"/>
        <v>45189</v>
      </c>
      <c r="J1333" s="118">
        <f t="shared" si="657"/>
        <v>21</v>
      </c>
      <c r="K1333" s="118">
        <f t="shared" si="672"/>
        <v>10</v>
      </c>
      <c r="L1333" s="8">
        <f t="shared" si="658"/>
        <v>1.00394414</v>
      </c>
      <c r="M1333" s="119">
        <f t="shared" si="671"/>
        <v>1.0083006699999999</v>
      </c>
      <c r="N1333" s="119">
        <f t="shared" si="665"/>
        <v>1.3383303678261176</v>
      </c>
      <c r="O1333" s="112">
        <f t="shared" si="668"/>
        <v>1.34360893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9.5000000000000001E-2</v>
      </c>
      <c r="U1333" s="120">
        <f t="shared" si="666"/>
        <v>10</v>
      </c>
      <c r="V1333" s="120">
        <v>252</v>
      </c>
      <c r="W1333" s="119">
        <f t="shared" si="651"/>
        <v>1.0036078559999999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45189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45174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9"/>
        <v>5739.56</v>
      </c>
      <c r="F1334" s="115">
        <f t="shared" si="670"/>
        <v>45128</v>
      </c>
      <c r="G1334" s="116">
        <f t="shared" si="648"/>
        <v>8.3006723105383262E-3</v>
      </c>
      <c r="H1334" s="117">
        <f t="shared" si="656"/>
        <v>45189</v>
      </c>
      <c r="I1334" s="117">
        <f t="shared" si="649"/>
        <v>45189</v>
      </c>
      <c r="J1334" s="118">
        <f t="shared" si="657"/>
        <v>21</v>
      </c>
      <c r="K1334" s="118">
        <f t="shared" si="672"/>
        <v>11</v>
      </c>
      <c r="L1334" s="8">
        <f t="shared" si="658"/>
        <v>1.00433941</v>
      </c>
      <c r="M1334" s="119">
        <f t="shared" si="671"/>
        <v>1.0083006699999999</v>
      </c>
      <c r="N1334" s="119">
        <f t="shared" si="665"/>
        <v>1.3383303678261176</v>
      </c>
      <c r="O1334" s="112">
        <f t="shared" si="668"/>
        <v>1.34413793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9.5000000000000001E-2</v>
      </c>
      <c r="U1334" s="120">
        <f t="shared" si="666"/>
        <v>11</v>
      </c>
      <c r="V1334" s="120">
        <v>252</v>
      </c>
      <c r="W1334" s="119">
        <f t="shared" si="651"/>
        <v>1.0039693569999999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45189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45175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9"/>
        <v>5739.56</v>
      </c>
      <c r="F1335" s="115">
        <f t="shared" si="670"/>
        <v>45128</v>
      </c>
      <c r="G1335" s="116">
        <f t="shared" si="648"/>
        <v>8.3006723105383262E-3</v>
      </c>
      <c r="H1335" s="117">
        <f t="shared" si="656"/>
        <v>45189</v>
      </c>
      <c r="I1335" s="117">
        <f t="shared" si="649"/>
        <v>45189</v>
      </c>
      <c r="J1335" s="118">
        <f t="shared" si="657"/>
        <v>21</v>
      </c>
      <c r="K1335" s="118">
        <f t="shared" si="672"/>
        <v>12</v>
      </c>
      <c r="L1335" s="8">
        <f t="shared" si="658"/>
        <v>1.0047348300000001</v>
      </c>
      <c r="M1335" s="119">
        <f t="shared" si="671"/>
        <v>1.0083006699999999</v>
      </c>
      <c r="N1335" s="119">
        <f t="shared" si="665"/>
        <v>1.3383303678261176</v>
      </c>
      <c r="O1335" s="112">
        <f t="shared" si="668"/>
        <v>1.3446671299999999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9.5000000000000001E-2</v>
      </c>
      <c r="U1335" s="120">
        <f t="shared" si="666"/>
        <v>12</v>
      </c>
      <c r="V1335" s="120">
        <v>252</v>
      </c>
      <c r="W1335" s="119">
        <f t="shared" si="651"/>
        <v>1.004330988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45189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45176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9"/>
        <v>5739.56</v>
      </c>
      <c r="F1336" s="115">
        <f t="shared" si="670"/>
        <v>45128</v>
      </c>
      <c r="G1336" s="116">
        <f t="shared" si="648"/>
        <v>8.3006723105383262E-3</v>
      </c>
      <c r="H1336" s="117">
        <f t="shared" si="656"/>
        <v>45189</v>
      </c>
      <c r="I1336" s="117">
        <f t="shared" si="649"/>
        <v>45189</v>
      </c>
      <c r="J1336" s="118">
        <f t="shared" si="657"/>
        <v>21</v>
      </c>
      <c r="K1336" s="118">
        <f t="shared" si="672"/>
        <v>13</v>
      </c>
      <c r="L1336" s="8">
        <f t="shared" si="658"/>
        <v>1.00513041</v>
      </c>
      <c r="M1336" s="119">
        <f t="shared" si="671"/>
        <v>1.0083006699999999</v>
      </c>
      <c r="N1336" s="119">
        <f t="shared" si="665"/>
        <v>1.3383303678261176</v>
      </c>
      <c r="O1336" s="112">
        <f t="shared" si="668"/>
        <v>1.34519655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9.5000000000000001E-2</v>
      </c>
      <c r="U1336" s="120">
        <f t="shared" si="666"/>
        <v>13</v>
      </c>
      <c r="V1336" s="120">
        <v>252</v>
      </c>
      <c r="W1336" s="119">
        <f t="shared" si="651"/>
        <v>1.0046927489999999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45189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45177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9"/>
        <v>5739.56</v>
      </c>
      <c r="F1337" s="115">
        <f t="shared" si="670"/>
        <v>45128</v>
      </c>
      <c r="G1337" s="116">
        <f t="shared" si="648"/>
        <v>8.3006723105383262E-3</v>
      </c>
      <c r="H1337" s="117">
        <f t="shared" si="656"/>
        <v>45189</v>
      </c>
      <c r="I1337" s="117">
        <f t="shared" si="649"/>
        <v>45189</v>
      </c>
      <c r="J1337" s="118">
        <f t="shared" si="657"/>
        <v>21</v>
      </c>
      <c r="K1337" s="118">
        <f t="shared" si="672"/>
        <v>13</v>
      </c>
      <c r="L1337" s="8">
        <f t="shared" si="658"/>
        <v>1.00513041</v>
      </c>
      <c r="M1337" s="119">
        <f t="shared" si="671"/>
        <v>1.0083006699999999</v>
      </c>
      <c r="N1337" s="119">
        <f t="shared" si="665"/>
        <v>1.3383303678261176</v>
      </c>
      <c r="O1337" s="112">
        <f t="shared" si="668"/>
        <v>1.34519655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9.5000000000000001E-2</v>
      </c>
      <c r="U1337" s="120">
        <f t="shared" si="666"/>
        <v>13</v>
      </c>
      <c r="V1337" s="120">
        <v>252</v>
      </c>
      <c r="W1337" s="119">
        <f t="shared" si="651"/>
        <v>1.0046927489999999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45189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45178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9"/>
        <v>5739.56</v>
      </c>
      <c r="F1338" s="115">
        <f t="shared" si="670"/>
        <v>45128</v>
      </c>
      <c r="G1338" s="116">
        <f t="shared" si="648"/>
        <v>8.3006723105383262E-3</v>
      </c>
      <c r="H1338" s="117">
        <f t="shared" si="656"/>
        <v>45189</v>
      </c>
      <c r="I1338" s="117">
        <f t="shared" si="649"/>
        <v>45189</v>
      </c>
      <c r="J1338" s="118">
        <f t="shared" si="657"/>
        <v>21</v>
      </c>
      <c r="K1338" s="118">
        <f t="shared" si="672"/>
        <v>14</v>
      </c>
      <c r="L1338" s="8">
        <f t="shared" si="658"/>
        <v>1.0055261499999999</v>
      </c>
      <c r="M1338" s="119">
        <f t="shared" si="671"/>
        <v>1.0083006699999999</v>
      </c>
      <c r="N1338" s="119">
        <f t="shared" si="665"/>
        <v>1.3383303678261176</v>
      </c>
      <c r="O1338" s="112">
        <f t="shared" si="668"/>
        <v>1.34572618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9.5000000000000001E-2</v>
      </c>
      <c r="U1338" s="120">
        <f t="shared" si="666"/>
        <v>14</v>
      </c>
      <c r="V1338" s="120">
        <v>252</v>
      </c>
      <c r="W1338" s="119">
        <f t="shared" si="651"/>
        <v>1.0050546410000001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45189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45179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9"/>
        <v>5739.56</v>
      </c>
      <c r="F1339" s="115">
        <f t="shared" si="670"/>
        <v>45128</v>
      </c>
      <c r="G1339" s="116">
        <f t="shared" si="648"/>
        <v>8.3006723105383262E-3</v>
      </c>
      <c r="H1339" s="117">
        <f t="shared" si="656"/>
        <v>45189</v>
      </c>
      <c r="I1339" s="117">
        <f t="shared" si="649"/>
        <v>45189</v>
      </c>
      <c r="J1339" s="118">
        <f t="shared" si="657"/>
        <v>21</v>
      </c>
      <c r="K1339" s="118">
        <f t="shared" si="672"/>
        <v>14</v>
      </c>
      <c r="L1339" s="8">
        <f t="shared" si="658"/>
        <v>1.0055261499999999</v>
      </c>
      <c r="M1339" s="119">
        <f t="shared" si="671"/>
        <v>1.0083006699999999</v>
      </c>
      <c r="N1339" s="119">
        <f t="shared" si="665"/>
        <v>1.3383303678261176</v>
      </c>
      <c r="O1339" s="112">
        <f t="shared" si="668"/>
        <v>1.34572618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9.5000000000000001E-2</v>
      </c>
      <c r="U1339" s="120">
        <f t="shared" si="666"/>
        <v>14</v>
      </c>
      <c r="V1339" s="120">
        <v>252</v>
      </c>
      <c r="W1339" s="119">
        <f t="shared" si="651"/>
        <v>1.0050546410000001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45189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45180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9"/>
        <v>5739.56</v>
      </c>
      <c r="F1340" s="115">
        <f t="shared" si="670"/>
        <v>45128</v>
      </c>
      <c r="G1340" s="116">
        <f t="shared" si="648"/>
        <v>8.3006723105383262E-3</v>
      </c>
      <c r="H1340" s="117">
        <f t="shared" si="656"/>
        <v>45189</v>
      </c>
      <c r="I1340" s="117">
        <f t="shared" si="649"/>
        <v>45189</v>
      </c>
      <c r="J1340" s="118">
        <f t="shared" si="657"/>
        <v>21</v>
      </c>
      <c r="K1340" s="118">
        <f t="shared" si="672"/>
        <v>14</v>
      </c>
      <c r="L1340" s="8">
        <f t="shared" si="658"/>
        <v>1.0055261499999999</v>
      </c>
      <c r="M1340" s="119">
        <f t="shared" si="671"/>
        <v>1.0083006699999999</v>
      </c>
      <c r="N1340" s="119">
        <f t="shared" si="665"/>
        <v>1.3383303678261176</v>
      </c>
      <c r="O1340" s="112">
        <f t="shared" si="668"/>
        <v>1.34572618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9.5000000000000001E-2</v>
      </c>
      <c r="U1340" s="120">
        <f t="shared" si="666"/>
        <v>14</v>
      </c>
      <c r="V1340" s="120">
        <v>252</v>
      </c>
      <c r="W1340" s="119">
        <f t="shared" si="651"/>
        <v>1.0050546410000001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45189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45181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9"/>
        <v>5739.56</v>
      </c>
      <c r="F1341" s="115">
        <f t="shared" si="670"/>
        <v>45128</v>
      </c>
      <c r="G1341" s="116">
        <f t="shared" si="648"/>
        <v>8.3006723105383262E-3</v>
      </c>
      <c r="H1341" s="117">
        <f t="shared" si="656"/>
        <v>45189</v>
      </c>
      <c r="I1341" s="117">
        <f t="shared" si="649"/>
        <v>45189</v>
      </c>
      <c r="J1341" s="118">
        <f t="shared" si="657"/>
        <v>21</v>
      </c>
      <c r="K1341" s="118">
        <f t="shared" si="672"/>
        <v>15</v>
      </c>
      <c r="L1341" s="8">
        <f t="shared" si="658"/>
        <v>1.00592204</v>
      </c>
      <c r="M1341" s="119">
        <f t="shared" si="671"/>
        <v>1.0083006699999999</v>
      </c>
      <c r="N1341" s="119">
        <f t="shared" si="665"/>
        <v>1.3383303678261176</v>
      </c>
      <c r="O1341" s="112">
        <f t="shared" si="668"/>
        <v>1.3462560100000001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9.5000000000000001E-2</v>
      </c>
      <c r="U1341" s="120">
        <f t="shared" si="666"/>
        <v>15</v>
      </c>
      <c r="V1341" s="120">
        <v>252</v>
      </c>
      <c r="W1341" s="119">
        <f t="shared" si="651"/>
        <v>1.0054166630000001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45189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45182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9"/>
        <v>5739.56</v>
      </c>
      <c r="F1342" s="115">
        <f t="shared" si="670"/>
        <v>45128</v>
      </c>
      <c r="G1342" s="116">
        <f t="shared" si="648"/>
        <v>8.3006723105383262E-3</v>
      </c>
      <c r="H1342" s="117">
        <f t="shared" si="656"/>
        <v>45189</v>
      </c>
      <c r="I1342" s="117">
        <f t="shared" si="649"/>
        <v>45189</v>
      </c>
      <c r="J1342" s="118">
        <f t="shared" si="657"/>
        <v>21</v>
      </c>
      <c r="K1342" s="118">
        <f t="shared" si="672"/>
        <v>16</v>
      </c>
      <c r="L1342" s="8">
        <f t="shared" si="658"/>
        <v>1.0063180899999999</v>
      </c>
      <c r="M1342" s="119">
        <f t="shared" si="671"/>
        <v>1.0083006699999999</v>
      </c>
      <c r="N1342" s="119">
        <f t="shared" si="665"/>
        <v>1.3383303678261176</v>
      </c>
      <c r="O1342" s="112">
        <f t="shared" si="668"/>
        <v>1.34678605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9.5000000000000001E-2</v>
      </c>
      <c r="U1342" s="120">
        <f t="shared" si="666"/>
        <v>16</v>
      </c>
      <c r="V1342" s="120">
        <v>252</v>
      </c>
      <c r="W1342" s="119">
        <f t="shared" si="651"/>
        <v>1.005778815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45189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45183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9"/>
        <v>5739.56</v>
      </c>
      <c r="F1343" s="115">
        <f t="shared" si="670"/>
        <v>45128</v>
      </c>
      <c r="G1343" s="116">
        <f t="shared" si="648"/>
        <v>8.3006723105383262E-3</v>
      </c>
      <c r="H1343" s="117">
        <f t="shared" si="656"/>
        <v>45189</v>
      </c>
      <c r="I1343" s="117">
        <f t="shared" si="649"/>
        <v>45189</v>
      </c>
      <c r="J1343" s="118">
        <f t="shared" si="657"/>
        <v>21</v>
      </c>
      <c r="K1343" s="118">
        <f t="shared" si="672"/>
        <v>17</v>
      </c>
      <c r="L1343" s="8">
        <f t="shared" si="658"/>
        <v>1.0067142899999999</v>
      </c>
      <c r="M1343" s="119">
        <f t="shared" si="671"/>
        <v>1.0083006699999999</v>
      </c>
      <c r="N1343" s="119">
        <f t="shared" si="665"/>
        <v>1.3383303678261176</v>
      </c>
      <c r="O1343" s="112">
        <f t="shared" si="668"/>
        <v>1.3473162999999999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9.5000000000000001E-2</v>
      </c>
      <c r="U1343" s="120">
        <f t="shared" si="666"/>
        <v>17</v>
      </c>
      <c r="V1343" s="120">
        <v>252</v>
      </c>
      <c r="W1343" s="119">
        <f t="shared" si="651"/>
        <v>1.0061410980000001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45189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45184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9"/>
        <v>5739.56</v>
      </c>
      <c r="F1344" s="115">
        <f t="shared" si="670"/>
        <v>45128</v>
      </c>
      <c r="G1344" s="116">
        <f t="shared" si="648"/>
        <v>8.3006723105383262E-3</v>
      </c>
      <c r="H1344" s="117">
        <f t="shared" si="656"/>
        <v>45189</v>
      </c>
      <c r="I1344" s="117">
        <f t="shared" si="649"/>
        <v>45189</v>
      </c>
      <c r="J1344" s="118">
        <f t="shared" si="657"/>
        <v>21</v>
      </c>
      <c r="K1344" s="118">
        <f t="shared" si="672"/>
        <v>18</v>
      </c>
      <c r="L1344" s="8">
        <f t="shared" si="658"/>
        <v>1.00711065</v>
      </c>
      <c r="M1344" s="119">
        <f t="shared" si="671"/>
        <v>1.0083006699999999</v>
      </c>
      <c r="N1344" s="119">
        <f t="shared" si="665"/>
        <v>1.3383303678261176</v>
      </c>
      <c r="O1344" s="112">
        <f t="shared" si="668"/>
        <v>1.3478467599999999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9.5000000000000001E-2</v>
      </c>
      <c r="U1344" s="120">
        <f t="shared" si="666"/>
        <v>18</v>
      </c>
      <c r="V1344" s="120">
        <v>252</v>
      </c>
      <c r="W1344" s="119">
        <f t="shared" si="651"/>
        <v>1.006503511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45189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45185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9"/>
        <v>5739.56</v>
      </c>
      <c r="F1345" s="115">
        <f t="shared" si="670"/>
        <v>45128</v>
      </c>
      <c r="G1345" s="116">
        <f t="shared" si="648"/>
        <v>8.3006723105383262E-3</v>
      </c>
      <c r="H1345" s="117">
        <f t="shared" si="656"/>
        <v>45189</v>
      </c>
      <c r="I1345" s="117">
        <f t="shared" si="649"/>
        <v>45189</v>
      </c>
      <c r="J1345" s="118">
        <f t="shared" si="657"/>
        <v>21</v>
      </c>
      <c r="K1345" s="118">
        <f t="shared" si="672"/>
        <v>19</v>
      </c>
      <c r="L1345" s="8">
        <f t="shared" si="658"/>
        <v>1.00750717</v>
      </c>
      <c r="M1345" s="119">
        <f t="shared" si="671"/>
        <v>1.0083006699999999</v>
      </c>
      <c r="N1345" s="119">
        <f t="shared" si="665"/>
        <v>1.3383303678261176</v>
      </c>
      <c r="O1345" s="112">
        <f t="shared" si="668"/>
        <v>1.3483774399999999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9.5000000000000001E-2</v>
      </c>
      <c r="U1345" s="120">
        <f t="shared" si="666"/>
        <v>19</v>
      </c>
      <c r="V1345" s="120">
        <v>252</v>
      </c>
      <c r="W1345" s="119">
        <f t="shared" si="651"/>
        <v>1.0068660549999999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45189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45186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9"/>
        <v>5739.56</v>
      </c>
      <c r="F1346" s="115">
        <f t="shared" si="670"/>
        <v>45128</v>
      </c>
      <c r="G1346" s="116">
        <f t="shared" si="648"/>
        <v>8.3006723105383262E-3</v>
      </c>
      <c r="H1346" s="117">
        <f t="shared" si="656"/>
        <v>45189</v>
      </c>
      <c r="I1346" s="117">
        <f t="shared" si="649"/>
        <v>45189</v>
      </c>
      <c r="J1346" s="118">
        <f t="shared" si="657"/>
        <v>21</v>
      </c>
      <c r="K1346" s="118">
        <f t="shared" si="672"/>
        <v>19</v>
      </c>
      <c r="L1346" s="8">
        <f t="shared" si="658"/>
        <v>1.00750717</v>
      </c>
      <c r="M1346" s="119">
        <f t="shared" si="671"/>
        <v>1.0083006699999999</v>
      </c>
      <c r="N1346" s="119">
        <f t="shared" si="665"/>
        <v>1.3383303678261176</v>
      </c>
      <c r="O1346" s="112">
        <f t="shared" si="668"/>
        <v>1.3483774399999999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9.5000000000000001E-2</v>
      </c>
      <c r="U1346" s="120">
        <f t="shared" si="666"/>
        <v>19</v>
      </c>
      <c r="V1346" s="120">
        <v>252</v>
      </c>
      <c r="W1346" s="119">
        <f t="shared" si="651"/>
        <v>1.0068660549999999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45189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45187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9"/>
        <v>5739.56</v>
      </c>
      <c r="F1347" s="115">
        <f t="shared" si="670"/>
        <v>45128</v>
      </c>
      <c r="G1347" s="116">
        <f t="shared" si="648"/>
        <v>8.3006723105383262E-3</v>
      </c>
      <c r="H1347" s="117">
        <f t="shared" si="656"/>
        <v>45189</v>
      </c>
      <c r="I1347" s="117">
        <f t="shared" si="649"/>
        <v>45189</v>
      </c>
      <c r="J1347" s="118">
        <f t="shared" si="657"/>
        <v>21</v>
      </c>
      <c r="K1347" s="118">
        <f t="shared" si="672"/>
        <v>19</v>
      </c>
      <c r="L1347" s="8">
        <f t="shared" si="658"/>
        <v>1.00750717</v>
      </c>
      <c r="M1347" s="119">
        <f t="shared" si="671"/>
        <v>1.0083006699999999</v>
      </c>
      <c r="N1347" s="119">
        <f t="shared" si="665"/>
        <v>1.3383303678261176</v>
      </c>
      <c r="O1347" s="112">
        <f t="shared" si="668"/>
        <v>1.3483774399999999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9.5000000000000001E-2</v>
      </c>
      <c r="U1347" s="120">
        <f t="shared" si="666"/>
        <v>19</v>
      </c>
      <c r="V1347" s="120">
        <v>252</v>
      </c>
      <c r="W1347" s="119">
        <f t="shared" si="651"/>
        <v>1.0068660549999999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45189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45188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9"/>
        <v>5739.56</v>
      </c>
      <c r="F1348" s="115">
        <f t="shared" si="670"/>
        <v>45128</v>
      </c>
      <c r="G1348" s="116">
        <f t="shared" si="648"/>
        <v>8.3006723105383262E-3</v>
      </c>
      <c r="H1348" s="117">
        <f t="shared" si="656"/>
        <v>45189</v>
      </c>
      <c r="I1348" s="117">
        <f t="shared" si="649"/>
        <v>45189</v>
      </c>
      <c r="J1348" s="118">
        <f t="shared" si="657"/>
        <v>21</v>
      </c>
      <c r="K1348" s="118">
        <f t="shared" si="672"/>
        <v>20</v>
      </c>
      <c r="L1348" s="8">
        <f t="shared" si="658"/>
        <v>1.00790384</v>
      </c>
      <c r="M1348" s="119">
        <f t="shared" si="671"/>
        <v>1.0083006699999999</v>
      </c>
      <c r="N1348" s="119">
        <f t="shared" si="665"/>
        <v>1.3383303678261176</v>
      </c>
      <c r="O1348" s="112">
        <f t="shared" si="668"/>
        <v>1.3489083100000001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9.5000000000000001E-2</v>
      </c>
      <c r="U1348" s="120">
        <f t="shared" si="666"/>
        <v>20</v>
      </c>
      <c r="V1348" s="120">
        <v>252</v>
      </c>
      <c r="W1348" s="119">
        <f t="shared" si="651"/>
        <v>1.0072287289999999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45189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45189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9"/>
        <v>5739.56</v>
      </c>
      <c r="F1349" s="115">
        <f t="shared" si="670"/>
        <v>45128</v>
      </c>
      <c r="G1349" s="116">
        <f t="shared" si="648"/>
        <v>8.3006723105383262E-3</v>
      </c>
      <c r="H1349" s="117">
        <f t="shared" si="656"/>
        <v>45219</v>
      </c>
      <c r="I1349" s="117">
        <f t="shared" si="649"/>
        <v>45189</v>
      </c>
      <c r="J1349" s="118">
        <f t="shared" si="657"/>
        <v>21</v>
      </c>
      <c r="K1349" s="118">
        <f t="shared" si="672"/>
        <v>21</v>
      </c>
      <c r="L1349" s="8">
        <f t="shared" si="658"/>
        <v>1.0083006699999999</v>
      </c>
      <c r="M1349" s="119">
        <f t="shared" si="671"/>
        <v>1.0083006699999999</v>
      </c>
      <c r="N1349" s="119">
        <f t="shared" si="665"/>
        <v>1.3383303678261176</v>
      </c>
      <c r="O1349" s="112">
        <f t="shared" si="668"/>
        <v>1.3494394000000001</v>
      </c>
      <c r="P1349" s="112">
        <f t="shared" si="650"/>
        <v>0</v>
      </c>
      <c r="Q1349" s="162">
        <f t="shared" si="661"/>
        <v>44</v>
      </c>
      <c r="R1349" s="30">
        <f t="shared" si="662"/>
        <v>6.4745999999999998E-2</v>
      </c>
      <c r="S1349" s="112">
        <f t="shared" si="667"/>
        <v>0</v>
      </c>
      <c r="T1349" s="122">
        <f t="shared" si="659"/>
        <v>9.5000000000000001E-2</v>
      </c>
      <c r="U1349" s="120">
        <f t="shared" si="666"/>
        <v>21</v>
      </c>
      <c r="V1349" s="120">
        <v>252</v>
      </c>
      <c r="W1349" s="119">
        <f t="shared" si="651"/>
        <v>1.0075915339999999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45189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45190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9"/>
        <v>5739.56</v>
      </c>
      <c r="F1350" s="115">
        <f t="shared" si="670"/>
        <v>45158</v>
      </c>
      <c r="G1350" s="116">
        <f t="shared" si="648"/>
        <v>8.3006723105383262E-3</v>
      </c>
      <c r="H1350" s="117">
        <f t="shared" si="656"/>
        <v>45219</v>
      </c>
      <c r="I1350" s="117">
        <f t="shared" si="649"/>
        <v>45219</v>
      </c>
      <c r="J1350" s="118">
        <f t="shared" si="657"/>
        <v>21</v>
      </c>
      <c r="K1350" s="118">
        <f t="shared" si="672"/>
        <v>1</v>
      </c>
      <c r="L1350" s="8">
        <f t="shared" si="658"/>
        <v>1.00039371</v>
      </c>
      <c r="M1350" s="119">
        <f t="shared" si="671"/>
        <v>1.0083006699999999</v>
      </c>
      <c r="N1350" s="119">
        <f t="shared" si="665"/>
        <v>1.3494394065604207</v>
      </c>
      <c r="O1350" s="112">
        <f t="shared" si="668"/>
        <v>1.3499706899999999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9.5000000000000001E-2</v>
      </c>
      <c r="U1350" s="120">
        <f t="shared" si="666"/>
        <v>1</v>
      </c>
      <c r="V1350" s="120">
        <v>252</v>
      </c>
      <c r="W1350" s="119">
        <f t="shared" si="651"/>
        <v>1.0003602009999999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45219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45191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9"/>
        <v>5739.56</v>
      </c>
      <c r="F1351" s="115">
        <f t="shared" si="670"/>
        <v>45158</v>
      </c>
      <c r="G1351" s="116">
        <f t="shared" si="648"/>
        <v>8.3006723105383262E-3</v>
      </c>
      <c r="H1351" s="117">
        <f t="shared" si="656"/>
        <v>45219</v>
      </c>
      <c r="I1351" s="117">
        <f t="shared" si="649"/>
        <v>45219</v>
      </c>
      <c r="J1351" s="118">
        <f t="shared" si="657"/>
        <v>21</v>
      </c>
      <c r="K1351" s="118">
        <f t="shared" si="672"/>
        <v>2</v>
      </c>
      <c r="L1351" s="8">
        <f t="shared" si="658"/>
        <v>1.0007875799999999</v>
      </c>
      <c r="M1351" s="119">
        <f t="shared" si="671"/>
        <v>1.0083006699999999</v>
      </c>
      <c r="N1351" s="119">
        <f t="shared" si="665"/>
        <v>1.3494394065604207</v>
      </c>
      <c r="O1351" s="112">
        <f t="shared" si="668"/>
        <v>1.35050219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9.5000000000000001E-2</v>
      </c>
      <c r="U1351" s="120">
        <f t="shared" si="666"/>
        <v>2</v>
      </c>
      <c r="V1351" s="120">
        <v>252</v>
      </c>
      <c r="W1351" s="119">
        <f t="shared" si="651"/>
        <v>1.0007205320000001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45219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45192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9"/>
        <v>5739.56</v>
      </c>
      <c r="F1352" s="115">
        <f t="shared" si="670"/>
        <v>45158</v>
      </c>
      <c r="G1352" s="116">
        <f t="shared" si="648"/>
        <v>8.3006723105383262E-3</v>
      </c>
      <c r="H1352" s="117">
        <f t="shared" si="656"/>
        <v>45219</v>
      </c>
      <c r="I1352" s="117">
        <f t="shared" si="649"/>
        <v>45219</v>
      </c>
      <c r="J1352" s="118">
        <f t="shared" si="657"/>
        <v>21</v>
      </c>
      <c r="K1352" s="118">
        <f t="shared" si="672"/>
        <v>3</v>
      </c>
      <c r="L1352" s="8">
        <f t="shared" si="658"/>
        <v>1.0011816099999999</v>
      </c>
      <c r="M1352" s="119">
        <f t="shared" si="671"/>
        <v>1.0083006699999999</v>
      </c>
      <c r="N1352" s="119">
        <f t="shared" si="665"/>
        <v>1.3494394065604207</v>
      </c>
      <c r="O1352" s="112">
        <f t="shared" si="668"/>
        <v>1.3510339099999999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9.5000000000000001E-2</v>
      </c>
      <c r="U1352" s="120">
        <f t="shared" si="666"/>
        <v>3</v>
      </c>
      <c r="V1352" s="120">
        <v>252</v>
      </c>
      <c r="W1352" s="119">
        <f t="shared" si="651"/>
        <v>1.001080993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45219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45193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9"/>
        <v>5739.56</v>
      </c>
      <c r="F1353" s="115">
        <f t="shared" si="670"/>
        <v>45158</v>
      </c>
      <c r="G1353" s="116">
        <f t="shared" si="648"/>
        <v>8.3006723105383262E-3</v>
      </c>
      <c r="H1353" s="117">
        <f t="shared" si="656"/>
        <v>45219</v>
      </c>
      <c r="I1353" s="117">
        <f t="shared" si="649"/>
        <v>45219</v>
      </c>
      <c r="J1353" s="118">
        <f t="shared" si="657"/>
        <v>21</v>
      </c>
      <c r="K1353" s="118">
        <f t="shared" si="672"/>
        <v>3</v>
      </c>
      <c r="L1353" s="8">
        <f t="shared" si="658"/>
        <v>1.0011816099999999</v>
      </c>
      <c r="M1353" s="119">
        <f t="shared" si="671"/>
        <v>1.0083006699999999</v>
      </c>
      <c r="N1353" s="119">
        <f t="shared" si="665"/>
        <v>1.3494394065604207</v>
      </c>
      <c r="O1353" s="112">
        <f t="shared" si="668"/>
        <v>1.3510339099999999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9.5000000000000001E-2</v>
      </c>
      <c r="U1353" s="120">
        <f t="shared" si="666"/>
        <v>3</v>
      </c>
      <c r="V1353" s="120">
        <v>252</v>
      </c>
      <c r="W1353" s="119">
        <f t="shared" si="651"/>
        <v>1.001080993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45219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45194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9"/>
        <v>5739.56</v>
      </c>
      <c r="F1354" s="115">
        <f t="shared" si="670"/>
        <v>45158</v>
      </c>
      <c r="G1354" s="116">
        <f t="shared" ref="G1354:G1417" si="674">(E1354/D1354)-1</f>
        <v>8.3006723105383262E-3</v>
      </c>
      <c r="H1354" s="117">
        <f t="shared" si="656"/>
        <v>45219</v>
      </c>
      <c r="I1354" s="117">
        <f t="shared" ref="I1354:I1417" si="675">IF(A1354&gt;I1353,H1354,I1353)</f>
        <v>45219</v>
      </c>
      <c r="J1354" s="118">
        <f t="shared" si="657"/>
        <v>21</v>
      </c>
      <c r="K1354" s="118">
        <f t="shared" si="672"/>
        <v>3</v>
      </c>
      <c r="L1354" s="8">
        <f t="shared" si="658"/>
        <v>1.0011816099999999</v>
      </c>
      <c r="M1354" s="119">
        <f t="shared" si="671"/>
        <v>1.0083006699999999</v>
      </c>
      <c r="N1354" s="119">
        <f t="shared" si="665"/>
        <v>1.3494394065604207</v>
      </c>
      <c r="O1354" s="112">
        <f t="shared" si="668"/>
        <v>1.3510339099999999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9.5000000000000001E-2</v>
      </c>
      <c r="U1354" s="120">
        <f t="shared" si="666"/>
        <v>3</v>
      </c>
      <c r="V1354" s="120">
        <v>252</v>
      </c>
      <c r="W1354" s="119">
        <f t="shared" ref="W1354:W1417" si="677">ROUND((1+T1354)^TRUNC((U1354/V1354),9),9)</f>
        <v>1.001080993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45219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45195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9"/>
        <v>5739.56</v>
      </c>
      <c r="F1355" s="115">
        <f t="shared" si="670"/>
        <v>45158</v>
      </c>
      <c r="G1355" s="116">
        <f t="shared" si="674"/>
        <v>8.3006723105383262E-3</v>
      </c>
      <c r="H1355" s="117">
        <f t="shared" ref="H1355:H1418" si="682">IF(DAY(A1355)=H$9,VLOOKUP(A1355,AH$118:AN$450,4),H1354)</f>
        <v>45219</v>
      </c>
      <c r="I1355" s="117">
        <f t="shared" si="675"/>
        <v>45219</v>
      </c>
      <c r="J1355" s="118">
        <f t="shared" ref="J1355:J1418" si="683">IF(I1355=I1354,J1354,NETWORKDAYS(I1354,I1355,$AD$148:$AD$502)-1)</f>
        <v>21</v>
      </c>
      <c r="K1355" s="118">
        <f t="shared" si="672"/>
        <v>4</v>
      </c>
      <c r="L1355" s="8">
        <f t="shared" ref="L1355:L1418" si="684">IF(E1355&lt;D1355,1,TRUNC((E1355/D1355)^TRUNC((K1355/J1355),9),8))</f>
        <v>1.00157579</v>
      </c>
      <c r="M1355" s="119">
        <f t="shared" si="671"/>
        <v>1.0083006699999999</v>
      </c>
      <c r="N1355" s="119">
        <f t="shared" si="665"/>
        <v>1.3494394065604207</v>
      </c>
      <c r="O1355" s="112">
        <f t="shared" si="668"/>
        <v>1.35156583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9.5000000000000001E-2</v>
      </c>
      <c r="U1355" s="120">
        <f t="shared" si="666"/>
        <v>4</v>
      </c>
      <c r="V1355" s="120">
        <v>252</v>
      </c>
      <c r="W1355" s="119">
        <f t="shared" si="677"/>
        <v>1.0014415830000001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45219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45196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9"/>
        <v>5739.56</v>
      </c>
      <c r="F1356" s="115">
        <f t="shared" si="670"/>
        <v>45158</v>
      </c>
      <c r="G1356" s="116">
        <f t="shared" si="674"/>
        <v>8.3006723105383262E-3</v>
      </c>
      <c r="H1356" s="117">
        <f t="shared" si="682"/>
        <v>45219</v>
      </c>
      <c r="I1356" s="117">
        <f t="shared" si="675"/>
        <v>45219</v>
      </c>
      <c r="J1356" s="118">
        <f t="shared" si="683"/>
        <v>21</v>
      </c>
      <c r="K1356" s="118">
        <f t="shared" si="672"/>
        <v>5</v>
      </c>
      <c r="L1356" s="8">
        <f t="shared" si="684"/>
        <v>1.0019701299999999</v>
      </c>
      <c r="M1356" s="119">
        <f t="shared" si="671"/>
        <v>1.0083006699999999</v>
      </c>
      <c r="N1356" s="119">
        <f t="shared" si="665"/>
        <v>1.3494394065604207</v>
      </c>
      <c r="O1356" s="112">
        <f t="shared" si="668"/>
        <v>1.35209797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9.5000000000000001E-2</v>
      </c>
      <c r="U1356" s="120">
        <f t="shared" si="666"/>
        <v>5</v>
      </c>
      <c r="V1356" s="120">
        <v>252</v>
      </c>
      <c r="W1356" s="119">
        <f t="shared" si="677"/>
        <v>1.0018023039999999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45219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45197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9"/>
        <v>5739.56</v>
      </c>
      <c r="F1357" s="115">
        <f t="shared" si="670"/>
        <v>45158</v>
      </c>
      <c r="G1357" s="116">
        <f t="shared" si="674"/>
        <v>8.3006723105383262E-3</v>
      </c>
      <c r="H1357" s="117">
        <f t="shared" si="682"/>
        <v>45219</v>
      </c>
      <c r="I1357" s="117">
        <f t="shared" si="675"/>
        <v>45219</v>
      </c>
      <c r="J1357" s="118">
        <f t="shared" si="683"/>
        <v>21</v>
      </c>
      <c r="K1357" s="118">
        <f t="shared" si="672"/>
        <v>6</v>
      </c>
      <c r="L1357" s="8">
        <f t="shared" si="684"/>
        <v>1.00236462</v>
      </c>
      <c r="M1357" s="119">
        <f t="shared" si="671"/>
        <v>1.0083006699999999</v>
      </c>
      <c r="N1357" s="119">
        <f t="shared" si="665"/>
        <v>1.3494394065604207</v>
      </c>
      <c r="O1357" s="112">
        <f t="shared" si="668"/>
        <v>1.3526303099999999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9.5000000000000001E-2</v>
      </c>
      <c r="U1357" s="120">
        <f t="shared" si="666"/>
        <v>6</v>
      </c>
      <c r="V1357" s="120">
        <v>252</v>
      </c>
      <c r="W1357" s="119">
        <f t="shared" si="677"/>
        <v>1.002163154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45219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45198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9"/>
        <v>5739.56</v>
      </c>
      <c r="F1358" s="115">
        <f t="shared" si="670"/>
        <v>45158</v>
      </c>
      <c r="G1358" s="116">
        <f t="shared" si="674"/>
        <v>8.3006723105383262E-3</v>
      </c>
      <c r="H1358" s="117">
        <f t="shared" si="682"/>
        <v>45219</v>
      </c>
      <c r="I1358" s="117">
        <f t="shared" si="675"/>
        <v>45219</v>
      </c>
      <c r="J1358" s="118">
        <f t="shared" si="683"/>
        <v>21</v>
      </c>
      <c r="K1358" s="118">
        <f t="shared" si="672"/>
        <v>7</v>
      </c>
      <c r="L1358" s="8">
        <f t="shared" si="684"/>
        <v>1.0027592700000001</v>
      </c>
      <c r="M1358" s="119">
        <f t="shared" si="671"/>
        <v>1.0083006699999999</v>
      </c>
      <c r="N1358" s="119">
        <f t="shared" si="665"/>
        <v>1.3494394065604207</v>
      </c>
      <c r="O1358" s="112">
        <f t="shared" si="668"/>
        <v>1.35316287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9.5000000000000001E-2</v>
      </c>
      <c r="U1358" s="120">
        <f t="shared" si="666"/>
        <v>7</v>
      </c>
      <c r="V1358" s="120">
        <v>252</v>
      </c>
      <c r="W1358" s="119">
        <f t="shared" si="677"/>
        <v>1.002524135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45219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45199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9"/>
        <v>5739.56</v>
      </c>
      <c r="F1359" s="115">
        <f t="shared" si="670"/>
        <v>45158</v>
      </c>
      <c r="G1359" s="116">
        <f t="shared" si="674"/>
        <v>8.3006723105383262E-3</v>
      </c>
      <c r="H1359" s="117">
        <f t="shared" si="682"/>
        <v>45219</v>
      </c>
      <c r="I1359" s="117">
        <f t="shared" si="675"/>
        <v>45219</v>
      </c>
      <c r="J1359" s="118">
        <f t="shared" si="683"/>
        <v>21</v>
      </c>
      <c r="K1359" s="118">
        <f t="shared" si="672"/>
        <v>8</v>
      </c>
      <c r="L1359" s="8">
        <f t="shared" si="684"/>
        <v>1.0031540699999999</v>
      </c>
      <c r="M1359" s="119">
        <f t="shared" si="671"/>
        <v>1.0083006699999999</v>
      </c>
      <c r="N1359" s="119">
        <f t="shared" si="665"/>
        <v>1.3494394065604207</v>
      </c>
      <c r="O1359" s="112">
        <f t="shared" si="668"/>
        <v>1.35369563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9.5000000000000001E-2</v>
      </c>
      <c r="U1359" s="120">
        <f t="shared" si="666"/>
        <v>8</v>
      </c>
      <c r="V1359" s="120">
        <v>252</v>
      </c>
      <c r="W1359" s="119">
        <f t="shared" si="677"/>
        <v>1.0028852450000001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45219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45200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9"/>
        <v>5739.56</v>
      </c>
      <c r="F1360" s="115">
        <f t="shared" si="670"/>
        <v>45158</v>
      </c>
      <c r="G1360" s="116">
        <f t="shared" si="674"/>
        <v>8.3006723105383262E-3</v>
      </c>
      <c r="H1360" s="117">
        <f t="shared" si="682"/>
        <v>45219</v>
      </c>
      <c r="I1360" s="117">
        <f t="shared" si="675"/>
        <v>45219</v>
      </c>
      <c r="J1360" s="118">
        <f t="shared" si="683"/>
        <v>21</v>
      </c>
      <c r="K1360" s="118">
        <f t="shared" si="672"/>
        <v>8</v>
      </c>
      <c r="L1360" s="8">
        <f t="shared" si="684"/>
        <v>1.0031540699999999</v>
      </c>
      <c r="M1360" s="119">
        <f t="shared" si="671"/>
        <v>1.0083006699999999</v>
      </c>
      <c r="N1360" s="119">
        <f t="shared" si="665"/>
        <v>1.3494394065604207</v>
      </c>
      <c r="O1360" s="112">
        <f t="shared" si="668"/>
        <v>1.35369563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9.5000000000000001E-2</v>
      </c>
      <c r="U1360" s="120">
        <f t="shared" si="666"/>
        <v>8</v>
      </c>
      <c r="V1360" s="120">
        <v>252</v>
      </c>
      <c r="W1360" s="119">
        <f t="shared" si="677"/>
        <v>1.0028852450000001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45219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45201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9"/>
        <v>5739.56</v>
      </c>
      <c r="F1361" s="115">
        <f t="shared" si="670"/>
        <v>45158</v>
      </c>
      <c r="G1361" s="116">
        <f t="shared" si="674"/>
        <v>8.3006723105383262E-3</v>
      </c>
      <c r="H1361" s="117">
        <f t="shared" si="682"/>
        <v>45219</v>
      </c>
      <c r="I1361" s="117">
        <f t="shared" si="675"/>
        <v>45219</v>
      </c>
      <c r="J1361" s="118">
        <f t="shared" si="683"/>
        <v>21</v>
      </c>
      <c r="K1361" s="118">
        <f t="shared" si="672"/>
        <v>8</v>
      </c>
      <c r="L1361" s="8">
        <f t="shared" si="684"/>
        <v>1.0031540699999999</v>
      </c>
      <c r="M1361" s="119">
        <f t="shared" si="671"/>
        <v>1.0083006699999999</v>
      </c>
      <c r="N1361" s="119">
        <f t="shared" si="665"/>
        <v>1.3494394065604207</v>
      </c>
      <c r="O1361" s="112">
        <f t="shared" si="668"/>
        <v>1.35369563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9.5000000000000001E-2</v>
      </c>
      <c r="U1361" s="120">
        <f t="shared" si="666"/>
        <v>8</v>
      </c>
      <c r="V1361" s="120">
        <v>252</v>
      </c>
      <c r="W1361" s="119">
        <f t="shared" si="677"/>
        <v>1.0028852450000001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45219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45202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9"/>
        <v>5739.56</v>
      </c>
      <c r="F1362" s="115">
        <f t="shared" si="670"/>
        <v>45158</v>
      </c>
      <c r="G1362" s="116">
        <f t="shared" si="674"/>
        <v>8.3006723105383262E-3</v>
      </c>
      <c r="H1362" s="117">
        <f t="shared" si="682"/>
        <v>45219</v>
      </c>
      <c r="I1362" s="117">
        <f t="shared" si="675"/>
        <v>45219</v>
      </c>
      <c r="J1362" s="118">
        <f t="shared" si="683"/>
        <v>21</v>
      </c>
      <c r="K1362" s="118">
        <f t="shared" si="672"/>
        <v>9</v>
      </c>
      <c r="L1362" s="8">
        <f t="shared" si="684"/>
        <v>1.0035490300000001</v>
      </c>
      <c r="M1362" s="119">
        <f t="shared" si="671"/>
        <v>1.0083006699999999</v>
      </c>
      <c r="N1362" s="119">
        <f t="shared" si="665"/>
        <v>1.3494394065604207</v>
      </c>
      <c r="O1362" s="112">
        <f t="shared" si="668"/>
        <v>1.3542285999999999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9.5000000000000001E-2</v>
      </c>
      <c r="U1362" s="120">
        <f t="shared" si="666"/>
        <v>9</v>
      </c>
      <c r="V1362" s="120">
        <v>252</v>
      </c>
      <c r="W1362" s="119">
        <f t="shared" si="677"/>
        <v>1.0032464860000001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45219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45203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9"/>
        <v>5739.56</v>
      </c>
      <c r="F1363" s="115">
        <f t="shared" si="670"/>
        <v>45158</v>
      </c>
      <c r="G1363" s="116">
        <f t="shared" si="674"/>
        <v>8.3006723105383262E-3</v>
      </c>
      <c r="H1363" s="117">
        <f t="shared" si="682"/>
        <v>45219</v>
      </c>
      <c r="I1363" s="117">
        <f t="shared" si="675"/>
        <v>45219</v>
      </c>
      <c r="J1363" s="118">
        <f t="shared" si="683"/>
        <v>21</v>
      </c>
      <c r="K1363" s="118">
        <f t="shared" si="672"/>
        <v>10</v>
      </c>
      <c r="L1363" s="8">
        <f t="shared" si="684"/>
        <v>1.00394414</v>
      </c>
      <c r="M1363" s="119">
        <f t="shared" si="671"/>
        <v>1.0083006699999999</v>
      </c>
      <c r="N1363" s="119">
        <f t="shared" si="665"/>
        <v>1.3494394065604207</v>
      </c>
      <c r="O1363" s="112">
        <f t="shared" si="668"/>
        <v>1.35476178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9.5000000000000001E-2</v>
      </c>
      <c r="U1363" s="120">
        <f t="shared" si="666"/>
        <v>10</v>
      </c>
      <c r="V1363" s="120">
        <v>252</v>
      </c>
      <c r="W1363" s="119">
        <f t="shared" si="677"/>
        <v>1.0036078559999999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45219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45204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9"/>
        <v>5739.56</v>
      </c>
      <c r="F1364" s="115">
        <f t="shared" si="670"/>
        <v>45158</v>
      </c>
      <c r="G1364" s="116">
        <f t="shared" si="674"/>
        <v>8.3006723105383262E-3</v>
      </c>
      <c r="H1364" s="117">
        <f t="shared" si="682"/>
        <v>45219</v>
      </c>
      <c r="I1364" s="117">
        <f t="shared" si="675"/>
        <v>45219</v>
      </c>
      <c r="J1364" s="118">
        <f t="shared" si="683"/>
        <v>21</v>
      </c>
      <c r="K1364" s="118">
        <f t="shared" si="672"/>
        <v>11</v>
      </c>
      <c r="L1364" s="8">
        <f t="shared" si="684"/>
        <v>1.00433941</v>
      </c>
      <c r="M1364" s="119">
        <f t="shared" si="671"/>
        <v>1.0083006699999999</v>
      </c>
      <c r="N1364" s="119">
        <f t="shared" si="665"/>
        <v>1.3494394065604207</v>
      </c>
      <c r="O1364" s="112">
        <f t="shared" si="668"/>
        <v>1.35529517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9.5000000000000001E-2</v>
      </c>
      <c r="U1364" s="120">
        <f t="shared" si="666"/>
        <v>11</v>
      </c>
      <c r="V1364" s="120">
        <v>252</v>
      </c>
      <c r="W1364" s="119">
        <f t="shared" si="677"/>
        <v>1.0039693569999999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45219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45205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9"/>
        <v>5739.56</v>
      </c>
      <c r="F1365" s="115">
        <f t="shared" si="670"/>
        <v>45158</v>
      </c>
      <c r="G1365" s="116">
        <f t="shared" si="674"/>
        <v>8.3006723105383262E-3</v>
      </c>
      <c r="H1365" s="117">
        <f t="shared" si="682"/>
        <v>45219</v>
      </c>
      <c r="I1365" s="117">
        <f t="shared" si="675"/>
        <v>45219</v>
      </c>
      <c r="J1365" s="118">
        <f t="shared" si="683"/>
        <v>21</v>
      </c>
      <c r="K1365" s="118">
        <f t="shared" si="672"/>
        <v>12</v>
      </c>
      <c r="L1365" s="8">
        <f t="shared" si="684"/>
        <v>1.0047348300000001</v>
      </c>
      <c r="M1365" s="119">
        <f t="shared" si="671"/>
        <v>1.0083006699999999</v>
      </c>
      <c r="N1365" s="119">
        <f t="shared" si="665"/>
        <v>1.3494394065604207</v>
      </c>
      <c r="O1365" s="112">
        <f t="shared" si="668"/>
        <v>1.35582877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9.5000000000000001E-2</v>
      </c>
      <c r="U1365" s="120">
        <f t="shared" si="666"/>
        <v>12</v>
      </c>
      <c r="V1365" s="120">
        <v>252</v>
      </c>
      <c r="W1365" s="119">
        <f t="shared" si="677"/>
        <v>1.004330988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45219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45206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9"/>
        <v>5739.56</v>
      </c>
      <c r="F1366" s="115">
        <f t="shared" si="670"/>
        <v>45158</v>
      </c>
      <c r="G1366" s="116">
        <f t="shared" si="674"/>
        <v>8.3006723105383262E-3</v>
      </c>
      <c r="H1366" s="117">
        <f t="shared" si="682"/>
        <v>45219</v>
      </c>
      <c r="I1366" s="117">
        <f t="shared" si="675"/>
        <v>45219</v>
      </c>
      <c r="J1366" s="118">
        <f t="shared" si="683"/>
        <v>21</v>
      </c>
      <c r="K1366" s="118">
        <f t="shared" si="672"/>
        <v>13</v>
      </c>
      <c r="L1366" s="8">
        <f t="shared" si="684"/>
        <v>1.00513041</v>
      </c>
      <c r="M1366" s="119">
        <f t="shared" si="671"/>
        <v>1.0083006699999999</v>
      </c>
      <c r="N1366" s="119">
        <f t="shared" si="665"/>
        <v>1.3494394065604207</v>
      </c>
      <c r="O1366" s="112">
        <f t="shared" si="668"/>
        <v>1.3563625800000001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9.5000000000000001E-2</v>
      </c>
      <c r="U1366" s="120">
        <f t="shared" si="666"/>
        <v>13</v>
      </c>
      <c r="V1366" s="120">
        <v>252</v>
      </c>
      <c r="W1366" s="119">
        <f t="shared" si="677"/>
        <v>1.0046927489999999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45219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45207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9"/>
        <v>5739.56</v>
      </c>
      <c r="F1367" s="115">
        <f t="shared" si="670"/>
        <v>45158</v>
      </c>
      <c r="G1367" s="116">
        <f t="shared" si="674"/>
        <v>8.3006723105383262E-3</v>
      </c>
      <c r="H1367" s="117">
        <f t="shared" si="682"/>
        <v>45219</v>
      </c>
      <c r="I1367" s="117">
        <f t="shared" si="675"/>
        <v>45219</v>
      </c>
      <c r="J1367" s="118">
        <f t="shared" si="683"/>
        <v>21</v>
      </c>
      <c r="K1367" s="118">
        <f t="shared" si="672"/>
        <v>13</v>
      </c>
      <c r="L1367" s="8">
        <f t="shared" si="684"/>
        <v>1.00513041</v>
      </c>
      <c r="M1367" s="119">
        <f t="shared" si="671"/>
        <v>1.0083006699999999</v>
      </c>
      <c r="N1367" s="119">
        <f t="shared" si="665"/>
        <v>1.3494394065604207</v>
      </c>
      <c r="O1367" s="112">
        <f t="shared" si="668"/>
        <v>1.3563625800000001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9.5000000000000001E-2</v>
      </c>
      <c r="U1367" s="120">
        <f t="shared" si="666"/>
        <v>13</v>
      </c>
      <c r="V1367" s="120">
        <v>252</v>
      </c>
      <c r="W1367" s="119">
        <f t="shared" si="677"/>
        <v>1.0046927489999999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45219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45208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9"/>
        <v>5739.56</v>
      </c>
      <c r="F1368" s="115">
        <f t="shared" si="670"/>
        <v>45158</v>
      </c>
      <c r="G1368" s="116">
        <f t="shared" si="674"/>
        <v>8.3006723105383262E-3</v>
      </c>
      <c r="H1368" s="117">
        <f t="shared" si="682"/>
        <v>45219</v>
      </c>
      <c r="I1368" s="117">
        <f t="shared" si="675"/>
        <v>45219</v>
      </c>
      <c r="J1368" s="118">
        <f t="shared" si="683"/>
        <v>21</v>
      </c>
      <c r="K1368" s="118">
        <f t="shared" si="672"/>
        <v>13</v>
      </c>
      <c r="L1368" s="8">
        <f t="shared" si="684"/>
        <v>1.00513041</v>
      </c>
      <c r="M1368" s="119">
        <f t="shared" si="671"/>
        <v>1.0083006699999999</v>
      </c>
      <c r="N1368" s="119">
        <f t="shared" si="665"/>
        <v>1.3494394065604207</v>
      </c>
      <c r="O1368" s="112">
        <f t="shared" si="668"/>
        <v>1.3563625800000001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9.5000000000000001E-2</v>
      </c>
      <c r="U1368" s="120">
        <f t="shared" si="666"/>
        <v>13</v>
      </c>
      <c r="V1368" s="120">
        <v>252</v>
      </c>
      <c r="W1368" s="119">
        <f t="shared" si="677"/>
        <v>1.0046927489999999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45219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45209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9"/>
        <v>5739.56</v>
      </c>
      <c r="F1369" s="115">
        <f t="shared" si="670"/>
        <v>45158</v>
      </c>
      <c r="G1369" s="116">
        <f t="shared" si="674"/>
        <v>8.3006723105383262E-3</v>
      </c>
      <c r="H1369" s="117">
        <f t="shared" si="682"/>
        <v>45219</v>
      </c>
      <c r="I1369" s="117">
        <f t="shared" si="675"/>
        <v>45219</v>
      </c>
      <c r="J1369" s="118">
        <f t="shared" si="683"/>
        <v>21</v>
      </c>
      <c r="K1369" s="118">
        <f t="shared" si="672"/>
        <v>14</v>
      </c>
      <c r="L1369" s="8">
        <f t="shared" si="684"/>
        <v>1.0055261499999999</v>
      </c>
      <c r="M1369" s="119">
        <f t="shared" si="671"/>
        <v>1.0083006699999999</v>
      </c>
      <c r="N1369" s="119">
        <f t="shared" si="665"/>
        <v>1.3494394065604207</v>
      </c>
      <c r="O1369" s="112">
        <f t="shared" si="668"/>
        <v>1.3568966099999999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9.5000000000000001E-2</v>
      </c>
      <c r="U1369" s="120">
        <f t="shared" si="666"/>
        <v>14</v>
      </c>
      <c r="V1369" s="120">
        <v>252</v>
      </c>
      <c r="W1369" s="119">
        <f t="shared" si="677"/>
        <v>1.0050546410000001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45219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45210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9"/>
        <v>5739.56</v>
      </c>
      <c r="F1370" s="115">
        <f t="shared" si="670"/>
        <v>45158</v>
      </c>
      <c r="G1370" s="116">
        <f t="shared" si="674"/>
        <v>8.3006723105383262E-3</v>
      </c>
      <c r="H1370" s="117">
        <f t="shared" si="682"/>
        <v>45219</v>
      </c>
      <c r="I1370" s="117">
        <f t="shared" si="675"/>
        <v>45219</v>
      </c>
      <c r="J1370" s="118">
        <f t="shared" si="683"/>
        <v>21</v>
      </c>
      <c r="K1370" s="118">
        <f t="shared" si="672"/>
        <v>15</v>
      </c>
      <c r="L1370" s="8">
        <f t="shared" si="684"/>
        <v>1.00592204</v>
      </c>
      <c r="M1370" s="119">
        <f t="shared" si="671"/>
        <v>1.0083006699999999</v>
      </c>
      <c r="N1370" s="119">
        <f t="shared" si="665"/>
        <v>1.3494394065604207</v>
      </c>
      <c r="O1370" s="112">
        <f t="shared" si="668"/>
        <v>1.3574308399999999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9.5000000000000001E-2</v>
      </c>
      <c r="U1370" s="120">
        <f t="shared" si="666"/>
        <v>15</v>
      </c>
      <c r="V1370" s="120">
        <v>252</v>
      </c>
      <c r="W1370" s="119">
        <f t="shared" si="677"/>
        <v>1.0054166630000001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45219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45211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9"/>
        <v>5739.56</v>
      </c>
      <c r="F1371" s="115">
        <f t="shared" si="670"/>
        <v>45158</v>
      </c>
      <c r="G1371" s="116">
        <f t="shared" si="674"/>
        <v>8.3006723105383262E-3</v>
      </c>
      <c r="H1371" s="117">
        <f t="shared" si="682"/>
        <v>45219</v>
      </c>
      <c r="I1371" s="117">
        <f t="shared" si="675"/>
        <v>45219</v>
      </c>
      <c r="J1371" s="118">
        <f t="shared" si="683"/>
        <v>21</v>
      </c>
      <c r="K1371" s="118">
        <f t="shared" si="672"/>
        <v>16</v>
      </c>
      <c r="L1371" s="8">
        <f t="shared" si="684"/>
        <v>1.0063180899999999</v>
      </c>
      <c r="M1371" s="119">
        <f t="shared" si="671"/>
        <v>1.0083006699999999</v>
      </c>
      <c r="N1371" s="119">
        <f t="shared" si="665"/>
        <v>1.3494394065604207</v>
      </c>
      <c r="O1371" s="112">
        <f t="shared" si="668"/>
        <v>1.3579652799999999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9.5000000000000001E-2</v>
      </c>
      <c r="U1371" s="120">
        <f t="shared" si="666"/>
        <v>16</v>
      </c>
      <c r="V1371" s="120">
        <v>252</v>
      </c>
      <c r="W1371" s="119">
        <f t="shared" si="677"/>
        <v>1.005778815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45219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45212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9"/>
        <v>5739.56</v>
      </c>
      <c r="F1372" s="115">
        <f t="shared" si="670"/>
        <v>45158</v>
      </c>
      <c r="G1372" s="116">
        <f t="shared" si="674"/>
        <v>8.3006723105383262E-3</v>
      </c>
      <c r="H1372" s="117">
        <f t="shared" si="682"/>
        <v>45219</v>
      </c>
      <c r="I1372" s="117">
        <f t="shared" si="675"/>
        <v>45219</v>
      </c>
      <c r="J1372" s="118">
        <f t="shared" si="683"/>
        <v>21</v>
      </c>
      <c r="K1372" s="118">
        <f t="shared" si="672"/>
        <v>16</v>
      </c>
      <c r="L1372" s="8">
        <f t="shared" si="684"/>
        <v>1.0063180899999999</v>
      </c>
      <c r="M1372" s="119">
        <f t="shared" si="671"/>
        <v>1.0083006699999999</v>
      </c>
      <c r="N1372" s="119">
        <f t="shared" si="665"/>
        <v>1.3494394065604207</v>
      </c>
      <c r="O1372" s="112">
        <f t="shared" si="668"/>
        <v>1.3579652799999999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9.5000000000000001E-2</v>
      </c>
      <c r="U1372" s="120">
        <f t="shared" si="666"/>
        <v>16</v>
      </c>
      <c r="V1372" s="120">
        <v>252</v>
      </c>
      <c r="W1372" s="119">
        <f t="shared" si="677"/>
        <v>1.005778815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45219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45213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9"/>
        <v>5739.56</v>
      </c>
      <c r="F1373" s="115">
        <f t="shared" si="670"/>
        <v>45158</v>
      </c>
      <c r="G1373" s="116">
        <f t="shared" si="674"/>
        <v>8.3006723105383262E-3</v>
      </c>
      <c r="H1373" s="117">
        <f t="shared" si="682"/>
        <v>45219</v>
      </c>
      <c r="I1373" s="117">
        <f t="shared" si="675"/>
        <v>45219</v>
      </c>
      <c r="J1373" s="118">
        <f t="shared" si="683"/>
        <v>21</v>
      </c>
      <c r="K1373" s="118">
        <f t="shared" si="672"/>
        <v>17</v>
      </c>
      <c r="L1373" s="8">
        <f t="shared" si="684"/>
        <v>1.0067142899999999</v>
      </c>
      <c r="M1373" s="119">
        <f t="shared" si="671"/>
        <v>1.0083006699999999</v>
      </c>
      <c r="N1373" s="119">
        <f t="shared" si="665"/>
        <v>1.3494394065604207</v>
      </c>
      <c r="O1373" s="112">
        <f t="shared" si="668"/>
        <v>1.35849993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9.5000000000000001E-2</v>
      </c>
      <c r="U1373" s="120">
        <f t="shared" si="666"/>
        <v>17</v>
      </c>
      <c r="V1373" s="120">
        <v>252</v>
      </c>
      <c r="W1373" s="119">
        <f t="shared" si="677"/>
        <v>1.0061410980000001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45219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45214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9"/>
        <v>5739.56</v>
      </c>
      <c r="F1374" s="115">
        <f t="shared" si="670"/>
        <v>45158</v>
      </c>
      <c r="G1374" s="116">
        <f t="shared" si="674"/>
        <v>8.3006723105383262E-3</v>
      </c>
      <c r="H1374" s="117">
        <f t="shared" si="682"/>
        <v>45219</v>
      </c>
      <c r="I1374" s="117">
        <f t="shared" si="675"/>
        <v>45219</v>
      </c>
      <c r="J1374" s="118">
        <f t="shared" si="683"/>
        <v>21</v>
      </c>
      <c r="K1374" s="118">
        <f t="shared" si="672"/>
        <v>17</v>
      </c>
      <c r="L1374" s="8">
        <f t="shared" si="684"/>
        <v>1.0067142899999999</v>
      </c>
      <c r="M1374" s="119">
        <f t="shared" si="671"/>
        <v>1.0083006699999999</v>
      </c>
      <c r="N1374" s="119">
        <f t="shared" si="665"/>
        <v>1.3494394065604207</v>
      </c>
      <c r="O1374" s="112">
        <f t="shared" si="668"/>
        <v>1.35849993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9.5000000000000001E-2</v>
      </c>
      <c r="U1374" s="120">
        <f t="shared" si="666"/>
        <v>17</v>
      </c>
      <c r="V1374" s="120">
        <v>252</v>
      </c>
      <c r="W1374" s="119">
        <f t="shared" si="677"/>
        <v>1.0061410980000001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45219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45215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9"/>
        <v>5739.56</v>
      </c>
      <c r="F1375" s="115">
        <f t="shared" si="670"/>
        <v>45158</v>
      </c>
      <c r="G1375" s="116">
        <f t="shared" si="674"/>
        <v>8.3006723105383262E-3</v>
      </c>
      <c r="H1375" s="117">
        <f t="shared" si="682"/>
        <v>45219</v>
      </c>
      <c r="I1375" s="117">
        <f t="shared" si="675"/>
        <v>45219</v>
      </c>
      <c r="J1375" s="118">
        <f t="shared" si="683"/>
        <v>21</v>
      </c>
      <c r="K1375" s="118">
        <f t="shared" si="672"/>
        <v>17</v>
      </c>
      <c r="L1375" s="8">
        <f t="shared" si="684"/>
        <v>1.0067142899999999</v>
      </c>
      <c r="M1375" s="119">
        <f t="shared" si="671"/>
        <v>1.0083006699999999</v>
      </c>
      <c r="N1375" s="119">
        <f t="shared" ref="N1375:N1438" si="691">IF(I1375&gt;I1374,N1374*M1375,N1374)</f>
        <v>1.3494394065604207</v>
      </c>
      <c r="O1375" s="112">
        <f t="shared" si="668"/>
        <v>1.35849993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9.5000000000000001E-2</v>
      </c>
      <c r="U1375" s="120">
        <f t="shared" si="666"/>
        <v>17</v>
      </c>
      <c r="V1375" s="120">
        <v>252</v>
      </c>
      <c r="W1375" s="119">
        <f t="shared" si="677"/>
        <v>1.0061410980000001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45219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45216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9"/>
        <v>5739.56</v>
      </c>
      <c r="F1376" s="115">
        <f t="shared" si="670"/>
        <v>45158</v>
      </c>
      <c r="G1376" s="116">
        <f t="shared" si="674"/>
        <v>8.3006723105383262E-3</v>
      </c>
      <c r="H1376" s="117">
        <f t="shared" si="682"/>
        <v>45219</v>
      </c>
      <c r="I1376" s="117">
        <f t="shared" si="675"/>
        <v>45219</v>
      </c>
      <c r="J1376" s="118">
        <f t="shared" si="683"/>
        <v>21</v>
      </c>
      <c r="K1376" s="118">
        <f t="shared" si="672"/>
        <v>18</v>
      </c>
      <c r="L1376" s="8">
        <f t="shared" si="684"/>
        <v>1.00711065</v>
      </c>
      <c r="M1376" s="119">
        <f t="shared" si="671"/>
        <v>1.0083006699999999</v>
      </c>
      <c r="N1376" s="119">
        <f t="shared" si="691"/>
        <v>1.3494394065604207</v>
      </c>
      <c r="O1376" s="112">
        <f t="shared" si="668"/>
        <v>1.3590347899999999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9.5000000000000001E-2</v>
      </c>
      <c r="U1376" s="120">
        <f t="shared" si="666"/>
        <v>18</v>
      </c>
      <c r="V1376" s="120">
        <v>252</v>
      </c>
      <c r="W1376" s="119">
        <f t="shared" si="677"/>
        <v>1.006503511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45219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45217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9"/>
        <v>5739.56</v>
      </c>
      <c r="F1377" s="115">
        <f t="shared" si="670"/>
        <v>45158</v>
      </c>
      <c r="G1377" s="116">
        <f t="shared" si="674"/>
        <v>8.3006723105383262E-3</v>
      </c>
      <c r="H1377" s="117">
        <f t="shared" si="682"/>
        <v>45219</v>
      </c>
      <c r="I1377" s="117">
        <f t="shared" si="675"/>
        <v>45219</v>
      </c>
      <c r="J1377" s="118">
        <f t="shared" si="683"/>
        <v>21</v>
      </c>
      <c r="K1377" s="118">
        <f t="shared" si="672"/>
        <v>19</v>
      </c>
      <c r="L1377" s="8">
        <f t="shared" si="684"/>
        <v>1.00750717</v>
      </c>
      <c r="M1377" s="119">
        <f t="shared" si="671"/>
        <v>1.0083006699999999</v>
      </c>
      <c r="N1377" s="119">
        <f t="shared" si="691"/>
        <v>1.3494394065604207</v>
      </c>
      <c r="O1377" s="112">
        <f t="shared" si="668"/>
        <v>1.3595698700000001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9.5000000000000001E-2</v>
      </c>
      <c r="U1377" s="120">
        <f t="shared" si="666"/>
        <v>19</v>
      </c>
      <c r="V1377" s="120">
        <v>252</v>
      </c>
      <c r="W1377" s="119">
        <f t="shared" si="677"/>
        <v>1.0068660549999999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45219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45218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9"/>
        <v>5739.56</v>
      </c>
      <c r="F1378" s="115">
        <f t="shared" si="670"/>
        <v>45158</v>
      </c>
      <c r="G1378" s="116">
        <f t="shared" si="674"/>
        <v>8.3006723105383262E-3</v>
      </c>
      <c r="H1378" s="117">
        <f t="shared" si="682"/>
        <v>45219</v>
      </c>
      <c r="I1378" s="117">
        <f t="shared" si="675"/>
        <v>45219</v>
      </c>
      <c r="J1378" s="118">
        <f t="shared" si="683"/>
        <v>21</v>
      </c>
      <c r="K1378" s="118">
        <f t="shared" si="672"/>
        <v>20</v>
      </c>
      <c r="L1378" s="8">
        <f t="shared" si="684"/>
        <v>1.00790384</v>
      </c>
      <c r="M1378" s="119">
        <f t="shared" si="671"/>
        <v>1.0083006699999999</v>
      </c>
      <c r="N1378" s="119">
        <f t="shared" si="691"/>
        <v>1.3494394065604207</v>
      </c>
      <c r="O1378" s="112">
        <f t="shared" si="668"/>
        <v>1.3601051500000001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9.5000000000000001E-2</v>
      </c>
      <c r="U1378" s="120">
        <f t="shared" si="666"/>
        <v>20</v>
      </c>
      <c r="V1378" s="120">
        <v>252</v>
      </c>
      <c r="W1378" s="119">
        <f t="shared" si="677"/>
        <v>1.0072287289999999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45219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45219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9"/>
        <v>5739.56</v>
      </c>
      <c r="F1379" s="115">
        <f t="shared" si="670"/>
        <v>45158</v>
      </c>
      <c r="G1379" s="116">
        <f t="shared" si="674"/>
        <v>8.3006723105383262E-3</v>
      </c>
      <c r="H1379" s="117">
        <f t="shared" si="682"/>
        <v>45250</v>
      </c>
      <c r="I1379" s="117">
        <f t="shared" si="675"/>
        <v>45219</v>
      </c>
      <c r="J1379" s="118">
        <f t="shared" si="683"/>
        <v>21</v>
      </c>
      <c r="K1379" s="118">
        <f t="shared" si="672"/>
        <v>21</v>
      </c>
      <c r="L1379" s="8">
        <f t="shared" si="684"/>
        <v>1.0083006699999999</v>
      </c>
      <c r="M1379" s="119">
        <f t="shared" si="671"/>
        <v>1.0083006699999999</v>
      </c>
      <c r="N1379" s="119">
        <f t="shared" si="691"/>
        <v>1.3494394065604207</v>
      </c>
      <c r="O1379" s="112">
        <f t="shared" si="668"/>
        <v>1.3606406499999999</v>
      </c>
      <c r="P1379" s="112">
        <f t="shared" si="676"/>
        <v>0</v>
      </c>
      <c r="Q1379" s="162">
        <f t="shared" si="687"/>
        <v>45</v>
      </c>
      <c r="R1379" s="30">
        <f t="shared" si="688"/>
        <v>6.7839999999999998E-2</v>
      </c>
      <c r="S1379" s="112">
        <f t="shared" si="667"/>
        <v>0</v>
      </c>
      <c r="T1379" s="122">
        <f t="shared" si="685"/>
        <v>9.5000000000000001E-2</v>
      </c>
      <c r="U1379" s="120">
        <f t="shared" si="666"/>
        <v>21</v>
      </c>
      <c r="V1379" s="120">
        <v>252</v>
      </c>
      <c r="W1379" s="119">
        <f t="shared" si="677"/>
        <v>1.0075915339999999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45219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45220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9"/>
        <v>5739.56</v>
      </c>
      <c r="F1380" s="115">
        <f t="shared" si="670"/>
        <v>45189</v>
      </c>
      <c r="G1380" s="116">
        <f t="shared" si="674"/>
        <v>8.3006723105383262E-3</v>
      </c>
      <c r="H1380" s="117">
        <f t="shared" si="682"/>
        <v>45250</v>
      </c>
      <c r="I1380" s="117">
        <f t="shared" si="675"/>
        <v>45250</v>
      </c>
      <c r="J1380" s="118">
        <f t="shared" si="683"/>
        <v>19</v>
      </c>
      <c r="K1380" s="118">
        <f t="shared" si="672"/>
        <v>1</v>
      </c>
      <c r="L1380" s="8">
        <f t="shared" si="684"/>
        <v>1.0004351600000001</v>
      </c>
      <c r="M1380" s="119">
        <f t="shared" si="671"/>
        <v>1.0083006699999999</v>
      </c>
      <c r="N1380" s="119">
        <f t="shared" si="691"/>
        <v>1.3606406577592745</v>
      </c>
      <c r="O1380" s="112">
        <f t="shared" si="668"/>
        <v>1.3612327500000001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9.5000000000000001E-2</v>
      </c>
      <c r="U1380" s="120">
        <f t="shared" si="666"/>
        <v>1</v>
      </c>
      <c r="V1380" s="120">
        <v>252</v>
      </c>
      <c r="W1380" s="119">
        <f t="shared" si="677"/>
        <v>1.0003602009999999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45250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45221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9"/>
        <v>5739.56</v>
      </c>
      <c r="F1381" s="115">
        <f t="shared" si="670"/>
        <v>45189</v>
      </c>
      <c r="G1381" s="116">
        <f t="shared" si="674"/>
        <v>8.3006723105383262E-3</v>
      </c>
      <c r="H1381" s="117">
        <f t="shared" si="682"/>
        <v>45250</v>
      </c>
      <c r="I1381" s="117">
        <f t="shared" si="675"/>
        <v>45250</v>
      </c>
      <c r="J1381" s="118">
        <f t="shared" si="683"/>
        <v>19</v>
      </c>
      <c r="K1381" s="118">
        <f t="shared" si="672"/>
        <v>1</v>
      </c>
      <c r="L1381" s="8">
        <f t="shared" si="684"/>
        <v>1.0004351600000001</v>
      </c>
      <c r="M1381" s="119">
        <f t="shared" si="671"/>
        <v>1.0083006699999999</v>
      </c>
      <c r="N1381" s="119">
        <f t="shared" si="691"/>
        <v>1.3606406577592745</v>
      </c>
      <c r="O1381" s="112">
        <f t="shared" si="668"/>
        <v>1.3612327500000001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9.5000000000000001E-2</v>
      </c>
      <c r="U1381" s="120">
        <f t="shared" ref="U1381:U1444" si="692">IF(Q1380&gt;0,1,IF(K1381=K1380,U1380,U1380+1))</f>
        <v>1</v>
      </c>
      <c r="V1381" s="120">
        <v>252</v>
      </c>
      <c r="W1381" s="119">
        <f t="shared" si="677"/>
        <v>1.0003602009999999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45250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45222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9"/>
        <v>5739.56</v>
      </c>
      <c r="F1382" s="115">
        <f t="shared" si="670"/>
        <v>45189</v>
      </c>
      <c r="G1382" s="116">
        <f t="shared" si="674"/>
        <v>8.3006723105383262E-3</v>
      </c>
      <c r="H1382" s="117">
        <f t="shared" si="682"/>
        <v>45250</v>
      </c>
      <c r="I1382" s="117">
        <f t="shared" si="675"/>
        <v>45250</v>
      </c>
      <c r="J1382" s="118">
        <f t="shared" si="683"/>
        <v>19</v>
      </c>
      <c r="K1382" s="118">
        <f t="shared" si="672"/>
        <v>1</v>
      </c>
      <c r="L1382" s="8">
        <f t="shared" si="684"/>
        <v>1.0004351600000001</v>
      </c>
      <c r="M1382" s="119">
        <f t="shared" si="671"/>
        <v>1.0083006699999999</v>
      </c>
      <c r="N1382" s="119">
        <f t="shared" si="691"/>
        <v>1.3606406577592745</v>
      </c>
      <c r="O1382" s="112">
        <f t="shared" si="668"/>
        <v>1.3612327500000001</v>
      </c>
      <c r="P1382" s="112">
        <f t="shared" si="676"/>
        <v>0</v>
      </c>
      <c r="Q1382" s="162">
        <f t="shared" si="687"/>
        <v>0</v>
      </c>
      <c r="R1382" s="30">
        <f t="shared" si="688"/>
        <v>0</v>
      </c>
      <c r="S1382" s="112">
        <f t="shared" si="667"/>
        <v>0</v>
      </c>
      <c r="T1382" s="122">
        <f t="shared" si="685"/>
        <v>9.5000000000000001E-2</v>
      </c>
      <c r="U1382" s="120">
        <f t="shared" si="692"/>
        <v>1</v>
      </c>
      <c r="V1382" s="120">
        <v>252</v>
      </c>
      <c r="W1382" s="119">
        <f t="shared" si="677"/>
        <v>1.0003602009999999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45250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45223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9"/>
        <v>5739.56</v>
      </c>
      <c r="F1383" s="115">
        <f t="shared" si="670"/>
        <v>45189</v>
      </c>
      <c r="G1383" s="116">
        <f t="shared" si="674"/>
        <v>8.3006723105383262E-3</v>
      </c>
      <c r="H1383" s="117">
        <f t="shared" si="682"/>
        <v>45250</v>
      </c>
      <c r="I1383" s="117">
        <f t="shared" si="675"/>
        <v>45250</v>
      </c>
      <c r="J1383" s="118">
        <f t="shared" si="683"/>
        <v>19</v>
      </c>
      <c r="K1383" s="118">
        <f t="shared" si="672"/>
        <v>2</v>
      </c>
      <c r="L1383" s="8">
        <f t="shared" si="684"/>
        <v>1.0008705200000001</v>
      </c>
      <c r="M1383" s="119">
        <f t="shared" si="671"/>
        <v>1.0083006699999999</v>
      </c>
      <c r="N1383" s="119">
        <f t="shared" si="691"/>
        <v>1.3606406577592745</v>
      </c>
      <c r="O1383" s="112">
        <f t="shared" si="668"/>
        <v>1.36182512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9.5000000000000001E-2</v>
      </c>
      <c r="U1383" s="120">
        <f t="shared" si="692"/>
        <v>2</v>
      </c>
      <c r="V1383" s="120">
        <v>252</v>
      </c>
      <c r="W1383" s="119">
        <f t="shared" si="677"/>
        <v>1.0007205320000001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45250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45224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si="669"/>
        <v>5739.56</v>
      </c>
      <c r="F1384" s="115">
        <f t="shared" si="670"/>
        <v>45189</v>
      </c>
      <c r="G1384" s="116">
        <f t="shared" si="674"/>
        <v>8.3006723105383262E-3</v>
      </c>
      <c r="H1384" s="117">
        <f t="shared" si="682"/>
        <v>45250</v>
      </c>
      <c r="I1384" s="117">
        <f t="shared" si="675"/>
        <v>45250</v>
      </c>
      <c r="J1384" s="118">
        <f t="shared" si="683"/>
        <v>19</v>
      </c>
      <c r="K1384" s="118">
        <f t="shared" si="672"/>
        <v>3</v>
      </c>
      <c r="L1384" s="8">
        <f t="shared" si="684"/>
        <v>1.00130607</v>
      </c>
      <c r="M1384" s="119">
        <f t="shared" si="671"/>
        <v>1.0083006699999999</v>
      </c>
      <c r="N1384" s="119">
        <f t="shared" si="691"/>
        <v>1.3606406577592745</v>
      </c>
      <c r="O1384" s="112">
        <f t="shared" si="668"/>
        <v>1.3624177399999999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9.5000000000000001E-2</v>
      </c>
      <c r="U1384" s="120">
        <f t="shared" si="692"/>
        <v>3</v>
      </c>
      <c r="V1384" s="120">
        <v>252</v>
      </c>
      <c r="W1384" s="119">
        <f t="shared" si="677"/>
        <v>1.001080993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45250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45225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69"/>
        <v>5739.56</v>
      </c>
      <c r="F1385" s="115">
        <f t="shared" si="670"/>
        <v>45189</v>
      </c>
      <c r="G1385" s="116">
        <f t="shared" si="674"/>
        <v>8.3006723105383262E-3</v>
      </c>
      <c r="H1385" s="117">
        <f t="shared" si="682"/>
        <v>45250</v>
      </c>
      <c r="I1385" s="117">
        <f t="shared" si="675"/>
        <v>45250</v>
      </c>
      <c r="J1385" s="118">
        <f t="shared" si="683"/>
        <v>19</v>
      </c>
      <c r="K1385" s="118">
        <f t="shared" si="672"/>
        <v>4</v>
      </c>
      <c r="L1385" s="8">
        <f t="shared" si="684"/>
        <v>1.00174181</v>
      </c>
      <c r="M1385" s="119">
        <f t="shared" si="671"/>
        <v>1.0083006699999999</v>
      </c>
      <c r="N1385" s="119">
        <f t="shared" si="691"/>
        <v>1.3606406577592745</v>
      </c>
      <c r="O1385" s="112">
        <f t="shared" ref="O1385:O1448" si="694">TRUNC(TRUNC((L1385*N1385),15),8)</f>
        <v>1.36301063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9.5000000000000001E-2</v>
      </c>
      <c r="U1385" s="120">
        <f t="shared" si="692"/>
        <v>4</v>
      </c>
      <c r="V1385" s="120">
        <v>252</v>
      </c>
      <c r="W1385" s="119">
        <f t="shared" si="677"/>
        <v>1.0014415830000001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45250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45226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ref="E1386:E1449" si="695">IF($K1386=1,VLOOKUP($A1385,$AO$10:$AS$131,4),E1385)</f>
        <v>5739.56</v>
      </c>
      <c r="F1386" s="115">
        <f t="shared" ref="F1386:F1449" si="696">IF($K1386=1,VLOOKUP($A1385,$AO$10:$AS$131,5),F1385)</f>
        <v>45189</v>
      </c>
      <c r="G1386" s="116">
        <f t="shared" si="674"/>
        <v>8.3006723105383262E-3</v>
      </c>
      <c r="H1386" s="117">
        <f t="shared" si="682"/>
        <v>45250</v>
      </c>
      <c r="I1386" s="117">
        <f t="shared" si="675"/>
        <v>45250</v>
      </c>
      <c r="J1386" s="118">
        <f t="shared" si="683"/>
        <v>19</v>
      </c>
      <c r="K1386" s="118">
        <f t="shared" si="672"/>
        <v>5</v>
      </c>
      <c r="L1386" s="8">
        <f t="shared" si="684"/>
        <v>1.0021777300000001</v>
      </c>
      <c r="M1386" s="119">
        <f t="shared" ref="M1386:M1449" si="697">IF(I1386&gt;I1385,L1385,M1385)</f>
        <v>1.0083006699999999</v>
      </c>
      <c r="N1386" s="119">
        <f t="shared" si="691"/>
        <v>1.3606406577592745</v>
      </c>
      <c r="O1386" s="112">
        <f t="shared" si="694"/>
        <v>1.3636037599999999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9.5000000000000001E-2</v>
      </c>
      <c r="U1386" s="120">
        <f t="shared" si="692"/>
        <v>5</v>
      </c>
      <c r="V1386" s="120">
        <v>252</v>
      </c>
      <c r="W1386" s="119">
        <f t="shared" si="677"/>
        <v>1.0018023039999999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45250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45227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5"/>
        <v>5739.56</v>
      </c>
      <c r="F1387" s="115">
        <f t="shared" si="696"/>
        <v>45189</v>
      </c>
      <c r="G1387" s="116">
        <f t="shared" si="674"/>
        <v>8.3006723105383262E-3</v>
      </c>
      <c r="H1387" s="117">
        <f t="shared" si="682"/>
        <v>45250</v>
      </c>
      <c r="I1387" s="117">
        <f t="shared" si="675"/>
        <v>45250</v>
      </c>
      <c r="J1387" s="118">
        <f t="shared" si="683"/>
        <v>19</v>
      </c>
      <c r="K1387" s="118">
        <f t="shared" si="672"/>
        <v>6</v>
      </c>
      <c r="L1387" s="8">
        <f t="shared" si="684"/>
        <v>1.0026138499999999</v>
      </c>
      <c r="M1387" s="119">
        <f t="shared" si="697"/>
        <v>1.0083006699999999</v>
      </c>
      <c r="N1387" s="119">
        <f t="shared" si="691"/>
        <v>1.3606406577592745</v>
      </c>
      <c r="O1387" s="112">
        <f t="shared" si="694"/>
        <v>1.36419716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9.5000000000000001E-2</v>
      </c>
      <c r="U1387" s="120">
        <f t="shared" si="692"/>
        <v>6</v>
      </c>
      <c r="V1387" s="120">
        <v>252</v>
      </c>
      <c r="W1387" s="119">
        <f t="shared" si="677"/>
        <v>1.002163154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45250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45228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5"/>
        <v>5739.56</v>
      </c>
      <c r="F1388" s="115">
        <f t="shared" si="696"/>
        <v>45189</v>
      </c>
      <c r="G1388" s="116">
        <f t="shared" si="674"/>
        <v>8.3006723105383262E-3</v>
      </c>
      <c r="H1388" s="117">
        <f t="shared" si="682"/>
        <v>45250</v>
      </c>
      <c r="I1388" s="117">
        <f t="shared" si="675"/>
        <v>45250</v>
      </c>
      <c r="J1388" s="118">
        <f t="shared" si="683"/>
        <v>19</v>
      </c>
      <c r="K1388" s="118">
        <f t="shared" si="672"/>
        <v>6</v>
      </c>
      <c r="L1388" s="8">
        <f t="shared" si="684"/>
        <v>1.0026138499999999</v>
      </c>
      <c r="M1388" s="119">
        <f t="shared" si="697"/>
        <v>1.0083006699999999</v>
      </c>
      <c r="N1388" s="119">
        <f t="shared" si="691"/>
        <v>1.3606406577592745</v>
      </c>
      <c r="O1388" s="112">
        <f t="shared" si="694"/>
        <v>1.36419716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9.5000000000000001E-2</v>
      </c>
      <c r="U1388" s="120">
        <f t="shared" si="692"/>
        <v>6</v>
      </c>
      <c r="V1388" s="120">
        <v>252</v>
      </c>
      <c r="W1388" s="119">
        <f t="shared" si="677"/>
        <v>1.002163154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45250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45229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5"/>
        <v>5739.56</v>
      </c>
      <c r="F1389" s="115">
        <f t="shared" si="696"/>
        <v>45189</v>
      </c>
      <c r="G1389" s="116">
        <f t="shared" si="674"/>
        <v>8.3006723105383262E-3</v>
      </c>
      <c r="H1389" s="117">
        <f t="shared" si="682"/>
        <v>45250</v>
      </c>
      <c r="I1389" s="117">
        <f t="shared" si="675"/>
        <v>45250</v>
      </c>
      <c r="J1389" s="118">
        <f t="shared" si="683"/>
        <v>19</v>
      </c>
      <c r="K1389" s="118">
        <f t="shared" si="672"/>
        <v>6</v>
      </c>
      <c r="L1389" s="8">
        <f t="shared" si="684"/>
        <v>1.0026138499999999</v>
      </c>
      <c r="M1389" s="119">
        <f t="shared" si="697"/>
        <v>1.0083006699999999</v>
      </c>
      <c r="N1389" s="119">
        <f t="shared" si="691"/>
        <v>1.3606406577592745</v>
      </c>
      <c r="O1389" s="112">
        <f t="shared" si="694"/>
        <v>1.36419716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9.5000000000000001E-2</v>
      </c>
      <c r="U1389" s="120">
        <f t="shared" si="692"/>
        <v>6</v>
      </c>
      <c r="V1389" s="120">
        <v>252</v>
      </c>
      <c r="W1389" s="119">
        <f t="shared" si="677"/>
        <v>1.002163154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45250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45230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5"/>
        <v>5739.56</v>
      </c>
      <c r="F1390" s="115">
        <f t="shared" si="696"/>
        <v>45189</v>
      </c>
      <c r="G1390" s="116">
        <f t="shared" si="674"/>
        <v>8.3006723105383262E-3</v>
      </c>
      <c r="H1390" s="117">
        <f t="shared" si="682"/>
        <v>45250</v>
      </c>
      <c r="I1390" s="117">
        <f t="shared" si="675"/>
        <v>45250</v>
      </c>
      <c r="J1390" s="118">
        <f t="shared" si="683"/>
        <v>19</v>
      </c>
      <c r="K1390" s="118">
        <f t="shared" ref="K1390:K1453" si="698">(J1390-(NETWORKDAYS(A1390,I1390,AD$148:AD$502)-1))</f>
        <v>7</v>
      </c>
      <c r="L1390" s="8">
        <f t="shared" si="684"/>
        <v>1.0030501599999999</v>
      </c>
      <c r="M1390" s="119">
        <f t="shared" si="697"/>
        <v>1.0083006699999999</v>
      </c>
      <c r="N1390" s="119">
        <f t="shared" si="691"/>
        <v>1.3606406577592745</v>
      </c>
      <c r="O1390" s="112">
        <f t="shared" si="694"/>
        <v>1.3647908200000001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9.5000000000000001E-2</v>
      </c>
      <c r="U1390" s="120">
        <f t="shared" si="692"/>
        <v>7</v>
      </c>
      <c r="V1390" s="120">
        <v>252</v>
      </c>
      <c r="W1390" s="119">
        <f t="shared" si="677"/>
        <v>1.002524135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45250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45231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5"/>
        <v>5739.56</v>
      </c>
      <c r="F1391" s="115">
        <f t="shared" si="696"/>
        <v>45189</v>
      </c>
      <c r="G1391" s="116">
        <f t="shared" si="674"/>
        <v>8.3006723105383262E-3</v>
      </c>
      <c r="H1391" s="117">
        <f t="shared" si="682"/>
        <v>45250</v>
      </c>
      <c r="I1391" s="117">
        <f t="shared" si="675"/>
        <v>45250</v>
      </c>
      <c r="J1391" s="118">
        <f t="shared" si="683"/>
        <v>19</v>
      </c>
      <c r="K1391" s="118">
        <f t="shared" si="698"/>
        <v>8</v>
      </c>
      <c r="L1391" s="8">
        <f t="shared" si="684"/>
        <v>1.0034866499999999</v>
      </c>
      <c r="M1391" s="119">
        <f t="shared" si="697"/>
        <v>1.0083006699999999</v>
      </c>
      <c r="N1391" s="119">
        <f t="shared" si="691"/>
        <v>1.3606406577592745</v>
      </c>
      <c r="O1391" s="112">
        <f t="shared" si="694"/>
        <v>1.3653847299999999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9.5000000000000001E-2</v>
      </c>
      <c r="U1391" s="120">
        <f t="shared" si="692"/>
        <v>8</v>
      </c>
      <c r="V1391" s="120">
        <v>252</v>
      </c>
      <c r="W1391" s="119">
        <f t="shared" si="677"/>
        <v>1.0028852450000001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45250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45232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5"/>
        <v>5739.56</v>
      </c>
      <c r="F1392" s="115">
        <f t="shared" si="696"/>
        <v>45189</v>
      </c>
      <c r="G1392" s="116">
        <f t="shared" si="674"/>
        <v>8.3006723105383262E-3</v>
      </c>
      <c r="H1392" s="117">
        <f t="shared" si="682"/>
        <v>45250</v>
      </c>
      <c r="I1392" s="117">
        <f t="shared" si="675"/>
        <v>45250</v>
      </c>
      <c r="J1392" s="118">
        <f t="shared" si="683"/>
        <v>19</v>
      </c>
      <c r="K1392" s="118">
        <f t="shared" si="698"/>
        <v>9</v>
      </c>
      <c r="L1392" s="8">
        <f t="shared" si="684"/>
        <v>1.0039233400000001</v>
      </c>
      <c r="M1392" s="119">
        <f t="shared" si="697"/>
        <v>1.0083006699999999</v>
      </c>
      <c r="N1392" s="119">
        <f t="shared" si="691"/>
        <v>1.3606406577592745</v>
      </c>
      <c r="O1392" s="112">
        <f t="shared" si="694"/>
        <v>1.3659789099999999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9.5000000000000001E-2</v>
      </c>
      <c r="U1392" s="120">
        <f t="shared" si="692"/>
        <v>9</v>
      </c>
      <c r="V1392" s="120">
        <v>252</v>
      </c>
      <c r="W1392" s="119">
        <f t="shared" si="677"/>
        <v>1.0032464860000001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45250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45233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5"/>
        <v>5739.56</v>
      </c>
      <c r="F1393" s="115">
        <f t="shared" si="696"/>
        <v>45189</v>
      </c>
      <c r="G1393" s="116">
        <f t="shared" si="674"/>
        <v>8.3006723105383262E-3</v>
      </c>
      <c r="H1393" s="117">
        <f t="shared" si="682"/>
        <v>45250</v>
      </c>
      <c r="I1393" s="117">
        <f t="shared" si="675"/>
        <v>45250</v>
      </c>
      <c r="J1393" s="118">
        <f t="shared" si="683"/>
        <v>19</v>
      </c>
      <c r="K1393" s="118">
        <f t="shared" si="698"/>
        <v>9</v>
      </c>
      <c r="L1393" s="8">
        <f t="shared" si="684"/>
        <v>1.0039233400000001</v>
      </c>
      <c r="M1393" s="119">
        <f t="shared" si="697"/>
        <v>1.0083006699999999</v>
      </c>
      <c r="N1393" s="119">
        <f t="shared" si="691"/>
        <v>1.3606406577592745</v>
      </c>
      <c r="O1393" s="112">
        <f t="shared" si="694"/>
        <v>1.3659789099999999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9.5000000000000001E-2</v>
      </c>
      <c r="U1393" s="120">
        <f t="shared" si="692"/>
        <v>9</v>
      </c>
      <c r="V1393" s="120">
        <v>252</v>
      </c>
      <c r="W1393" s="119">
        <f t="shared" si="677"/>
        <v>1.0032464860000001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45250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45234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5"/>
        <v>5739.56</v>
      </c>
      <c r="F1394" s="115">
        <f t="shared" si="696"/>
        <v>45189</v>
      </c>
      <c r="G1394" s="116">
        <f t="shared" si="674"/>
        <v>8.3006723105383262E-3</v>
      </c>
      <c r="H1394" s="117">
        <f t="shared" si="682"/>
        <v>45250</v>
      </c>
      <c r="I1394" s="117">
        <f t="shared" si="675"/>
        <v>45250</v>
      </c>
      <c r="J1394" s="118">
        <f t="shared" si="683"/>
        <v>19</v>
      </c>
      <c r="K1394" s="118">
        <f t="shared" si="698"/>
        <v>10</v>
      </c>
      <c r="L1394" s="8">
        <f t="shared" si="684"/>
        <v>1.0043602199999999</v>
      </c>
      <c r="M1394" s="119">
        <f t="shared" si="697"/>
        <v>1.0083006699999999</v>
      </c>
      <c r="N1394" s="119">
        <f t="shared" si="691"/>
        <v>1.3606406577592745</v>
      </c>
      <c r="O1394" s="112">
        <f t="shared" si="694"/>
        <v>1.3665733499999999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9.5000000000000001E-2</v>
      </c>
      <c r="U1394" s="120">
        <f t="shared" si="692"/>
        <v>10</v>
      </c>
      <c r="V1394" s="120">
        <v>252</v>
      </c>
      <c r="W1394" s="119">
        <f t="shared" si="677"/>
        <v>1.0036078559999999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45250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45235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5"/>
        <v>5739.56</v>
      </c>
      <c r="F1395" s="115">
        <f t="shared" si="696"/>
        <v>45189</v>
      </c>
      <c r="G1395" s="116">
        <f t="shared" si="674"/>
        <v>8.3006723105383262E-3</v>
      </c>
      <c r="H1395" s="117">
        <f t="shared" si="682"/>
        <v>45250</v>
      </c>
      <c r="I1395" s="117">
        <f t="shared" si="675"/>
        <v>45250</v>
      </c>
      <c r="J1395" s="118">
        <f t="shared" si="683"/>
        <v>19</v>
      </c>
      <c r="K1395" s="118">
        <f t="shared" si="698"/>
        <v>10</v>
      </c>
      <c r="L1395" s="8">
        <f t="shared" si="684"/>
        <v>1.0043602199999999</v>
      </c>
      <c r="M1395" s="119">
        <f t="shared" si="697"/>
        <v>1.0083006699999999</v>
      </c>
      <c r="N1395" s="119">
        <f t="shared" si="691"/>
        <v>1.3606406577592745</v>
      </c>
      <c r="O1395" s="112">
        <f t="shared" si="694"/>
        <v>1.3665733499999999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9.5000000000000001E-2</v>
      </c>
      <c r="U1395" s="120">
        <f t="shared" si="692"/>
        <v>10</v>
      </c>
      <c r="V1395" s="120">
        <v>252</v>
      </c>
      <c r="W1395" s="119">
        <f t="shared" si="677"/>
        <v>1.0036078559999999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45250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45236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5"/>
        <v>5739.56</v>
      </c>
      <c r="F1396" s="115">
        <f t="shared" si="696"/>
        <v>45189</v>
      </c>
      <c r="G1396" s="116">
        <f t="shared" si="674"/>
        <v>8.3006723105383262E-3</v>
      </c>
      <c r="H1396" s="117">
        <f t="shared" si="682"/>
        <v>45250</v>
      </c>
      <c r="I1396" s="117">
        <f t="shared" si="675"/>
        <v>45250</v>
      </c>
      <c r="J1396" s="118">
        <f t="shared" si="683"/>
        <v>19</v>
      </c>
      <c r="K1396" s="118">
        <f t="shared" si="698"/>
        <v>10</v>
      </c>
      <c r="L1396" s="8">
        <f t="shared" si="684"/>
        <v>1.0043602199999999</v>
      </c>
      <c r="M1396" s="119">
        <f t="shared" si="697"/>
        <v>1.0083006699999999</v>
      </c>
      <c r="N1396" s="119">
        <f t="shared" si="691"/>
        <v>1.3606406577592745</v>
      </c>
      <c r="O1396" s="112">
        <f t="shared" si="694"/>
        <v>1.3665733499999999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9.5000000000000001E-2</v>
      </c>
      <c r="U1396" s="120">
        <f t="shared" si="692"/>
        <v>10</v>
      </c>
      <c r="V1396" s="120">
        <v>252</v>
      </c>
      <c r="W1396" s="119">
        <f t="shared" si="677"/>
        <v>1.0036078559999999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45250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45237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5"/>
        <v>5739.56</v>
      </c>
      <c r="F1397" s="115">
        <f t="shared" si="696"/>
        <v>45189</v>
      </c>
      <c r="G1397" s="116">
        <f t="shared" si="674"/>
        <v>8.3006723105383262E-3</v>
      </c>
      <c r="H1397" s="117">
        <f t="shared" si="682"/>
        <v>45250</v>
      </c>
      <c r="I1397" s="117">
        <f t="shared" si="675"/>
        <v>45250</v>
      </c>
      <c r="J1397" s="118">
        <f t="shared" si="683"/>
        <v>19</v>
      </c>
      <c r="K1397" s="118">
        <f t="shared" si="698"/>
        <v>11</v>
      </c>
      <c r="L1397" s="8">
        <f t="shared" si="684"/>
        <v>1.00479728</v>
      </c>
      <c r="M1397" s="119">
        <f t="shared" si="697"/>
        <v>1.0083006699999999</v>
      </c>
      <c r="N1397" s="119">
        <f t="shared" si="691"/>
        <v>1.3606406577592745</v>
      </c>
      <c r="O1397" s="112">
        <f t="shared" si="694"/>
        <v>1.36716803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9.5000000000000001E-2</v>
      </c>
      <c r="U1397" s="120">
        <f t="shared" si="692"/>
        <v>11</v>
      </c>
      <c r="V1397" s="120">
        <v>252</v>
      </c>
      <c r="W1397" s="119">
        <f t="shared" si="677"/>
        <v>1.0039693569999999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45250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45238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5"/>
        <v>5739.56</v>
      </c>
      <c r="F1398" s="115">
        <f t="shared" si="696"/>
        <v>45189</v>
      </c>
      <c r="G1398" s="116">
        <f t="shared" si="674"/>
        <v>8.3006723105383262E-3</v>
      </c>
      <c r="H1398" s="117">
        <f t="shared" si="682"/>
        <v>45250</v>
      </c>
      <c r="I1398" s="117">
        <f t="shared" si="675"/>
        <v>45250</v>
      </c>
      <c r="J1398" s="118">
        <f t="shared" si="683"/>
        <v>19</v>
      </c>
      <c r="K1398" s="118">
        <f t="shared" si="698"/>
        <v>12</v>
      </c>
      <c r="L1398" s="8">
        <f t="shared" si="684"/>
        <v>1.00523454</v>
      </c>
      <c r="M1398" s="119">
        <f t="shared" si="697"/>
        <v>1.0083006699999999</v>
      </c>
      <c r="N1398" s="119">
        <f t="shared" si="691"/>
        <v>1.3606406577592745</v>
      </c>
      <c r="O1398" s="112">
        <f t="shared" si="694"/>
        <v>1.36776298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9.5000000000000001E-2</v>
      </c>
      <c r="U1398" s="120">
        <f t="shared" si="692"/>
        <v>12</v>
      </c>
      <c r="V1398" s="120">
        <v>252</v>
      </c>
      <c r="W1398" s="119">
        <f t="shared" si="677"/>
        <v>1.004330988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45250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45239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5"/>
        <v>5739.56</v>
      </c>
      <c r="F1399" s="115">
        <f t="shared" si="696"/>
        <v>45189</v>
      </c>
      <c r="G1399" s="116">
        <f t="shared" si="674"/>
        <v>8.3006723105383262E-3</v>
      </c>
      <c r="H1399" s="117">
        <f t="shared" si="682"/>
        <v>45250</v>
      </c>
      <c r="I1399" s="117">
        <f t="shared" si="675"/>
        <v>45250</v>
      </c>
      <c r="J1399" s="118">
        <f t="shared" si="683"/>
        <v>19</v>
      </c>
      <c r="K1399" s="118">
        <f t="shared" si="698"/>
        <v>13</v>
      </c>
      <c r="L1399" s="8">
        <f t="shared" si="684"/>
        <v>1.00567199</v>
      </c>
      <c r="M1399" s="119">
        <f t="shared" si="697"/>
        <v>1.0083006699999999</v>
      </c>
      <c r="N1399" s="119">
        <f t="shared" si="691"/>
        <v>1.3606406577592745</v>
      </c>
      <c r="O1399" s="112">
        <f t="shared" si="694"/>
        <v>1.3683581899999999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9.5000000000000001E-2</v>
      </c>
      <c r="U1399" s="120">
        <f t="shared" si="692"/>
        <v>13</v>
      </c>
      <c r="V1399" s="120">
        <v>252</v>
      </c>
      <c r="W1399" s="119">
        <f t="shared" si="677"/>
        <v>1.0046927489999999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45250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45240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5"/>
        <v>5739.56</v>
      </c>
      <c r="F1400" s="115">
        <f t="shared" si="696"/>
        <v>45189</v>
      </c>
      <c r="G1400" s="116">
        <f t="shared" si="674"/>
        <v>8.3006723105383262E-3</v>
      </c>
      <c r="H1400" s="117">
        <f t="shared" si="682"/>
        <v>45250</v>
      </c>
      <c r="I1400" s="117">
        <f t="shared" si="675"/>
        <v>45250</v>
      </c>
      <c r="J1400" s="118">
        <f t="shared" si="683"/>
        <v>19</v>
      </c>
      <c r="K1400" s="118">
        <f t="shared" si="698"/>
        <v>14</v>
      </c>
      <c r="L1400" s="8">
        <f t="shared" si="684"/>
        <v>1.0061096199999999</v>
      </c>
      <c r="M1400" s="119">
        <f t="shared" si="697"/>
        <v>1.0083006699999999</v>
      </c>
      <c r="N1400" s="119">
        <f t="shared" si="691"/>
        <v>1.3606406577592745</v>
      </c>
      <c r="O1400" s="112">
        <f t="shared" si="694"/>
        <v>1.3689536499999999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9.5000000000000001E-2</v>
      </c>
      <c r="U1400" s="120">
        <f t="shared" si="692"/>
        <v>14</v>
      </c>
      <c r="V1400" s="120">
        <v>252</v>
      </c>
      <c r="W1400" s="119">
        <f t="shared" si="677"/>
        <v>1.0050546410000001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45250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45241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5"/>
        <v>5739.56</v>
      </c>
      <c r="F1401" s="115">
        <f t="shared" si="696"/>
        <v>45189</v>
      </c>
      <c r="G1401" s="116">
        <f t="shared" si="674"/>
        <v>8.3006723105383262E-3</v>
      </c>
      <c r="H1401" s="117">
        <f t="shared" si="682"/>
        <v>45250</v>
      </c>
      <c r="I1401" s="117">
        <f t="shared" si="675"/>
        <v>45250</v>
      </c>
      <c r="J1401" s="118">
        <f t="shared" si="683"/>
        <v>19</v>
      </c>
      <c r="K1401" s="118">
        <f t="shared" si="698"/>
        <v>15</v>
      </c>
      <c r="L1401" s="8">
        <f t="shared" si="684"/>
        <v>1.00654745</v>
      </c>
      <c r="M1401" s="119">
        <f t="shared" si="697"/>
        <v>1.0083006699999999</v>
      </c>
      <c r="N1401" s="119">
        <f t="shared" si="691"/>
        <v>1.3606406577592745</v>
      </c>
      <c r="O1401" s="112">
        <f t="shared" si="694"/>
        <v>1.36954938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9.5000000000000001E-2</v>
      </c>
      <c r="U1401" s="120">
        <f t="shared" si="692"/>
        <v>15</v>
      </c>
      <c r="V1401" s="120">
        <v>252</v>
      </c>
      <c r="W1401" s="119">
        <f t="shared" si="677"/>
        <v>1.0054166630000001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45250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45242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5"/>
        <v>5739.56</v>
      </c>
      <c r="F1402" s="115">
        <f t="shared" si="696"/>
        <v>45189</v>
      </c>
      <c r="G1402" s="116">
        <f t="shared" si="674"/>
        <v>8.3006723105383262E-3</v>
      </c>
      <c r="H1402" s="117">
        <f t="shared" si="682"/>
        <v>45250</v>
      </c>
      <c r="I1402" s="117">
        <f t="shared" si="675"/>
        <v>45250</v>
      </c>
      <c r="J1402" s="118">
        <f t="shared" si="683"/>
        <v>19</v>
      </c>
      <c r="K1402" s="118">
        <f t="shared" si="698"/>
        <v>15</v>
      </c>
      <c r="L1402" s="8">
        <f t="shared" si="684"/>
        <v>1.00654745</v>
      </c>
      <c r="M1402" s="119">
        <f t="shared" si="697"/>
        <v>1.0083006699999999</v>
      </c>
      <c r="N1402" s="119">
        <f t="shared" si="691"/>
        <v>1.3606406577592745</v>
      </c>
      <c r="O1402" s="112">
        <f t="shared" si="694"/>
        <v>1.36954938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9.5000000000000001E-2</v>
      </c>
      <c r="U1402" s="120">
        <f t="shared" si="692"/>
        <v>15</v>
      </c>
      <c r="V1402" s="120">
        <v>252</v>
      </c>
      <c r="W1402" s="119">
        <f t="shared" si="677"/>
        <v>1.0054166630000001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45250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45243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5"/>
        <v>5739.56</v>
      </c>
      <c r="F1403" s="115">
        <f t="shared" si="696"/>
        <v>45189</v>
      </c>
      <c r="G1403" s="116">
        <f t="shared" si="674"/>
        <v>8.3006723105383262E-3</v>
      </c>
      <c r="H1403" s="117">
        <f t="shared" si="682"/>
        <v>45250</v>
      </c>
      <c r="I1403" s="117">
        <f t="shared" si="675"/>
        <v>45250</v>
      </c>
      <c r="J1403" s="118">
        <f t="shared" si="683"/>
        <v>19</v>
      </c>
      <c r="K1403" s="118">
        <f t="shared" si="698"/>
        <v>15</v>
      </c>
      <c r="L1403" s="8">
        <f t="shared" si="684"/>
        <v>1.00654745</v>
      </c>
      <c r="M1403" s="119">
        <f t="shared" si="697"/>
        <v>1.0083006699999999</v>
      </c>
      <c r="N1403" s="119">
        <f t="shared" si="691"/>
        <v>1.3606406577592745</v>
      </c>
      <c r="O1403" s="112">
        <f t="shared" si="694"/>
        <v>1.36954938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9.5000000000000001E-2</v>
      </c>
      <c r="U1403" s="120">
        <f t="shared" si="692"/>
        <v>15</v>
      </c>
      <c r="V1403" s="120">
        <v>252</v>
      </c>
      <c r="W1403" s="119">
        <f t="shared" si="677"/>
        <v>1.0054166630000001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45250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45244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5"/>
        <v>5739.56</v>
      </c>
      <c r="F1404" s="115">
        <f t="shared" si="696"/>
        <v>45189</v>
      </c>
      <c r="G1404" s="116">
        <f t="shared" si="674"/>
        <v>8.3006723105383262E-3</v>
      </c>
      <c r="H1404" s="117">
        <f t="shared" si="682"/>
        <v>45250</v>
      </c>
      <c r="I1404" s="117">
        <f t="shared" si="675"/>
        <v>45250</v>
      </c>
      <c r="J1404" s="118">
        <f t="shared" si="683"/>
        <v>19</v>
      </c>
      <c r="K1404" s="118">
        <f t="shared" si="698"/>
        <v>16</v>
      </c>
      <c r="L1404" s="8">
        <f t="shared" si="684"/>
        <v>1.00698547</v>
      </c>
      <c r="M1404" s="119">
        <f t="shared" si="697"/>
        <v>1.0083006699999999</v>
      </c>
      <c r="N1404" s="119">
        <f t="shared" si="691"/>
        <v>1.3606406577592745</v>
      </c>
      <c r="O1404" s="112">
        <f t="shared" si="694"/>
        <v>1.3701453699999999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9.5000000000000001E-2</v>
      </c>
      <c r="U1404" s="120">
        <f t="shared" si="692"/>
        <v>16</v>
      </c>
      <c r="V1404" s="120">
        <v>252</v>
      </c>
      <c r="W1404" s="119">
        <f t="shared" si="677"/>
        <v>1.005778815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45250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45245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5"/>
        <v>5739.56</v>
      </c>
      <c r="F1405" s="115">
        <f t="shared" si="696"/>
        <v>45189</v>
      </c>
      <c r="G1405" s="116">
        <f t="shared" si="674"/>
        <v>8.3006723105383262E-3</v>
      </c>
      <c r="H1405" s="117">
        <f t="shared" si="682"/>
        <v>45250</v>
      </c>
      <c r="I1405" s="117">
        <f t="shared" si="675"/>
        <v>45250</v>
      </c>
      <c r="J1405" s="118">
        <f t="shared" si="683"/>
        <v>19</v>
      </c>
      <c r="K1405" s="118">
        <f t="shared" si="698"/>
        <v>17</v>
      </c>
      <c r="L1405" s="8">
        <f t="shared" si="684"/>
        <v>1.00742368</v>
      </c>
      <c r="M1405" s="119">
        <f t="shared" si="697"/>
        <v>1.0083006699999999</v>
      </c>
      <c r="N1405" s="119">
        <f t="shared" si="691"/>
        <v>1.3606406577592745</v>
      </c>
      <c r="O1405" s="112">
        <f t="shared" si="694"/>
        <v>1.3707416100000001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9.5000000000000001E-2</v>
      </c>
      <c r="U1405" s="120">
        <f t="shared" si="692"/>
        <v>17</v>
      </c>
      <c r="V1405" s="120">
        <v>252</v>
      </c>
      <c r="W1405" s="119">
        <f t="shared" si="677"/>
        <v>1.0061410980000001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45250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45246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5"/>
        <v>5739.56</v>
      </c>
      <c r="F1406" s="115">
        <f t="shared" si="696"/>
        <v>45189</v>
      </c>
      <c r="G1406" s="116">
        <f t="shared" si="674"/>
        <v>8.3006723105383262E-3</v>
      </c>
      <c r="H1406" s="117">
        <f t="shared" si="682"/>
        <v>45250</v>
      </c>
      <c r="I1406" s="117">
        <f t="shared" si="675"/>
        <v>45250</v>
      </c>
      <c r="J1406" s="118">
        <f t="shared" si="683"/>
        <v>19</v>
      </c>
      <c r="K1406" s="118">
        <f t="shared" si="698"/>
        <v>17</v>
      </c>
      <c r="L1406" s="8">
        <f t="shared" si="684"/>
        <v>1.00742368</v>
      </c>
      <c r="M1406" s="119">
        <f t="shared" si="697"/>
        <v>1.0083006699999999</v>
      </c>
      <c r="N1406" s="119">
        <f t="shared" si="691"/>
        <v>1.3606406577592745</v>
      </c>
      <c r="O1406" s="112">
        <f t="shared" si="694"/>
        <v>1.3707416100000001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9.5000000000000001E-2</v>
      </c>
      <c r="U1406" s="120">
        <f t="shared" si="692"/>
        <v>17</v>
      </c>
      <c r="V1406" s="120">
        <v>252</v>
      </c>
      <c r="W1406" s="119">
        <f t="shared" si="677"/>
        <v>1.0061410980000001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45250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45247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5"/>
        <v>5739.56</v>
      </c>
      <c r="F1407" s="115">
        <f t="shared" si="696"/>
        <v>45189</v>
      </c>
      <c r="G1407" s="116">
        <f t="shared" si="674"/>
        <v>8.3006723105383262E-3</v>
      </c>
      <c r="H1407" s="117">
        <f t="shared" si="682"/>
        <v>45250</v>
      </c>
      <c r="I1407" s="117">
        <f t="shared" si="675"/>
        <v>45250</v>
      </c>
      <c r="J1407" s="118">
        <f t="shared" si="683"/>
        <v>19</v>
      </c>
      <c r="K1407" s="118">
        <f t="shared" si="698"/>
        <v>18</v>
      </c>
      <c r="L1407" s="8">
        <f t="shared" si="684"/>
        <v>1.00786208</v>
      </c>
      <c r="M1407" s="119">
        <f t="shared" si="697"/>
        <v>1.0083006699999999</v>
      </c>
      <c r="N1407" s="119">
        <f t="shared" si="691"/>
        <v>1.3606406577592745</v>
      </c>
      <c r="O1407" s="112">
        <f t="shared" si="694"/>
        <v>1.3713381200000001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9.5000000000000001E-2</v>
      </c>
      <c r="U1407" s="120">
        <f t="shared" si="692"/>
        <v>18</v>
      </c>
      <c r="V1407" s="120">
        <v>252</v>
      </c>
      <c r="W1407" s="119">
        <f t="shared" si="677"/>
        <v>1.006503511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45250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45248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5"/>
        <v>5739.56</v>
      </c>
      <c r="F1408" s="115">
        <f t="shared" si="696"/>
        <v>45189</v>
      </c>
      <c r="G1408" s="116">
        <f t="shared" si="674"/>
        <v>8.3006723105383262E-3</v>
      </c>
      <c r="H1408" s="117">
        <f t="shared" si="682"/>
        <v>45250</v>
      </c>
      <c r="I1408" s="117">
        <f t="shared" si="675"/>
        <v>45250</v>
      </c>
      <c r="J1408" s="118">
        <f t="shared" si="683"/>
        <v>19</v>
      </c>
      <c r="K1408" s="118">
        <f t="shared" si="698"/>
        <v>19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1.3606406577592745</v>
      </c>
      <c r="O1408" s="112">
        <f t="shared" si="694"/>
        <v>1.37193488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9.5000000000000001E-2</v>
      </c>
      <c r="U1408" s="120">
        <f t="shared" si="692"/>
        <v>19</v>
      </c>
      <c r="V1408" s="120">
        <v>252</v>
      </c>
      <c r="W1408" s="119">
        <f t="shared" si="677"/>
        <v>1.0068660549999999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45250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45249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5"/>
        <v>5739.56</v>
      </c>
      <c r="F1409" s="115">
        <f t="shared" si="696"/>
        <v>45189</v>
      </c>
      <c r="G1409" s="116">
        <f t="shared" si="674"/>
        <v>8.3006723105383262E-3</v>
      </c>
      <c r="H1409" s="117">
        <f t="shared" si="682"/>
        <v>45250</v>
      </c>
      <c r="I1409" s="117">
        <f t="shared" si="675"/>
        <v>45250</v>
      </c>
      <c r="J1409" s="118">
        <f t="shared" si="683"/>
        <v>19</v>
      </c>
      <c r="K1409" s="118">
        <f t="shared" si="698"/>
        <v>19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1.3606406577592745</v>
      </c>
      <c r="O1409" s="112">
        <f t="shared" si="694"/>
        <v>1.37193488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9.5000000000000001E-2</v>
      </c>
      <c r="U1409" s="120">
        <f t="shared" si="692"/>
        <v>19</v>
      </c>
      <c r="V1409" s="120">
        <v>252</v>
      </c>
      <c r="W1409" s="119">
        <f t="shared" si="677"/>
        <v>1.0068660549999999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45250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45250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5"/>
        <v>5739.56</v>
      </c>
      <c r="F1410" s="115">
        <f t="shared" si="696"/>
        <v>45189</v>
      </c>
      <c r="G1410" s="116">
        <f t="shared" si="674"/>
        <v>8.3006723105383262E-3</v>
      </c>
      <c r="H1410" s="117">
        <f t="shared" si="682"/>
        <v>45280</v>
      </c>
      <c r="I1410" s="117">
        <f t="shared" si="675"/>
        <v>45250</v>
      </c>
      <c r="J1410" s="118">
        <f t="shared" si="683"/>
        <v>19</v>
      </c>
      <c r="K1410" s="118">
        <f t="shared" si="698"/>
        <v>19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1.3606406577592745</v>
      </c>
      <c r="O1410" s="112">
        <f t="shared" si="694"/>
        <v>1.37193488</v>
      </c>
      <c r="P1410" s="112">
        <f t="shared" si="676"/>
        <v>0</v>
      </c>
      <c r="Q1410" s="162">
        <f t="shared" si="687"/>
        <v>46</v>
      </c>
      <c r="R1410" s="30">
        <f t="shared" si="688"/>
        <v>7.5453999999999993E-2</v>
      </c>
      <c r="S1410" s="112">
        <f t="shared" si="693"/>
        <v>0</v>
      </c>
      <c r="T1410" s="122">
        <f t="shared" si="685"/>
        <v>9.5000000000000001E-2</v>
      </c>
      <c r="U1410" s="120">
        <f t="shared" si="692"/>
        <v>19</v>
      </c>
      <c r="V1410" s="120">
        <v>252</v>
      </c>
      <c r="W1410" s="119">
        <f t="shared" si="677"/>
        <v>1.0068660549999999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45250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45251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5"/>
        <v>5739.56</v>
      </c>
      <c r="F1411" s="115">
        <f t="shared" si="696"/>
        <v>45219</v>
      </c>
      <c r="G1411" s="116">
        <f t="shared" si="674"/>
        <v>8.3006723105383262E-3</v>
      </c>
      <c r="H1411" s="117">
        <f t="shared" si="682"/>
        <v>45280</v>
      </c>
      <c r="I1411" s="117">
        <f t="shared" si="675"/>
        <v>45280</v>
      </c>
      <c r="J1411" s="118">
        <f t="shared" si="683"/>
        <v>22</v>
      </c>
      <c r="K1411" s="118">
        <f t="shared" si="698"/>
        <v>1</v>
      </c>
      <c r="L1411" s="8">
        <f t="shared" si="684"/>
        <v>1.00037581</v>
      </c>
      <c r="M1411" s="119">
        <f t="shared" si="697"/>
        <v>1.0083006699999999</v>
      </c>
      <c r="N1411" s="119">
        <f t="shared" si="691"/>
        <v>1.3719348868479171</v>
      </c>
      <c r="O1411" s="112">
        <f t="shared" si="694"/>
        <v>1.37245047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9.5000000000000001E-2</v>
      </c>
      <c r="U1411" s="120">
        <f t="shared" si="692"/>
        <v>1</v>
      </c>
      <c r="V1411" s="120">
        <v>252</v>
      </c>
      <c r="W1411" s="119">
        <f t="shared" si="677"/>
        <v>1.0003602009999999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45252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5"/>
        <v>5739.56</v>
      </c>
      <c r="F1412" s="115">
        <f t="shared" si="696"/>
        <v>45219</v>
      </c>
      <c r="G1412" s="116">
        <f t="shared" si="674"/>
        <v>8.3006723105383262E-3</v>
      </c>
      <c r="H1412" s="117">
        <f t="shared" si="682"/>
        <v>45280</v>
      </c>
      <c r="I1412" s="117">
        <f t="shared" si="675"/>
        <v>45280</v>
      </c>
      <c r="J1412" s="118">
        <f t="shared" si="683"/>
        <v>22</v>
      </c>
      <c r="K1412" s="118">
        <f t="shared" si="698"/>
        <v>2</v>
      </c>
      <c r="L1412" s="8">
        <f t="shared" si="684"/>
        <v>1.0007517699999999</v>
      </c>
      <c r="M1412" s="119">
        <f t="shared" si="697"/>
        <v>1.0083006699999999</v>
      </c>
      <c r="N1412" s="119">
        <f t="shared" si="691"/>
        <v>1.3719348868479171</v>
      </c>
      <c r="O1412" s="112">
        <f t="shared" si="694"/>
        <v>1.3729662600000001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9.5000000000000001E-2</v>
      </c>
      <c r="U1412" s="120">
        <f t="shared" si="692"/>
        <v>2</v>
      </c>
      <c r="V1412" s="120">
        <v>252</v>
      </c>
      <c r="W1412" s="119">
        <f t="shared" si="677"/>
        <v>1.0007205320000001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45253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5"/>
        <v>5739.56</v>
      </c>
      <c r="F1413" s="115">
        <f t="shared" si="696"/>
        <v>45219</v>
      </c>
      <c r="G1413" s="116">
        <f t="shared" si="674"/>
        <v>8.3006723105383262E-3</v>
      </c>
      <c r="H1413" s="117">
        <f t="shared" si="682"/>
        <v>45280</v>
      </c>
      <c r="I1413" s="117">
        <f t="shared" si="675"/>
        <v>45280</v>
      </c>
      <c r="J1413" s="118">
        <f t="shared" si="683"/>
        <v>22</v>
      </c>
      <c r="K1413" s="118">
        <f t="shared" si="698"/>
        <v>3</v>
      </c>
      <c r="L1413" s="8">
        <f t="shared" si="684"/>
        <v>1.0011278699999999</v>
      </c>
      <c r="M1413" s="119">
        <f t="shared" si="697"/>
        <v>1.0083006699999999</v>
      </c>
      <c r="N1413" s="119">
        <f t="shared" si="691"/>
        <v>1.3719348868479171</v>
      </c>
      <c r="O1413" s="112">
        <f t="shared" si="694"/>
        <v>1.3734822499999999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9.5000000000000001E-2</v>
      </c>
      <c r="U1413" s="120">
        <f t="shared" si="692"/>
        <v>3</v>
      </c>
      <c r="V1413" s="120">
        <v>252</v>
      </c>
      <c r="W1413" s="119">
        <f t="shared" si="677"/>
        <v>1.001080993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45254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5"/>
        <v>5739.56</v>
      </c>
      <c r="F1414" s="115">
        <f t="shared" si="696"/>
        <v>45219</v>
      </c>
      <c r="G1414" s="116">
        <f t="shared" si="674"/>
        <v>8.3006723105383262E-3</v>
      </c>
      <c r="H1414" s="117">
        <f t="shared" si="682"/>
        <v>45280</v>
      </c>
      <c r="I1414" s="117">
        <f t="shared" si="675"/>
        <v>45280</v>
      </c>
      <c r="J1414" s="118">
        <f t="shared" si="683"/>
        <v>22</v>
      </c>
      <c r="K1414" s="118">
        <f t="shared" si="698"/>
        <v>4</v>
      </c>
      <c r="L1414" s="8">
        <f t="shared" si="684"/>
        <v>1.0015041099999999</v>
      </c>
      <c r="M1414" s="119">
        <f t="shared" si="697"/>
        <v>1.0083006699999999</v>
      </c>
      <c r="N1414" s="119">
        <f t="shared" si="691"/>
        <v>1.3719348868479171</v>
      </c>
      <c r="O1414" s="112">
        <f t="shared" si="694"/>
        <v>1.3739984199999999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9.5000000000000001E-2</v>
      </c>
      <c r="U1414" s="120">
        <f t="shared" si="692"/>
        <v>4</v>
      </c>
      <c r="V1414" s="120">
        <v>252</v>
      </c>
      <c r="W1414" s="119">
        <f t="shared" si="677"/>
        <v>1.0014415830000001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45255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5"/>
        <v>5739.56</v>
      </c>
      <c r="F1415" s="115">
        <f t="shared" si="696"/>
        <v>45219</v>
      </c>
      <c r="G1415" s="116">
        <f t="shared" si="674"/>
        <v>8.3006723105383262E-3</v>
      </c>
      <c r="H1415" s="117">
        <f t="shared" si="682"/>
        <v>45280</v>
      </c>
      <c r="I1415" s="117">
        <f t="shared" si="675"/>
        <v>45280</v>
      </c>
      <c r="J1415" s="118">
        <f t="shared" si="683"/>
        <v>22</v>
      </c>
      <c r="K1415" s="118">
        <f t="shared" si="698"/>
        <v>5</v>
      </c>
      <c r="L1415" s="8">
        <f t="shared" si="684"/>
        <v>1.00188049</v>
      </c>
      <c r="M1415" s="119">
        <f t="shared" si="697"/>
        <v>1.0083006699999999</v>
      </c>
      <c r="N1415" s="119">
        <f t="shared" si="691"/>
        <v>1.3719348868479171</v>
      </c>
      <c r="O1415" s="112">
        <f t="shared" si="694"/>
        <v>1.3745147900000001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9.5000000000000001E-2</v>
      </c>
      <c r="U1415" s="120">
        <f t="shared" si="692"/>
        <v>5</v>
      </c>
      <c r="V1415" s="120">
        <v>252</v>
      </c>
      <c r="W1415" s="119">
        <f t="shared" si="677"/>
        <v>1.0018023039999999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45256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5"/>
        <v>5739.56</v>
      </c>
      <c r="F1416" s="115">
        <f t="shared" si="696"/>
        <v>45219</v>
      </c>
      <c r="G1416" s="116">
        <f t="shared" si="674"/>
        <v>8.3006723105383262E-3</v>
      </c>
      <c r="H1416" s="117">
        <f t="shared" si="682"/>
        <v>45280</v>
      </c>
      <c r="I1416" s="117">
        <f t="shared" si="675"/>
        <v>45280</v>
      </c>
      <c r="J1416" s="118">
        <f t="shared" si="683"/>
        <v>22</v>
      </c>
      <c r="K1416" s="118">
        <f t="shared" si="698"/>
        <v>5</v>
      </c>
      <c r="L1416" s="8">
        <f t="shared" si="684"/>
        <v>1.00188049</v>
      </c>
      <c r="M1416" s="119">
        <f t="shared" si="697"/>
        <v>1.0083006699999999</v>
      </c>
      <c r="N1416" s="119">
        <f t="shared" si="691"/>
        <v>1.3719348868479171</v>
      </c>
      <c r="O1416" s="112">
        <f t="shared" si="694"/>
        <v>1.3745147900000001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9.5000000000000001E-2</v>
      </c>
      <c r="U1416" s="120">
        <f t="shared" si="692"/>
        <v>5</v>
      </c>
      <c r="V1416" s="120">
        <v>252</v>
      </c>
      <c r="W1416" s="119">
        <f t="shared" si="677"/>
        <v>1.0018023039999999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45257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5"/>
        <v>5739.56</v>
      </c>
      <c r="F1417" s="115">
        <f t="shared" si="696"/>
        <v>45219</v>
      </c>
      <c r="G1417" s="116">
        <f t="shared" si="674"/>
        <v>8.3006723105383262E-3</v>
      </c>
      <c r="H1417" s="117">
        <f t="shared" si="682"/>
        <v>45280</v>
      </c>
      <c r="I1417" s="117">
        <f t="shared" si="675"/>
        <v>45280</v>
      </c>
      <c r="J1417" s="118">
        <f t="shared" si="683"/>
        <v>22</v>
      </c>
      <c r="K1417" s="118">
        <f t="shared" si="698"/>
        <v>5</v>
      </c>
      <c r="L1417" s="8">
        <f t="shared" si="684"/>
        <v>1.00188049</v>
      </c>
      <c r="M1417" s="119">
        <f t="shared" si="697"/>
        <v>1.0083006699999999</v>
      </c>
      <c r="N1417" s="119">
        <f t="shared" si="691"/>
        <v>1.3719348868479171</v>
      </c>
      <c r="O1417" s="112">
        <f t="shared" si="694"/>
        <v>1.3745147900000001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9.5000000000000001E-2</v>
      </c>
      <c r="U1417" s="120">
        <f t="shared" si="692"/>
        <v>5</v>
      </c>
      <c r="V1417" s="120">
        <v>252</v>
      </c>
      <c r="W1417" s="119">
        <f t="shared" si="677"/>
        <v>1.0018023039999999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45258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5"/>
        <v>5739.56</v>
      </c>
      <c r="F1418" s="115">
        <f t="shared" si="696"/>
        <v>45219</v>
      </c>
      <c r="G1418" s="116">
        <f t="shared" ref="G1418:G1481" si="700">(E1418/D1418)-1</f>
        <v>8.3006723105383262E-3</v>
      </c>
      <c r="H1418" s="117">
        <f t="shared" si="682"/>
        <v>45280</v>
      </c>
      <c r="I1418" s="117">
        <f t="shared" ref="I1418:I1481" si="701">IF(A1418&gt;I1417,H1418,I1417)</f>
        <v>45280</v>
      </c>
      <c r="J1418" s="118">
        <f t="shared" si="683"/>
        <v>22</v>
      </c>
      <c r="K1418" s="118">
        <f t="shared" si="698"/>
        <v>6</v>
      </c>
      <c r="L1418" s="8">
        <f t="shared" si="684"/>
        <v>1.0022570099999999</v>
      </c>
      <c r="M1418" s="119">
        <f t="shared" si="697"/>
        <v>1.0083006699999999</v>
      </c>
      <c r="N1418" s="119">
        <f t="shared" si="691"/>
        <v>1.3719348868479171</v>
      </c>
      <c r="O1418" s="112">
        <f t="shared" si="694"/>
        <v>1.37503135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9.5000000000000001E-2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1.002163154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45259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5"/>
        <v>5739.56</v>
      </c>
      <c r="F1419" s="115">
        <f t="shared" si="696"/>
        <v>45219</v>
      </c>
      <c r="G1419" s="116">
        <f t="shared" si="700"/>
        <v>8.3006723105383262E-3</v>
      </c>
      <c r="H1419" s="117">
        <f t="shared" ref="H1419:H1482" si="708">IF(DAY(A1419)=H$9,VLOOKUP(A1419,AH$118:AN$450,4),H1418)</f>
        <v>45280</v>
      </c>
      <c r="I1419" s="117">
        <f t="shared" si="701"/>
        <v>45280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1.00263368</v>
      </c>
      <c r="M1419" s="119">
        <f t="shared" si="697"/>
        <v>1.0083006699999999</v>
      </c>
      <c r="N1419" s="119">
        <f t="shared" si="691"/>
        <v>1.3719348868479171</v>
      </c>
      <c r="O1419" s="112">
        <f t="shared" si="694"/>
        <v>1.3755481199999999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9.5000000000000001E-2</v>
      </c>
      <c r="U1419" s="120">
        <f t="shared" si="692"/>
        <v>7</v>
      </c>
      <c r="V1419" s="120">
        <v>252</v>
      </c>
      <c r="W1419" s="119">
        <f t="shared" si="703"/>
        <v>1.002524135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45260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5"/>
        <v>5739.56</v>
      </c>
      <c r="F1420" s="115">
        <f t="shared" si="696"/>
        <v>45219</v>
      </c>
      <c r="G1420" s="116">
        <f t="shared" si="700"/>
        <v>8.3006723105383262E-3</v>
      </c>
      <c r="H1420" s="117">
        <f t="shared" si="708"/>
        <v>45280</v>
      </c>
      <c r="I1420" s="117">
        <f t="shared" si="701"/>
        <v>45280</v>
      </c>
      <c r="J1420" s="118">
        <f t="shared" si="709"/>
        <v>22</v>
      </c>
      <c r="K1420" s="118">
        <f t="shared" si="698"/>
        <v>8</v>
      </c>
      <c r="L1420" s="8">
        <f t="shared" si="710"/>
        <v>1.0030104900000001</v>
      </c>
      <c r="M1420" s="119">
        <f t="shared" si="697"/>
        <v>1.0083006699999999</v>
      </c>
      <c r="N1420" s="119">
        <f t="shared" si="691"/>
        <v>1.3719348868479171</v>
      </c>
      <c r="O1420" s="112">
        <f t="shared" si="694"/>
        <v>1.3760650800000001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9.5000000000000001E-2</v>
      </c>
      <c r="U1420" s="120">
        <f t="shared" si="692"/>
        <v>8</v>
      </c>
      <c r="V1420" s="120">
        <v>252</v>
      </c>
      <c r="W1420" s="119">
        <f t="shared" si="703"/>
        <v>1.0028852450000001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45261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5"/>
        <v>5739.56</v>
      </c>
      <c r="F1421" s="115">
        <f t="shared" si="696"/>
        <v>45219</v>
      </c>
      <c r="G1421" s="116">
        <f t="shared" si="700"/>
        <v>8.3006723105383262E-3</v>
      </c>
      <c r="H1421" s="117">
        <f t="shared" si="708"/>
        <v>45280</v>
      </c>
      <c r="I1421" s="117">
        <f t="shared" si="701"/>
        <v>45280</v>
      </c>
      <c r="J1421" s="118">
        <f t="shared" si="709"/>
        <v>22</v>
      </c>
      <c r="K1421" s="118">
        <f t="shared" si="698"/>
        <v>9</v>
      </c>
      <c r="L1421" s="8">
        <f t="shared" si="710"/>
        <v>1.0033874300000001</v>
      </c>
      <c r="M1421" s="119">
        <f t="shared" si="697"/>
        <v>1.0083006699999999</v>
      </c>
      <c r="N1421" s="119">
        <f t="shared" si="691"/>
        <v>1.3719348868479171</v>
      </c>
      <c r="O1421" s="112">
        <f t="shared" si="694"/>
        <v>1.37658222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9.5000000000000001E-2</v>
      </c>
      <c r="U1421" s="120">
        <f t="shared" si="692"/>
        <v>9</v>
      </c>
      <c r="V1421" s="120">
        <v>252</v>
      </c>
      <c r="W1421" s="119">
        <f t="shared" si="703"/>
        <v>1.0032464860000001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45262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5"/>
        <v>5739.56</v>
      </c>
      <c r="F1422" s="115">
        <f t="shared" si="696"/>
        <v>45219</v>
      </c>
      <c r="G1422" s="116">
        <f t="shared" si="700"/>
        <v>8.3006723105383262E-3</v>
      </c>
      <c r="H1422" s="117">
        <f t="shared" si="708"/>
        <v>45280</v>
      </c>
      <c r="I1422" s="117">
        <f t="shared" si="701"/>
        <v>45280</v>
      </c>
      <c r="J1422" s="118">
        <f t="shared" si="709"/>
        <v>22</v>
      </c>
      <c r="K1422" s="118">
        <f t="shared" si="698"/>
        <v>10</v>
      </c>
      <c r="L1422" s="8">
        <f t="shared" si="710"/>
        <v>1.00376452</v>
      </c>
      <c r="M1422" s="119">
        <f t="shared" si="697"/>
        <v>1.0083006699999999</v>
      </c>
      <c r="N1422" s="119">
        <f t="shared" si="691"/>
        <v>1.3719348868479171</v>
      </c>
      <c r="O1422" s="112">
        <f t="shared" si="694"/>
        <v>1.37709956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9.5000000000000001E-2</v>
      </c>
      <c r="U1422" s="120">
        <f t="shared" si="692"/>
        <v>10</v>
      </c>
      <c r="V1422" s="120">
        <v>252</v>
      </c>
      <c r="W1422" s="119">
        <f t="shared" si="703"/>
        <v>1.0036078559999999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45263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5"/>
        <v>5739.56</v>
      </c>
      <c r="F1423" s="115">
        <f t="shared" si="696"/>
        <v>45219</v>
      </c>
      <c r="G1423" s="116">
        <f t="shared" si="700"/>
        <v>8.3006723105383262E-3</v>
      </c>
      <c r="H1423" s="117">
        <f t="shared" si="708"/>
        <v>45280</v>
      </c>
      <c r="I1423" s="117">
        <f t="shared" si="701"/>
        <v>45280</v>
      </c>
      <c r="J1423" s="118">
        <f t="shared" si="709"/>
        <v>22</v>
      </c>
      <c r="K1423" s="118">
        <f t="shared" si="698"/>
        <v>10</v>
      </c>
      <c r="L1423" s="8">
        <f t="shared" si="710"/>
        <v>1.00376452</v>
      </c>
      <c r="M1423" s="119">
        <f t="shared" si="697"/>
        <v>1.0083006699999999</v>
      </c>
      <c r="N1423" s="119">
        <f t="shared" si="691"/>
        <v>1.3719348868479171</v>
      </c>
      <c r="O1423" s="112">
        <f t="shared" si="694"/>
        <v>1.37709956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9.5000000000000001E-2</v>
      </c>
      <c r="U1423" s="120">
        <f t="shared" si="692"/>
        <v>10</v>
      </c>
      <c r="V1423" s="120">
        <v>252</v>
      </c>
      <c r="W1423" s="119">
        <f t="shared" si="703"/>
        <v>1.0036078559999999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45264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5"/>
        <v>5739.56</v>
      </c>
      <c r="F1424" s="115">
        <f t="shared" si="696"/>
        <v>45219</v>
      </c>
      <c r="G1424" s="116">
        <f t="shared" si="700"/>
        <v>8.3006723105383262E-3</v>
      </c>
      <c r="H1424" s="117">
        <f t="shared" si="708"/>
        <v>45280</v>
      </c>
      <c r="I1424" s="117">
        <f t="shared" si="701"/>
        <v>45280</v>
      </c>
      <c r="J1424" s="118">
        <f t="shared" si="709"/>
        <v>22</v>
      </c>
      <c r="K1424" s="118">
        <f t="shared" si="698"/>
        <v>10</v>
      </c>
      <c r="L1424" s="8">
        <f t="shared" si="710"/>
        <v>1.00376452</v>
      </c>
      <c r="M1424" s="119">
        <f t="shared" si="697"/>
        <v>1.0083006699999999</v>
      </c>
      <c r="N1424" s="119">
        <f t="shared" si="691"/>
        <v>1.3719348868479171</v>
      </c>
      <c r="O1424" s="112">
        <f t="shared" si="694"/>
        <v>1.37709956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9.5000000000000001E-2</v>
      </c>
      <c r="U1424" s="120">
        <f t="shared" si="692"/>
        <v>10</v>
      </c>
      <c r="V1424" s="120">
        <v>252</v>
      </c>
      <c r="W1424" s="119">
        <f t="shared" si="703"/>
        <v>1.0036078559999999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45265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5"/>
        <v>5739.56</v>
      </c>
      <c r="F1425" s="115">
        <f t="shared" si="696"/>
        <v>45219</v>
      </c>
      <c r="G1425" s="116">
        <f t="shared" si="700"/>
        <v>8.3006723105383262E-3</v>
      </c>
      <c r="H1425" s="117">
        <f t="shared" si="708"/>
        <v>45280</v>
      </c>
      <c r="I1425" s="117">
        <f t="shared" si="701"/>
        <v>45280</v>
      </c>
      <c r="J1425" s="118">
        <f t="shared" si="709"/>
        <v>22</v>
      </c>
      <c r="K1425" s="118">
        <f t="shared" si="698"/>
        <v>11</v>
      </c>
      <c r="L1425" s="8">
        <f t="shared" si="710"/>
        <v>1.0041417500000001</v>
      </c>
      <c r="M1425" s="119">
        <f t="shared" si="697"/>
        <v>1.0083006699999999</v>
      </c>
      <c r="N1425" s="119">
        <f t="shared" si="691"/>
        <v>1.3719348868479171</v>
      </c>
      <c r="O1425" s="112">
        <f t="shared" si="694"/>
        <v>1.37761709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9.5000000000000001E-2</v>
      </c>
      <c r="U1425" s="120">
        <f t="shared" si="692"/>
        <v>11</v>
      </c>
      <c r="V1425" s="120">
        <v>252</v>
      </c>
      <c r="W1425" s="119">
        <f t="shared" si="703"/>
        <v>1.0039693569999999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45266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5"/>
        <v>5739.56</v>
      </c>
      <c r="F1426" s="115">
        <f t="shared" si="696"/>
        <v>45219</v>
      </c>
      <c r="G1426" s="116">
        <f t="shared" si="700"/>
        <v>8.3006723105383262E-3</v>
      </c>
      <c r="H1426" s="117">
        <f t="shared" si="708"/>
        <v>45280</v>
      </c>
      <c r="I1426" s="117">
        <f t="shared" si="701"/>
        <v>45280</v>
      </c>
      <c r="J1426" s="118">
        <f t="shared" si="709"/>
        <v>22</v>
      </c>
      <c r="K1426" s="118">
        <f t="shared" si="698"/>
        <v>12</v>
      </c>
      <c r="L1426" s="8">
        <f t="shared" si="710"/>
        <v>1.00451913</v>
      </c>
      <c r="M1426" s="119">
        <f t="shared" si="697"/>
        <v>1.0083006699999999</v>
      </c>
      <c r="N1426" s="119">
        <f t="shared" si="691"/>
        <v>1.3719348868479171</v>
      </c>
      <c r="O1426" s="112">
        <f t="shared" si="694"/>
        <v>1.37813483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9.5000000000000001E-2</v>
      </c>
      <c r="U1426" s="120">
        <f t="shared" si="692"/>
        <v>12</v>
      </c>
      <c r="V1426" s="120">
        <v>252</v>
      </c>
      <c r="W1426" s="119">
        <f t="shared" si="703"/>
        <v>1.004330988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45267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5"/>
        <v>5739.56</v>
      </c>
      <c r="F1427" s="115">
        <f t="shared" si="696"/>
        <v>45219</v>
      </c>
      <c r="G1427" s="116">
        <f t="shared" si="700"/>
        <v>8.3006723105383262E-3</v>
      </c>
      <c r="H1427" s="117">
        <f t="shared" si="708"/>
        <v>45280</v>
      </c>
      <c r="I1427" s="117">
        <f t="shared" si="701"/>
        <v>45280</v>
      </c>
      <c r="J1427" s="118">
        <f t="shared" si="709"/>
        <v>22</v>
      </c>
      <c r="K1427" s="118">
        <f t="shared" si="698"/>
        <v>13</v>
      </c>
      <c r="L1427" s="8">
        <f t="shared" si="710"/>
        <v>1.0048966399999999</v>
      </c>
      <c r="M1427" s="119">
        <f t="shared" si="697"/>
        <v>1.0083006699999999</v>
      </c>
      <c r="N1427" s="119">
        <f t="shared" si="691"/>
        <v>1.3719348868479171</v>
      </c>
      <c r="O1427" s="112">
        <f t="shared" si="694"/>
        <v>1.3786527500000001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9.5000000000000001E-2</v>
      </c>
      <c r="U1427" s="120">
        <f t="shared" si="692"/>
        <v>13</v>
      </c>
      <c r="V1427" s="120">
        <v>252</v>
      </c>
      <c r="W1427" s="119">
        <f t="shared" si="703"/>
        <v>1.0046927489999999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45268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5"/>
        <v>5739.56</v>
      </c>
      <c r="F1428" s="115">
        <f t="shared" si="696"/>
        <v>45219</v>
      </c>
      <c r="G1428" s="116">
        <f t="shared" si="700"/>
        <v>8.3006723105383262E-3</v>
      </c>
      <c r="H1428" s="117">
        <f t="shared" si="708"/>
        <v>45280</v>
      </c>
      <c r="I1428" s="117">
        <f t="shared" si="701"/>
        <v>45280</v>
      </c>
      <c r="J1428" s="118">
        <f t="shared" si="709"/>
        <v>22</v>
      </c>
      <c r="K1428" s="118">
        <f t="shared" si="698"/>
        <v>14</v>
      </c>
      <c r="L1428" s="8">
        <f t="shared" si="710"/>
        <v>1.0052743</v>
      </c>
      <c r="M1428" s="119">
        <f t="shared" si="697"/>
        <v>1.0083006699999999</v>
      </c>
      <c r="N1428" s="119">
        <f t="shared" si="691"/>
        <v>1.3719348868479171</v>
      </c>
      <c r="O1428" s="112">
        <f t="shared" si="694"/>
        <v>1.37917088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9.5000000000000001E-2</v>
      </c>
      <c r="U1428" s="120">
        <f t="shared" si="692"/>
        <v>14</v>
      </c>
      <c r="V1428" s="120">
        <v>252</v>
      </c>
      <c r="W1428" s="119">
        <f t="shared" si="703"/>
        <v>1.0050546410000001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45269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5"/>
        <v>5739.56</v>
      </c>
      <c r="F1429" s="115">
        <f t="shared" si="696"/>
        <v>45219</v>
      </c>
      <c r="G1429" s="116">
        <f t="shared" si="700"/>
        <v>8.3006723105383262E-3</v>
      </c>
      <c r="H1429" s="117">
        <f t="shared" si="708"/>
        <v>45280</v>
      </c>
      <c r="I1429" s="117">
        <f t="shared" si="701"/>
        <v>45280</v>
      </c>
      <c r="J1429" s="118">
        <f t="shared" si="709"/>
        <v>22</v>
      </c>
      <c r="K1429" s="118">
        <f t="shared" si="698"/>
        <v>15</v>
      </c>
      <c r="L1429" s="8">
        <f t="shared" si="710"/>
        <v>1.0056521</v>
      </c>
      <c r="M1429" s="119">
        <f t="shared" si="697"/>
        <v>1.0083006699999999</v>
      </c>
      <c r="N1429" s="119">
        <f t="shared" si="691"/>
        <v>1.3719348868479171</v>
      </c>
      <c r="O1429" s="112">
        <f t="shared" si="694"/>
        <v>1.3796892000000001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9.5000000000000001E-2</v>
      </c>
      <c r="U1429" s="120">
        <f t="shared" si="692"/>
        <v>15</v>
      </c>
      <c r="V1429" s="120">
        <v>252</v>
      </c>
      <c r="W1429" s="119">
        <f t="shared" si="703"/>
        <v>1.0054166630000001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45270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5"/>
        <v>5739.56</v>
      </c>
      <c r="F1430" s="115">
        <f t="shared" si="696"/>
        <v>45219</v>
      </c>
      <c r="G1430" s="116">
        <f t="shared" si="700"/>
        <v>8.3006723105383262E-3</v>
      </c>
      <c r="H1430" s="117">
        <f t="shared" si="708"/>
        <v>45280</v>
      </c>
      <c r="I1430" s="117">
        <f t="shared" si="701"/>
        <v>45280</v>
      </c>
      <c r="J1430" s="118">
        <f t="shared" si="709"/>
        <v>22</v>
      </c>
      <c r="K1430" s="118">
        <f t="shared" si="698"/>
        <v>15</v>
      </c>
      <c r="L1430" s="8">
        <f t="shared" si="710"/>
        <v>1.0056521</v>
      </c>
      <c r="M1430" s="119">
        <f t="shared" si="697"/>
        <v>1.0083006699999999</v>
      </c>
      <c r="N1430" s="119">
        <f t="shared" si="691"/>
        <v>1.3719348868479171</v>
      </c>
      <c r="O1430" s="112">
        <f t="shared" si="694"/>
        <v>1.3796892000000001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9.5000000000000001E-2</v>
      </c>
      <c r="U1430" s="120">
        <f t="shared" si="692"/>
        <v>15</v>
      </c>
      <c r="V1430" s="120">
        <v>252</v>
      </c>
      <c r="W1430" s="119">
        <f t="shared" si="703"/>
        <v>1.0054166630000001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45271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5"/>
        <v>5739.56</v>
      </c>
      <c r="F1431" s="115">
        <f t="shared" si="696"/>
        <v>45219</v>
      </c>
      <c r="G1431" s="116">
        <f t="shared" si="700"/>
        <v>8.3006723105383262E-3</v>
      </c>
      <c r="H1431" s="117">
        <f t="shared" si="708"/>
        <v>45280</v>
      </c>
      <c r="I1431" s="117">
        <f t="shared" si="701"/>
        <v>45280</v>
      </c>
      <c r="J1431" s="118">
        <f t="shared" si="709"/>
        <v>22</v>
      </c>
      <c r="K1431" s="118">
        <f t="shared" si="698"/>
        <v>15</v>
      </c>
      <c r="L1431" s="8">
        <f t="shared" si="710"/>
        <v>1.0056521</v>
      </c>
      <c r="M1431" s="119">
        <f t="shared" si="697"/>
        <v>1.0083006699999999</v>
      </c>
      <c r="N1431" s="119">
        <f t="shared" si="691"/>
        <v>1.3719348868479171</v>
      </c>
      <c r="O1431" s="112">
        <f t="shared" si="694"/>
        <v>1.3796892000000001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9.5000000000000001E-2</v>
      </c>
      <c r="U1431" s="120">
        <f t="shared" si="692"/>
        <v>15</v>
      </c>
      <c r="V1431" s="120">
        <v>252</v>
      </c>
      <c r="W1431" s="119">
        <f t="shared" si="703"/>
        <v>1.0054166630000001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45272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5"/>
        <v>5739.56</v>
      </c>
      <c r="F1432" s="115">
        <f t="shared" si="696"/>
        <v>45219</v>
      </c>
      <c r="G1432" s="116">
        <f t="shared" si="700"/>
        <v>8.3006723105383262E-3</v>
      </c>
      <c r="H1432" s="117">
        <f t="shared" si="708"/>
        <v>45280</v>
      </c>
      <c r="I1432" s="117">
        <f t="shared" si="701"/>
        <v>45280</v>
      </c>
      <c r="J1432" s="118">
        <f t="shared" si="709"/>
        <v>22</v>
      </c>
      <c r="K1432" s="118">
        <f t="shared" si="698"/>
        <v>16</v>
      </c>
      <c r="L1432" s="8">
        <f t="shared" si="710"/>
        <v>1.00603004</v>
      </c>
      <c r="M1432" s="119">
        <f t="shared" si="697"/>
        <v>1.0083006699999999</v>
      </c>
      <c r="N1432" s="119">
        <f t="shared" si="691"/>
        <v>1.3719348868479171</v>
      </c>
      <c r="O1432" s="112">
        <f t="shared" si="694"/>
        <v>1.3802076999999999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9.5000000000000001E-2</v>
      </c>
      <c r="U1432" s="120">
        <f t="shared" si="692"/>
        <v>16</v>
      </c>
      <c r="V1432" s="120">
        <v>252</v>
      </c>
      <c r="W1432" s="119">
        <f t="shared" si="703"/>
        <v>1.005778815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45273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5"/>
        <v>5739.56</v>
      </c>
      <c r="F1433" s="115">
        <f t="shared" si="696"/>
        <v>45219</v>
      </c>
      <c r="G1433" s="116">
        <f t="shared" si="700"/>
        <v>8.3006723105383262E-3</v>
      </c>
      <c r="H1433" s="117">
        <f t="shared" si="708"/>
        <v>45280</v>
      </c>
      <c r="I1433" s="117">
        <f t="shared" si="701"/>
        <v>45280</v>
      </c>
      <c r="J1433" s="118">
        <f t="shared" si="709"/>
        <v>22</v>
      </c>
      <c r="K1433" s="118">
        <f t="shared" si="698"/>
        <v>17</v>
      </c>
      <c r="L1433" s="8">
        <f t="shared" si="710"/>
        <v>1.0064081199999999</v>
      </c>
      <c r="M1433" s="119">
        <f t="shared" si="697"/>
        <v>1.0083006699999999</v>
      </c>
      <c r="N1433" s="119">
        <f t="shared" si="691"/>
        <v>1.3719348868479171</v>
      </c>
      <c r="O1433" s="112">
        <f t="shared" si="694"/>
        <v>1.3807264100000001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9.5000000000000001E-2</v>
      </c>
      <c r="U1433" s="120">
        <f t="shared" si="692"/>
        <v>17</v>
      </c>
      <c r="V1433" s="120">
        <v>252</v>
      </c>
      <c r="W1433" s="119">
        <f t="shared" si="703"/>
        <v>1.0061410980000001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45274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5"/>
        <v>5739.56</v>
      </c>
      <c r="F1434" s="115">
        <f t="shared" si="696"/>
        <v>45219</v>
      </c>
      <c r="G1434" s="116">
        <f t="shared" si="700"/>
        <v>8.3006723105383262E-3</v>
      </c>
      <c r="H1434" s="117">
        <f t="shared" si="708"/>
        <v>45280</v>
      </c>
      <c r="I1434" s="117">
        <f t="shared" si="701"/>
        <v>45280</v>
      </c>
      <c r="J1434" s="118">
        <f t="shared" si="709"/>
        <v>22</v>
      </c>
      <c r="K1434" s="118">
        <f t="shared" si="698"/>
        <v>18</v>
      </c>
      <c r="L1434" s="8">
        <f t="shared" si="710"/>
        <v>1.0067863500000001</v>
      </c>
      <c r="M1434" s="119">
        <f t="shared" si="697"/>
        <v>1.0083006699999999</v>
      </c>
      <c r="N1434" s="119">
        <f t="shared" si="691"/>
        <v>1.3719348868479171</v>
      </c>
      <c r="O1434" s="112">
        <f t="shared" si="694"/>
        <v>1.3812453099999999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9.5000000000000001E-2</v>
      </c>
      <c r="U1434" s="120">
        <f t="shared" si="692"/>
        <v>18</v>
      </c>
      <c r="V1434" s="120">
        <v>252</v>
      </c>
      <c r="W1434" s="119">
        <f t="shared" si="703"/>
        <v>1.006503511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45275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5"/>
        <v>5739.56</v>
      </c>
      <c r="F1435" s="115">
        <f t="shared" si="696"/>
        <v>45219</v>
      </c>
      <c r="G1435" s="116">
        <f t="shared" si="700"/>
        <v>8.3006723105383262E-3</v>
      </c>
      <c r="H1435" s="117">
        <f t="shared" si="708"/>
        <v>45280</v>
      </c>
      <c r="I1435" s="117">
        <f t="shared" si="701"/>
        <v>45280</v>
      </c>
      <c r="J1435" s="118">
        <f t="shared" si="709"/>
        <v>22</v>
      </c>
      <c r="K1435" s="118">
        <f t="shared" si="698"/>
        <v>19</v>
      </c>
      <c r="L1435" s="8">
        <f t="shared" si="710"/>
        <v>1.0071647100000001</v>
      </c>
      <c r="M1435" s="119">
        <f t="shared" si="697"/>
        <v>1.0083006699999999</v>
      </c>
      <c r="N1435" s="119">
        <f t="shared" si="691"/>
        <v>1.3719348868479171</v>
      </c>
      <c r="O1435" s="112">
        <f t="shared" si="694"/>
        <v>1.3817644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9.5000000000000001E-2</v>
      </c>
      <c r="U1435" s="120">
        <f t="shared" si="692"/>
        <v>19</v>
      </c>
      <c r="V1435" s="120">
        <v>252</v>
      </c>
      <c r="W1435" s="119">
        <f t="shared" si="703"/>
        <v>1.0068660549999999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45276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5"/>
        <v>5739.56</v>
      </c>
      <c r="F1436" s="115">
        <f t="shared" si="696"/>
        <v>45219</v>
      </c>
      <c r="G1436" s="116">
        <f t="shared" si="700"/>
        <v>8.3006723105383262E-3</v>
      </c>
      <c r="H1436" s="117">
        <f t="shared" si="708"/>
        <v>45280</v>
      </c>
      <c r="I1436" s="117">
        <f t="shared" si="701"/>
        <v>45280</v>
      </c>
      <c r="J1436" s="118">
        <f t="shared" si="709"/>
        <v>22</v>
      </c>
      <c r="K1436" s="118">
        <f t="shared" si="698"/>
        <v>20</v>
      </c>
      <c r="L1436" s="8">
        <f t="shared" si="710"/>
        <v>1.0075432200000001</v>
      </c>
      <c r="M1436" s="119">
        <f t="shared" si="697"/>
        <v>1.0083006699999999</v>
      </c>
      <c r="N1436" s="119">
        <f t="shared" si="691"/>
        <v>1.3719348868479171</v>
      </c>
      <c r="O1436" s="112">
        <f t="shared" si="694"/>
        <v>1.38228369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9.5000000000000001E-2</v>
      </c>
      <c r="U1436" s="120">
        <f t="shared" si="692"/>
        <v>20</v>
      </c>
      <c r="V1436" s="120">
        <v>252</v>
      </c>
      <c r="W1436" s="119">
        <f t="shared" si="703"/>
        <v>1.0072287289999999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45277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5"/>
        <v>5739.56</v>
      </c>
      <c r="F1437" s="115">
        <f t="shared" si="696"/>
        <v>45219</v>
      </c>
      <c r="G1437" s="116">
        <f t="shared" si="700"/>
        <v>8.3006723105383262E-3</v>
      </c>
      <c r="H1437" s="117">
        <f t="shared" si="708"/>
        <v>45280</v>
      </c>
      <c r="I1437" s="117">
        <f t="shared" si="701"/>
        <v>45280</v>
      </c>
      <c r="J1437" s="118">
        <f t="shared" si="709"/>
        <v>22</v>
      </c>
      <c r="K1437" s="118">
        <f t="shared" si="698"/>
        <v>20</v>
      </c>
      <c r="L1437" s="8">
        <f t="shared" si="710"/>
        <v>1.0075432200000001</v>
      </c>
      <c r="M1437" s="119">
        <f t="shared" si="697"/>
        <v>1.0083006699999999</v>
      </c>
      <c r="N1437" s="119">
        <f t="shared" si="691"/>
        <v>1.3719348868479171</v>
      </c>
      <c r="O1437" s="112">
        <f t="shared" si="694"/>
        <v>1.38228369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9.5000000000000001E-2</v>
      </c>
      <c r="U1437" s="120">
        <f t="shared" si="692"/>
        <v>20</v>
      </c>
      <c r="V1437" s="120">
        <v>252</v>
      </c>
      <c r="W1437" s="119">
        <f t="shared" si="703"/>
        <v>1.0072287289999999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45278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5"/>
        <v>5739.56</v>
      </c>
      <c r="F1438" s="115">
        <f t="shared" si="696"/>
        <v>45219</v>
      </c>
      <c r="G1438" s="116">
        <f t="shared" si="700"/>
        <v>8.3006723105383262E-3</v>
      </c>
      <c r="H1438" s="117">
        <f t="shared" si="708"/>
        <v>45280</v>
      </c>
      <c r="I1438" s="117">
        <f t="shared" si="701"/>
        <v>45280</v>
      </c>
      <c r="J1438" s="118">
        <f t="shared" si="709"/>
        <v>22</v>
      </c>
      <c r="K1438" s="118">
        <f t="shared" si="698"/>
        <v>20</v>
      </c>
      <c r="L1438" s="8">
        <f t="shared" si="710"/>
        <v>1.0075432200000001</v>
      </c>
      <c r="M1438" s="119">
        <f t="shared" si="697"/>
        <v>1.0083006699999999</v>
      </c>
      <c r="N1438" s="119">
        <f t="shared" si="691"/>
        <v>1.3719348868479171</v>
      </c>
      <c r="O1438" s="112">
        <f t="shared" si="694"/>
        <v>1.38228369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9.5000000000000001E-2</v>
      </c>
      <c r="U1438" s="120">
        <f t="shared" si="692"/>
        <v>20</v>
      </c>
      <c r="V1438" s="120">
        <v>252</v>
      </c>
      <c r="W1438" s="119">
        <f t="shared" si="703"/>
        <v>1.0072287289999999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45279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5"/>
        <v>5739.56</v>
      </c>
      <c r="F1439" s="115">
        <f t="shared" si="696"/>
        <v>45219</v>
      </c>
      <c r="G1439" s="116">
        <f t="shared" si="700"/>
        <v>8.3006723105383262E-3</v>
      </c>
      <c r="H1439" s="117">
        <f t="shared" si="708"/>
        <v>45280</v>
      </c>
      <c r="I1439" s="117">
        <f t="shared" si="701"/>
        <v>45280</v>
      </c>
      <c r="J1439" s="118">
        <f t="shared" si="709"/>
        <v>22</v>
      </c>
      <c r="K1439" s="118">
        <f t="shared" si="698"/>
        <v>21</v>
      </c>
      <c r="L1439" s="8">
        <f t="shared" si="710"/>
        <v>1.0079218700000001</v>
      </c>
      <c r="M1439" s="119">
        <f t="shared" si="697"/>
        <v>1.0083006699999999</v>
      </c>
      <c r="N1439" s="119">
        <f t="shared" ref="N1439:N1502" si="717">IF(I1439&gt;I1438,N1438*M1439,N1438)</f>
        <v>1.3719348868479171</v>
      </c>
      <c r="O1439" s="112">
        <f t="shared" si="694"/>
        <v>1.3828031700000001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9.5000000000000001E-2</v>
      </c>
      <c r="U1439" s="120">
        <f t="shared" si="692"/>
        <v>21</v>
      </c>
      <c r="V1439" s="120">
        <v>252</v>
      </c>
      <c r="W1439" s="119">
        <f t="shared" si="703"/>
        <v>1.0075915339999999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45280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5"/>
        <v>5739.56</v>
      </c>
      <c r="F1440" s="115">
        <f t="shared" si="696"/>
        <v>45219</v>
      </c>
      <c r="G1440" s="116">
        <f t="shared" si="700"/>
        <v>8.3006723105383262E-3</v>
      </c>
      <c r="H1440" s="117">
        <f t="shared" si="708"/>
        <v>45313</v>
      </c>
      <c r="I1440" s="117">
        <f t="shared" si="701"/>
        <v>45280</v>
      </c>
      <c r="J1440" s="118">
        <f t="shared" si="709"/>
        <v>22</v>
      </c>
      <c r="K1440" s="118">
        <f t="shared" si="698"/>
        <v>22</v>
      </c>
      <c r="L1440" s="8">
        <f t="shared" si="710"/>
        <v>1.0083006699999999</v>
      </c>
      <c r="M1440" s="119">
        <f t="shared" si="697"/>
        <v>1.0083006699999999</v>
      </c>
      <c r="N1440" s="119">
        <f t="shared" si="717"/>
        <v>1.3719348868479171</v>
      </c>
      <c r="O1440" s="112">
        <f t="shared" si="694"/>
        <v>1.38332286</v>
      </c>
      <c r="P1440" s="112">
        <f t="shared" si="702"/>
        <v>0</v>
      </c>
      <c r="Q1440" s="162">
        <f t="shared" si="713"/>
        <v>47</v>
      </c>
      <c r="R1440" s="30">
        <f t="shared" si="714"/>
        <v>7.9608999999999999E-2</v>
      </c>
      <c r="S1440" s="112">
        <f t="shared" si="693"/>
        <v>0</v>
      </c>
      <c r="T1440" s="122">
        <f t="shared" si="711"/>
        <v>9.5000000000000001E-2</v>
      </c>
      <c r="U1440" s="120">
        <f t="shared" si="692"/>
        <v>22</v>
      </c>
      <c r="V1440" s="120">
        <v>252</v>
      </c>
      <c r="W1440" s="119">
        <f t="shared" si="703"/>
        <v>1.00795447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45281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5"/>
        <v>5739.56</v>
      </c>
      <c r="F1441" s="115">
        <f t="shared" si="696"/>
        <v>45250</v>
      </c>
      <c r="G1441" s="116">
        <f t="shared" si="700"/>
        <v>8.3006723105383262E-3</v>
      </c>
      <c r="H1441" s="117">
        <f t="shared" si="708"/>
        <v>45313</v>
      </c>
      <c r="I1441" s="117">
        <f t="shared" si="701"/>
        <v>45313</v>
      </c>
      <c r="J1441" s="118">
        <f t="shared" si="709"/>
        <v>21</v>
      </c>
      <c r="K1441" s="118">
        <f t="shared" si="698"/>
        <v>1</v>
      </c>
      <c r="L1441" s="8">
        <f t="shared" si="710"/>
        <v>1.00039371</v>
      </c>
      <c r="M1441" s="119">
        <f t="shared" si="697"/>
        <v>1.0083006699999999</v>
      </c>
      <c r="N1441" s="119">
        <f t="shared" si="717"/>
        <v>1.3833228656051288</v>
      </c>
      <c r="O1441" s="112">
        <f t="shared" si="694"/>
        <v>1.3838674900000001</v>
      </c>
      <c r="P1441" s="112">
        <f t="shared" si="702"/>
        <v>0</v>
      </c>
      <c r="Q1441" s="162">
        <f t="shared" si="713"/>
        <v>0</v>
      </c>
      <c r="R1441" s="30">
        <f t="shared" si="714"/>
        <v>0</v>
      </c>
      <c r="S1441" s="112">
        <f t="shared" si="693"/>
        <v>0</v>
      </c>
      <c r="T1441" s="122">
        <f t="shared" si="711"/>
        <v>9.5000000000000001E-2</v>
      </c>
      <c r="U1441" s="120">
        <f t="shared" si="692"/>
        <v>1</v>
      </c>
      <c r="V1441" s="120">
        <v>252</v>
      </c>
      <c r="W1441" s="119">
        <f t="shared" si="703"/>
        <v>1.0003602009999999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45282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5"/>
        <v>5739.56</v>
      </c>
      <c r="F1442" s="115">
        <f t="shared" si="696"/>
        <v>45250</v>
      </c>
      <c r="G1442" s="116">
        <f t="shared" si="700"/>
        <v>8.3006723105383262E-3</v>
      </c>
      <c r="H1442" s="117">
        <f t="shared" si="708"/>
        <v>45313</v>
      </c>
      <c r="I1442" s="117">
        <f t="shared" si="701"/>
        <v>45313</v>
      </c>
      <c r="J1442" s="118">
        <f t="shared" si="709"/>
        <v>21</v>
      </c>
      <c r="K1442" s="118">
        <f t="shared" si="698"/>
        <v>2</v>
      </c>
      <c r="L1442" s="8">
        <f t="shared" si="710"/>
        <v>1.0007875799999999</v>
      </c>
      <c r="M1442" s="119">
        <f t="shared" si="697"/>
        <v>1.0083006699999999</v>
      </c>
      <c r="N1442" s="119">
        <f t="shared" si="717"/>
        <v>1.3833228656051288</v>
      </c>
      <c r="O1442" s="112">
        <f t="shared" si="694"/>
        <v>1.3844123399999999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9.5000000000000001E-2</v>
      </c>
      <c r="U1442" s="120">
        <f t="shared" si="692"/>
        <v>2</v>
      </c>
      <c r="V1442" s="120">
        <v>252</v>
      </c>
      <c r="W1442" s="119">
        <f t="shared" si="703"/>
        <v>1.0007205320000001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45283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5"/>
        <v>5739.56</v>
      </c>
      <c r="F1443" s="115">
        <f t="shared" si="696"/>
        <v>45250</v>
      </c>
      <c r="G1443" s="116">
        <f t="shared" si="700"/>
        <v>8.3006723105383262E-3</v>
      </c>
      <c r="H1443" s="117">
        <f t="shared" si="708"/>
        <v>45313</v>
      </c>
      <c r="I1443" s="117">
        <f t="shared" si="701"/>
        <v>45313</v>
      </c>
      <c r="J1443" s="118">
        <f t="shared" si="709"/>
        <v>21</v>
      </c>
      <c r="K1443" s="118">
        <f t="shared" si="698"/>
        <v>3</v>
      </c>
      <c r="L1443" s="8">
        <f t="shared" si="710"/>
        <v>1.0011816099999999</v>
      </c>
      <c r="M1443" s="119">
        <f t="shared" si="697"/>
        <v>1.0083006699999999</v>
      </c>
      <c r="N1443" s="119">
        <f t="shared" si="717"/>
        <v>1.3833228656051288</v>
      </c>
      <c r="O1443" s="112">
        <f t="shared" si="694"/>
        <v>1.3849574099999999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9.5000000000000001E-2</v>
      </c>
      <c r="U1443" s="120">
        <f t="shared" si="692"/>
        <v>3</v>
      </c>
      <c r="V1443" s="120">
        <v>252</v>
      </c>
      <c r="W1443" s="119">
        <f t="shared" si="703"/>
        <v>1.001080993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45313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45284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5"/>
        <v>5739.56</v>
      </c>
      <c r="F1444" s="115">
        <f t="shared" si="696"/>
        <v>45250</v>
      </c>
      <c r="G1444" s="116">
        <f t="shared" si="700"/>
        <v>8.3006723105383262E-3</v>
      </c>
      <c r="H1444" s="117">
        <f t="shared" si="708"/>
        <v>45313</v>
      </c>
      <c r="I1444" s="117">
        <f t="shared" si="701"/>
        <v>45313</v>
      </c>
      <c r="J1444" s="118">
        <f t="shared" si="709"/>
        <v>21</v>
      </c>
      <c r="K1444" s="118">
        <f t="shared" si="698"/>
        <v>3</v>
      </c>
      <c r="L1444" s="8">
        <f t="shared" si="710"/>
        <v>1.0011816099999999</v>
      </c>
      <c r="M1444" s="119">
        <f t="shared" si="697"/>
        <v>1.0083006699999999</v>
      </c>
      <c r="N1444" s="119">
        <f t="shared" si="717"/>
        <v>1.3833228656051288</v>
      </c>
      <c r="O1444" s="112">
        <f t="shared" si="694"/>
        <v>1.3849574099999999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9.5000000000000001E-2</v>
      </c>
      <c r="U1444" s="120">
        <f t="shared" si="692"/>
        <v>3</v>
      </c>
      <c r="V1444" s="120">
        <v>252</v>
      </c>
      <c r="W1444" s="119">
        <f t="shared" si="703"/>
        <v>1.001080993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45313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45285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5"/>
        <v>5739.56</v>
      </c>
      <c r="F1445" s="115">
        <f t="shared" si="696"/>
        <v>45250</v>
      </c>
      <c r="G1445" s="116">
        <f t="shared" si="700"/>
        <v>8.3006723105383262E-3</v>
      </c>
      <c r="H1445" s="117">
        <f t="shared" si="708"/>
        <v>45313</v>
      </c>
      <c r="I1445" s="117">
        <f t="shared" si="701"/>
        <v>45313</v>
      </c>
      <c r="J1445" s="118">
        <f t="shared" si="709"/>
        <v>21</v>
      </c>
      <c r="K1445" s="118">
        <f t="shared" si="698"/>
        <v>3</v>
      </c>
      <c r="L1445" s="8">
        <f t="shared" si="710"/>
        <v>1.0011816099999999</v>
      </c>
      <c r="M1445" s="119">
        <f t="shared" si="697"/>
        <v>1.0083006699999999</v>
      </c>
      <c r="N1445" s="119">
        <f t="shared" si="717"/>
        <v>1.3833228656051288</v>
      </c>
      <c r="O1445" s="112">
        <f t="shared" si="694"/>
        <v>1.3849574099999999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9.5000000000000001E-2</v>
      </c>
      <c r="U1445" s="120">
        <f t="shared" ref="U1445:U1508" si="718">IF(Q1444&gt;0,1,IF(K1445=K1444,U1444,U1444+1))</f>
        <v>3</v>
      </c>
      <c r="V1445" s="120">
        <v>252</v>
      </c>
      <c r="W1445" s="119">
        <f t="shared" si="703"/>
        <v>1.001080993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45313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45286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5"/>
        <v>5739.56</v>
      </c>
      <c r="F1446" s="115">
        <f t="shared" si="696"/>
        <v>45250</v>
      </c>
      <c r="G1446" s="116">
        <f t="shared" si="700"/>
        <v>8.3006723105383262E-3</v>
      </c>
      <c r="H1446" s="117">
        <f t="shared" si="708"/>
        <v>45313</v>
      </c>
      <c r="I1446" s="117">
        <f t="shared" si="701"/>
        <v>45313</v>
      </c>
      <c r="J1446" s="118">
        <f t="shared" si="709"/>
        <v>21</v>
      </c>
      <c r="K1446" s="118">
        <f t="shared" si="698"/>
        <v>3</v>
      </c>
      <c r="L1446" s="8">
        <f t="shared" si="710"/>
        <v>1.0011816099999999</v>
      </c>
      <c r="M1446" s="119">
        <f t="shared" si="697"/>
        <v>1.0083006699999999</v>
      </c>
      <c r="N1446" s="119">
        <f t="shared" si="717"/>
        <v>1.3833228656051288</v>
      </c>
      <c r="O1446" s="112">
        <f t="shared" si="694"/>
        <v>1.3849574099999999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9.5000000000000001E-2</v>
      </c>
      <c r="U1446" s="120">
        <f t="shared" si="718"/>
        <v>3</v>
      </c>
      <c r="V1446" s="120">
        <v>252</v>
      </c>
      <c r="W1446" s="119">
        <f t="shared" si="703"/>
        <v>1.001080993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45313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45287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5"/>
        <v>5739.56</v>
      </c>
      <c r="F1447" s="115">
        <f t="shared" si="696"/>
        <v>45250</v>
      </c>
      <c r="G1447" s="116">
        <f t="shared" si="700"/>
        <v>8.3006723105383262E-3</v>
      </c>
      <c r="H1447" s="117">
        <f t="shared" si="708"/>
        <v>45313</v>
      </c>
      <c r="I1447" s="117">
        <f t="shared" si="701"/>
        <v>45313</v>
      </c>
      <c r="J1447" s="118">
        <f t="shared" si="709"/>
        <v>21</v>
      </c>
      <c r="K1447" s="118">
        <f t="shared" si="698"/>
        <v>4</v>
      </c>
      <c r="L1447" s="8">
        <f t="shared" si="710"/>
        <v>1.00157579</v>
      </c>
      <c r="M1447" s="119">
        <f t="shared" si="697"/>
        <v>1.0083006699999999</v>
      </c>
      <c r="N1447" s="119">
        <f t="shared" si="717"/>
        <v>1.3833228656051288</v>
      </c>
      <c r="O1447" s="112">
        <f t="shared" si="694"/>
        <v>1.38550269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9.5000000000000001E-2</v>
      </c>
      <c r="U1447" s="120">
        <f t="shared" si="718"/>
        <v>4</v>
      </c>
      <c r="V1447" s="120">
        <v>252</v>
      </c>
      <c r="W1447" s="119">
        <f t="shared" si="703"/>
        <v>1.0014415830000001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45313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45288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si="695"/>
        <v>5739.56</v>
      </c>
      <c r="F1448" s="115">
        <f t="shared" si="696"/>
        <v>45250</v>
      </c>
      <c r="G1448" s="116">
        <f t="shared" si="700"/>
        <v>8.3006723105383262E-3</v>
      </c>
      <c r="H1448" s="117">
        <f t="shared" si="708"/>
        <v>45313</v>
      </c>
      <c r="I1448" s="117">
        <f t="shared" si="701"/>
        <v>45313</v>
      </c>
      <c r="J1448" s="118">
        <f t="shared" si="709"/>
        <v>21</v>
      </c>
      <c r="K1448" s="118">
        <f t="shared" si="698"/>
        <v>5</v>
      </c>
      <c r="L1448" s="8">
        <f t="shared" si="710"/>
        <v>1.0019701299999999</v>
      </c>
      <c r="M1448" s="119">
        <f t="shared" si="697"/>
        <v>1.0083006699999999</v>
      </c>
      <c r="N1448" s="119">
        <f t="shared" si="717"/>
        <v>1.3833228656051288</v>
      </c>
      <c r="O1448" s="112">
        <f t="shared" si="694"/>
        <v>1.3860481899999999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9.5000000000000001E-2</v>
      </c>
      <c r="U1448" s="120">
        <f t="shared" si="718"/>
        <v>5</v>
      </c>
      <c r="V1448" s="120">
        <v>252</v>
      </c>
      <c r="W1448" s="119">
        <f t="shared" si="703"/>
        <v>1.0018023039999999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45313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45289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695"/>
        <v>5739.56</v>
      </c>
      <c r="F1449" s="115">
        <f t="shared" si="696"/>
        <v>45250</v>
      </c>
      <c r="G1449" s="116">
        <f t="shared" si="700"/>
        <v>8.3006723105383262E-3</v>
      </c>
      <c r="H1449" s="117">
        <f t="shared" si="708"/>
        <v>45313</v>
      </c>
      <c r="I1449" s="117">
        <f t="shared" si="701"/>
        <v>45313</v>
      </c>
      <c r="J1449" s="118">
        <f t="shared" si="709"/>
        <v>21</v>
      </c>
      <c r="K1449" s="118">
        <f t="shared" si="698"/>
        <v>6</v>
      </c>
      <c r="L1449" s="8">
        <f t="shared" si="710"/>
        <v>1.00236462</v>
      </c>
      <c r="M1449" s="119">
        <f t="shared" si="697"/>
        <v>1.0083006699999999</v>
      </c>
      <c r="N1449" s="119">
        <f t="shared" si="717"/>
        <v>1.3833228656051288</v>
      </c>
      <c r="O1449" s="112">
        <f t="shared" ref="O1449:O1512" si="720">TRUNC(TRUNC((L1449*N1449),15),8)</f>
        <v>1.3865938900000001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9.5000000000000001E-2</v>
      </c>
      <c r="U1449" s="120">
        <f t="shared" si="718"/>
        <v>6</v>
      </c>
      <c r="V1449" s="120">
        <v>252</v>
      </c>
      <c r="W1449" s="119">
        <f t="shared" si="703"/>
        <v>1.002163154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45313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45290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ref="E1450:E1513" si="721">IF($K1450=1,VLOOKUP($A1449,$AO$10:$AS$131,4),E1449)</f>
        <v>5739.56</v>
      </c>
      <c r="F1450" s="115">
        <f t="shared" ref="F1450:F1513" si="722">IF($K1450=1,VLOOKUP($A1449,$AO$10:$AS$131,5),F1449)</f>
        <v>45250</v>
      </c>
      <c r="G1450" s="116">
        <f t="shared" si="700"/>
        <v>8.3006723105383262E-3</v>
      </c>
      <c r="H1450" s="117">
        <f t="shared" si="708"/>
        <v>45313</v>
      </c>
      <c r="I1450" s="117">
        <f t="shared" si="701"/>
        <v>45313</v>
      </c>
      <c r="J1450" s="118">
        <f t="shared" si="709"/>
        <v>21</v>
      </c>
      <c r="K1450" s="118">
        <f t="shared" si="698"/>
        <v>7</v>
      </c>
      <c r="L1450" s="8">
        <f t="shared" si="710"/>
        <v>1.0027592700000001</v>
      </c>
      <c r="M1450" s="119">
        <f t="shared" ref="M1450:M1513" si="723">IF(I1450&gt;I1449,L1449,M1449)</f>
        <v>1.0083006699999999</v>
      </c>
      <c r="N1450" s="119">
        <f t="shared" si="717"/>
        <v>1.3833228656051288</v>
      </c>
      <c r="O1450" s="112">
        <f t="shared" si="720"/>
        <v>1.38713982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9.5000000000000001E-2</v>
      </c>
      <c r="U1450" s="120">
        <f t="shared" si="718"/>
        <v>7</v>
      </c>
      <c r="V1450" s="120">
        <v>252</v>
      </c>
      <c r="W1450" s="119">
        <f t="shared" si="703"/>
        <v>1.002524135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45313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45291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1"/>
        <v>5739.56</v>
      </c>
      <c r="F1451" s="115">
        <f t="shared" si="722"/>
        <v>45250</v>
      </c>
      <c r="G1451" s="116">
        <f t="shared" si="700"/>
        <v>8.3006723105383262E-3</v>
      </c>
      <c r="H1451" s="117">
        <f t="shared" si="708"/>
        <v>45313</v>
      </c>
      <c r="I1451" s="117">
        <f t="shared" si="701"/>
        <v>45313</v>
      </c>
      <c r="J1451" s="118">
        <f t="shared" si="709"/>
        <v>21</v>
      </c>
      <c r="K1451" s="118">
        <f t="shared" si="698"/>
        <v>7</v>
      </c>
      <c r="L1451" s="8">
        <f t="shared" si="710"/>
        <v>1.0027592700000001</v>
      </c>
      <c r="M1451" s="119">
        <f t="shared" si="723"/>
        <v>1.0083006699999999</v>
      </c>
      <c r="N1451" s="119">
        <f t="shared" si="717"/>
        <v>1.3833228656051288</v>
      </c>
      <c r="O1451" s="112">
        <f t="shared" si="720"/>
        <v>1.38713982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9.5000000000000001E-2</v>
      </c>
      <c r="U1451" s="120">
        <f t="shared" si="718"/>
        <v>7</v>
      </c>
      <c r="V1451" s="120">
        <v>252</v>
      </c>
      <c r="W1451" s="119">
        <f t="shared" si="703"/>
        <v>1.002524135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45313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45292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1"/>
        <v>5739.56</v>
      </c>
      <c r="F1452" s="115">
        <f t="shared" si="722"/>
        <v>45250</v>
      </c>
      <c r="G1452" s="116">
        <f t="shared" si="700"/>
        <v>8.3006723105383262E-3</v>
      </c>
      <c r="H1452" s="117">
        <f t="shared" si="708"/>
        <v>45313</v>
      </c>
      <c r="I1452" s="117">
        <f t="shared" si="701"/>
        <v>45313</v>
      </c>
      <c r="J1452" s="118">
        <f t="shared" si="709"/>
        <v>21</v>
      </c>
      <c r="K1452" s="118">
        <f t="shared" si="698"/>
        <v>7</v>
      </c>
      <c r="L1452" s="8">
        <f t="shared" si="710"/>
        <v>1.0027592700000001</v>
      </c>
      <c r="M1452" s="119">
        <f t="shared" si="723"/>
        <v>1.0083006699999999</v>
      </c>
      <c r="N1452" s="119">
        <f t="shared" si="717"/>
        <v>1.3833228656051288</v>
      </c>
      <c r="O1452" s="112">
        <f t="shared" si="720"/>
        <v>1.38713982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9.5000000000000001E-2</v>
      </c>
      <c r="U1452" s="120">
        <f t="shared" si="718"/>
        <v>7</v>
      </c>
      <c r="V1452" s="120">
        <v>252</v>
      </c>
      <c r="W1452" s="119">
        <f t="shared" si="703"/>
        <v>1.002524135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45313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45293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1"/>
        <v>5739.56</v>
      </c>
      <c r="F1453" s="115">
        <f t="shared" si="722"/>
        <v>45250</v>
      </c>
      <c r="G1453" s="116">
        <f t="shared" si="700"/>
        <v>8.3006723105383262E-3</v>
      </c>
      <c r="H1453" s="117">
        <f t="shared" si="708"/>
        <v>45313</v>
      </c>
      <c r="I1453" s="117">
        <f t="shared" si="701"/>
        <v>45313</v>
      </c>
      <c r="J1453" s="118">
        <f t="shared" si="709"/>
        <v>21</v>
      </c>
      <c r="K1453" s="118">
        <f t="shared" si="698"/>
        <v>7</v>
      </c>
      <c r="L1453" s="8">
        <f t="shared" si="710"/>
        <v>1.0027592700000001</v>
      </c>
      <c r="M1453" s="119">
        <f t="shared" si="723"/>
        <v>1.0083006699999999</v>
      </c>
      <c r="N1453" s="119">
        <f t="shared" si="717"/>
        <v>1.3833228656051288</v>
      </c>
      <c r="O1453" s="112">
        <f t="shared" si="720"/>
        <v>1.38713982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9.5000000000000001E-2</v>
      </c>
      <c r="U1453" s="120">
        <f t="shared" si="718"/>
        <v>7</v>
      </c>
      <c r="V1453" s="120">
        <v>252</v>
      </c>
      <c r="W1453" s="119">
        <f t="shared" si="703"/>
        <v>1.002524135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45313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45294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1"/>
        <v>5739.56</v>
      </c>
      <c r="F1454" s="115">
        <f t="shared" si="722"/>
        <v>45250</v>
      </c>
      <c r="G1454" s="116">
        <f t="shared" si="700"/>
        <v>8.3006723105383262E-3</v>
      </c>
      <c r="H1454" s="117">
        <f t="shared" si="708"/>
        <v>45313</v>
      </c>
      <c r="I1454" s="117">
        <f t="shared" si="701"/>
        <v>45313</v>
      </c>
      <c r="J1454" s="118">
        <f t="shared" si="709"/>
        <v>21</v>
      </c>
      <c r="K1454" s="118">
        <f t="shared" ref="K1454:K1517" si="724">(J1454-(NETWORKDAYS(A1454,I1454,AD$148:AD$502)-1))</f>
        <v>8</v>
      </c>
      <c r="L1454" s="8">
        <f t="shared" si="710"/>
        <v>1.0031540699999999</v>
      </c>
      <c r="M1454" s="119">
        <f t="shared" si="723"/>
        <v>1.0083006699999999</v>
      </c>
      <c r="N1454" s="119">
        <f t="shared" si="717"/>
        <v>1.3833228656051288</v>
      </c>
      <c r="O1454" s="112">
        <f t="shared" si="720"/>
        <v>1.38768596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9.5000000000000001E-2</v>
      </c>
      <c r="U1454" s="120">
        <f t="shared" si="718"/>
        <v>8</v>
      </c>
      <c r="V1454" s="120">
        <v>252</v>
      </c>
      <c r="W1454" s="119">
        <f t="shared" si="703"/>
        <v>1.0028852450000001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45313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45295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1"/>
        <v>5739.56</v>
      </c>
      <c r="F1455" s="115">
        <f t="shared" si="722"/>
        <v>45250</v>
      </c>
      <c r="G1455" s="116">
        <f t="shared" si="700"/>
        <v>8.3006723105383262E-3</v>
      </c>
      <c r="H1455" s="117">
        <f t="shared" si="708"/>
        <v>45313</v>
      </c>
      <c r="I1455" s="117">
        <f t="shared" si="701"/>
        <v>45313</v>
      </c>
      <c r="J1455" s="118">
        <f t="shared" si="709"/>
        <v>21</v>
      </c>
      <c r="K1455" s="118">
        <f t="shared" si="724"/>
        <v>9</v>
      </c>
      <c r="L1455" s="8">
        <f t="shared" si="710"/>
        <v>1.0035490300000001</v>
      </c>
      <c r="M1455" s="119">
        <f t="shared" si="723"/>
        <v>1.0083006699999999</v>
      </c>
      <c r="N1455" s="119">
        <f t="shared" si="717"/>
        <v>1.3833228656051288</v>
      </c>
      <c r="O1455" s="112">
        <f t="shared" si="720"/>
        <v>1.38823231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9.5000000000000001E-2</v>
      </c>
      <c r="U1455" s="120">
        <f t="shared" si="718"/>
        <v>9</v>
      </c>
      <c r="V1455" s="120">
        <v>252</v>
      </c>
      <c r="W1455" s="119">
        <f t="shared" si="703"/>
        <v>1.0032464860000001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45313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45296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1"/>
        <v>5739.56</v>
      </c>
      <c r="F1456" s="115">
        <f t="shared" si="722"/>
        <v>45250</v>
      </c>
      <c r="G1456" s="116">
        <f t="shared" si="700"/>
        <v>8.3006723105383262E-3</v>
      </c>
      <c r="H1456" s="117">
        <f t="shared" si="708"/>
        <v>45313</v>
      </c>
      <c r="I1456" s="117">
        <f t="shared" si="701"/>
        <v>45313</v>
      </c>
      <c r="J1456" s="118">
        <f t="shared" si="709"/>
        <v>21</v>
      </c>
      <c r="K1456" s="118">
        <f t="shared" si="724"/>
        <v>10</v>
      </c>
      <c r="L1456" s="8">
        <f t="shared" si="710"/>
        <v>1.00394414</v>
      </c>
      <c r="M1456" s="119">
        <f t="shared" si="723"/>
        <v>1.0083006699999999</v>
      </c>
      <c r="N1456" s="119">
        <f t="shared" si="717"/>
        <v>1.3833228656051288</v>
      </c>
      <c r="O1456" s="112">
        <f t="shared" si="720"/>
        <v>1.38877888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9.5000000000000001E-2</v>
      </c>
      <c r="U1456" s="120">
        <f t="shared" si="718"/>
        <v>10</v>
      </c>
      <c r="V1456" s="120">
        <v>252</v>
      </c>
      <c r="W1456" s="119">
        <f t="shared" si="703"/>
        <v>1.0036078559999999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45313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45297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1"/>
        <v>5739.56</v>
      </c>
      <c r="F1457" s="115">
        <f t="shared" si="722"/>
        <v>45250</v>
      </c>
      <c r="G1457" s="116">
        <f t="shared" si="700"/>
        <v>8.3006723105383262E-3</v>
      </c>
      <c r="H1457" s="117">
        <f t="shared" si="708"/>
        <v>45313</v>
      </c>
      <c r="I1457" s="117">
        <f t="shared" si="701"/>
        <v>45313</v>
      </c>
      <c r="J1457" s="118">
        <f t="shared" si="709"/>
        <v>21</v>
      </c>
      <c r="K1457" s="118">
        <f t="shared" si="724"/>
        <v>11</v>
      </c>
      <c r="L1457" s="8">
        <f t="shared" si="710"/>
        <v>1.00433941</v>
      </c>
      <c r="M1457" s="119">
        <f t="shared" si="723"/>
        <v>1.0083006699999999</v>
      </c>
      <c r="N1457" s="119">
        <f t="shared" si="717"/>
        <v>1.3833228656051288</v>
      </c>
      <c r="O1457" s="112">
        <f t="shared" si="720"/>
        <v>1.3893256700000001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9.5000000000000001E-2</v>
      </c>
      <c r="U1457" s="120">
        <f t="shared" si="718"/>
        <v>11</v>
      </c>
      <c r="V1457" s="120">
        <v>252</v>
      </c>
      <c r="W1457" s="119">
        <f t="shared" si="703"/>
        <v>1.0039693569999999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45313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45298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1"/>
        <v>5739.56</v>
      </c>
      <c r="F1458" s="115">
        <f t="shared" si="722"/>
        <v>45250</v>
      </c>
      <c r="G1458" s="116">
        <f t="shared" si="700"/>
        <v>8.3006723105383262E-3</v>
      </c>
      <c r="H1458" s="117">
        <f t="shared" si="708"/>
        <v>45313</v>
      </c>
      <c r="I1458" s="117">
        <f t="shared" si="701"/>
        <v>45313</v>
      </c>
      <c r="J1458" s="118">
        <f t="shared" si="709"/>
        <v>21</v>
      </c>
      <c r="K1458" s="118">
        <f t="shared" si="724"/>
        <v>11</v>
      </c>
      <c r="L1458" s="8">
        <f t="shared" si="710"/>
        <v>1.00433941</v>
      </c>
      <c r="M1458" s="119">
        <f t="shared" si="723"/>
        <v>1.0083006699999999</v>
      </c>
      <c r="N1458" s="119">
        <f t="shared" si="717"/>
        <v>1.3833228656051288</v>
      </c>
      <c r="O1458" s="112">
        <f t="shared" si="720"/>
        <v>1.3893256700000001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9.5000000000000001E-2</v>
      </c>
      <c r="U1458" s="120">
        <f t="shared" si="718"/>
        <v>11</v>
      </c>
      <c r="V1458" s="120">
        <v>252</v>
      </c>
      <c r="W1458" s="119">
        <f t="shared" si="703"/>
        <v>1.0039693569999999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45313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45299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1"/>
        <v>5739.56</v>
      </c>
      <c r="F1459" s="115">
        <f t="shared" si="722"/>
        <v>45250</v>
      </c>
      <c r="G1459" s="116">
        <f t="shared" si="700"/>
        <v>8.3006723105383262E-3</v>
      </c>
      <c r="H1459" s="117">
        <f t="shared" si="708"/>
        <v>45313</v>
      </c>
      <c r="I1459" s="117">
        <f t="shared" si="701"/>
        <v>45313</v>
      </c>
      <c r="J1459" s="118">
        <f t="shared" si="709"/>
        <v>21</v>
      </c>
      <c r="K1459" s="118">
        <f t="shared" si="724"/>
        <v>11</v>
      </c>
      <c r="L1459" s="8">
        <f t="shared" si="710"/>
        <v>1.00433941</v>
      </c>
      <c r="M1459" s="119">
        <f t="shared" si="723"/>
        <v>1.0083006699999999</v>
      </c>
      <c r="N1459" s="119">
        <f t="shared" si="717"/>
        <v>1.3833228656051288</v>
      </c>
      <c r="O1459" s="112">
        <f t="shared" si="720"/>
        <v>1.3893256700000001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9.5000000000000001E-2</v>
      </c>
      <c r="U1459" s="120">
        <f t="shared" si="718"/>
        <v>11</v>
      </c>
      <c r="V1459" s="120">
        <v>252</v>
      </c>
      <c r="W1459" s="119">
        <f t="shared" si="703"/>
        <v>1.0039693569999999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45313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45300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1"/>
        <v>5739.56</v>
      </c>
      <c r="F1460" s="115">
        <f t="shared" si="722"/>
        <v>45250</v>
      </c>
      <c r="G1460" s="116">
        <f t="shared" si="700"/>
        <v>8.3006723105383262E-3</v>
      </c>
      <c r="H1460" s="117">
        <f t="shared" si="708"/>
        <v>45313</v>
      </c>
      <c r="I1460" s="117">
        <f t="shared" si="701"/>
        <v>45313</v>
      </c>
      <c r="J1460" s="118">
        <f t="shared" si="709"/>
        <v>21</v>
      </c>
      <c r="K1460" s="118">
        <f t="shared" si="724"/>
        <v>12</v>
      </c>
      <c r="L1460" s="8">
        <f t="shared" si="710"/>
        <v>1.0047348300000001</v>
      </c>
      <c r="M1460" s="119">
        <f t="shared" si="723"/>
        <v>1.0083006699999999</v>
      </c>
      <c r="N1460" s="119">
        <f t="shared" si="717"/>
        <v>1.3833228656051288</v>
      </c>
      <c r="O1460" s="112">
        <f t="shared" si="720"/>
        <v>1.38987266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9.5000000000000001E-2</v>
      </c>
      <c r="U1460" s="120">
        <f t="shared" si="718"/>
        <v>12</v>
      </c>
      <c r="V1460" s="120">
        <v>252</v>
      </c>
      <c r="W1460" s="119">
        <f t="shared" si="703"/>
        <v>1.004330988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45313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45301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1"/>
        <v>5739.56</v>
      </c>
      <c r="F1461" s="115">
        <f t="shared" si="722"/>
        <v>45250</v>
      </c>
      <c r="G1461" s="116">
        <f t="shared" si="700"/>
        <v>8.3006723105383262E-3</v>
      </c>
      <c r="H1461" s="117">
        <f t="shared" si="708"/>
        <v>45313</v>
      </c>
      <c r="I1461" s="117">
        <f t="shared" si="701"/>
        <v>45313</v>
      </c>
      <c r="J1461" s="118">
        <f t="shared" si="709"/>
        <v>21</v>
      </c>
      <c r="K1461" s="118">
        <f t="shared" si="724"/>
        <v>13</v>
      </c>
      <c r="L1461" s="8">
        <f t="shared" si="710"/>
        <v>1.00513041</v>
      </c>
      <c r="M1461" s="119">
        <f t="shared" si="723"/>
        <v>1.0083006699999999</v>
      </c>
      <c r="N1461" s="119">
        <f t="shared" si="717"/>
        <v>1.3833228656051288</v>
      </c>
      <c r="O1461" s="112">
        <f t="shared" si="720"/>
        <v>1.3904198699999999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9.5000000000000001E-2</v>
      </c>
      <c r="U1461" s="120">
        <f t="shared" si="718"/>
        <v>13</v>
      </c>
      <c r="V1461" s="120">
        <v>252</v>
      </c>
      <c r="W1461" s="119">
        <f t="shared" si="703"/>
        <v>1.0046927489999999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45313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45302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1"/>
        <v>5739.56</v>
      </c>
      <c r="F1462" s="115">
        <f t="shared" si="722"/>
        <v>45250</v>
      </c>
      <c r="G1462" s="116">
        <f t="shared" si="700"/>
        <v>8.3006723105383262E-3</v>
      </c>
      <c r="H1462" s="117">
        <f t="shared" si="708"/>
        <v>45313</v>
      </c>
      <c r="I1462" s="117">
        <f t="shared" si="701"/>
        <v>45313</v>
      </c>
      <c r="J1462" s="118">
        <f t="shared" si="709"/>
        <v>21</v>
      </c>
      <c r="K1462" s="118">
        <f t="shared" si="724"/>
        <v>14</v>
      </c>
      <c r="L1462" s="8">
        <f t="shared" si="710"/>
        <v>1.0055261499999999</v>
      </c>
      <c r="M1462" s="119">
        <f t="shared" si="723"/>
        <v>1.0083006699999999</v>
      </c>
      <c r="N1462" s="119">
        <f t="shared" si="717"/>
        <v>1.3833228656051288</v>
      </c>
      <c r="O1462" s="112">
        <f t="shared" si="720"/>
        <v>1.39096731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9.5000000000000001E-2</v>
      </c>
      <c r="U1462" s="120">
        <f t="shared" si="718"/>
        <v>14</v>
      </c>
      <c r="V1462" s="120">
        <v>252</v>
      </c>
      <c r="W1462" s="119">
        <f t="shared" si="703"/>
        <v>1.0050546410000001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45313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45303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1"/>
        <v>5739.56</v>
      </c>
      <c r="F1463" s="115">
        <f t="shared" si="722"/>
        <v>45250</v>
      </c>
      <c r="G1463" s="116">
        <f t="shared" si="700"/>
        <v>8.3006723105383262E-3</v>
      </c>
      <c r="H1463" s="117">
        <f t="shared" si="708"/>
        <v>45313</v>
      </c>
      <c r="I1463" s="117">
        <f t="shared" si="701"/>
        <v>45313</v>
      </c>
      <c r="J1463" s="118">
        <f t="shared" si="709"/>
        <v>21</v>
      </c>
      <c r="K1463" s="118">
        <f t="shared" si="724"/>
        <v>15</v>
      </c>
      <c r="L1463" s="8">
        <f t="shared" si="710"/>
        <v>1.00592204</v>
      </c>
      <c r="M1463" s="119">
        <f t="shared" si="723"/>
        <v>1.0083006699999999</v>
      </c>
      <c r="N1463" s="119">
        <f t="shared" si="717"/>
        <v>1.3833228656051288</v>
      </c>
      <c r="O1463" s="112">
        <f t="shared" si="720"/>
        <v>1.3915149499999999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9.5000000000000001E-2</v>
      </c>
      <c r="U1463" s="120">
        <f t="shared" si="718"/>
        <v>15</v>
      </c>
      <c r="V1463" s="120">
        <v>252</v>
      </c>
      <c r="W1463" s="119">
        <f t="shared" si="703"/>
        <v>1.0054166630000001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45313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45304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1"/>
        <v>5739.56</v>
      </c>
      <c r="F1464" s="115">
        <f t="shared" si="722"/>
        <v>45250</v>
      </c>
      <c r="G1464" s="116">
        <f t="shared" si="700"/>
        <v>8.3006723105383262E-3</v>
      </c>
      <c r="H1464" s="117">
        <f t="shared" si="708"/>
        <v>45313</v>
      </c>
      <c r="I1464" s="117">
        <f t="shared" si="701"/>
        <v>45313</v>
      </c>
      <c r="J1464" s="118">
        <f t="shared" si="709"/>
        <v>21</v>
      </c>
      <c r="K1464" s="118">
        <f t="shared" si="724"/>
        <v>16</v>
      </c>
      <c r="L1464" s="8">
        <f t="shared" si="710"/>
        <v>1.0063180899999999</v>
      </c>
      <c r="M1464" s="119">
        <f t="shared" si="723"/>
        <v>1.0083006699999999</v>
      </c>
      <c r="N1464" s="119">
        <f t="shared" si="717"/>
        <v>1.3833228656051288</v>
      </c>
      <c r="O1464" s="112">
        <f t="shared" si="720"/>
        <v>1.39206282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9.5000000000000001E-2</v>
      </c>
      <c r="U1464" s="120">
        <f t="shared" si="718"/>
        <v>16</v>
      </c>
      <c r="V1464" s="120">
        <v>252</v>
      </c>
      <c r="W1464" s="119">
        <f t="shared" si="703"/>
        <v>1.005778815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45313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45305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1"/>
        <v>5739.56</v>
      </c>
      <c r="F1465" s="115">
        <f t="shared" si="722"/>
        <v>45250</v>
      </c>
      <c r="G1465" s="116">
        <f t="shared" si="700"/>
        <v>8.3006723105383262E-3</v>
      </c>
      <c r="H1465" s="117">
        <f t="shared" si="708"/>
        <v>45313</v>
      </c>
      <c r="I1465" s="117">
        <f t="shared" si="701"/>
        <v>45313</v>
      </c>
      <c r="J1465" s="118">
        <f t="shared" si="709"/>
        <v>21</v>
      </c>
      <c r="K1465" s="118">
        <f t="shared" si="724"/>
        <v>16</v>
      </c>
      <c r="L1465" s="8">
        <f t="shared" si="710"/>
        <v>1.0063180899999999</v>
      </c>
      <c r="M1465" s="119">
        <f t="shared" si="723"/>
        <v>1.0083006699999999</v>
      </c>
      <c r="N1465" s="119">
        <f t="shared" si="717"/>
        <v>1.3833228656051288</v>
      </c>
      <c r="O1465" s="112">
        <f t="shared" si="720"/>
        <v>1.39206282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9.5000000000000001E-2</v>
      </c>
      <c r="U1465" s="120">
        <f t="shared" si="718"/>
        <v>16</v>
      </c>
      <c r="V1465" s="120">
        <v>252</v>
      </c>
      <c r="W1465" s="119">
        <f t="shared" si="703"/>
        <v>1.005778815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45313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45306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1"/>
        <v>5739.56</v>
      </c>
      <c r="F1466" s="115">
        <f t="shared" si="722"/>
        <v>45250</v>
      </c>
      <c r="G1466" s="116">
        <f t="shared" si="700"/>
        <v>8.3006723105383262E-3</v>
      </c>
      <c r="H1466" s="117">
        <f t="shared" si="708"/>
        <v>45313</v>
      </c>
      <c r="I1466" s="117">
        <f t="shared" si="701"/>
        <v>45313</v>
      </c>
      <c r="J1466" s="118">
        <f t="shared" si="709"/>
        <v>21</v>
      </c>
      <c r="K1466" s="118">
        <f t="shared" si="724"/>
        <v>16</v>
      </c>
      <c r="L1466" s="8">
        <f t="shared" si="710"/>
        <v>1.0063180899999999</v>
      </c>
      <c r="M1466" s="119">
        <f t="shared" si="723"/>
        <v>1.0083006699999999</v>
      </c>
      <c r="N1466" s="119">
        <f t="shared" si="717"/>
        <v>1.3833228656051288</v>
      </c>
      <c r="O1466" s="112">
        <f t="shared" si="720"/>
        <v>1.39206282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9.5000000000000001E-2</v>
      </c>
      <c r="U1466" s="120">
        <f t="shared" si="718"/>
        <v>16</v>
      </c>
      <c r="V1466" s="120">
        <v>252</v>
      </c>
      <c r="W1466" s="119">
        <f t="shared" si="703"/>
        <v>1.005778815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45313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45307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1"/>
        <v>5739.56</v>
      </c>
      <c r="F1467" s="115">
        <f t="shared" si="722"/>
        <v>45250</v>
      </c>
      <c r="G1467" s="116">
        <f t="shared" si="700"/>
        <v>8.3006723105383262E-3</v>
      </c>
      <c r="H1467" s="117">
        <f t="shared" si="708"/>
        <v>45313</v>
      </c>
      <c r="I1467" s="117">
        <f t="shared" si="701"/>
        <v>45313</v>
      </c>
      <c r="J1467" s="118">
        <f t="shared" si="709"/>
        <v>21</v>
      </c>
      <c r="K1467" s="118">
        <f t="shared" si="724"/>
        <v>17</v>
      </c>
      <c r="L1467" s="8">
        <f t="shared" si="710"/>
        <v>1.0067142899999999</v>
      </c>
      <c r="M1467" s="119">
        <f t="shared" si="723"/>
        <v>1.0083006699999999</v>
      </c>
      <c r="N1467" s="119">
        <f t="shared" si="717"/>
        <v>1.3833228656051288</v>
      </c>
      <c r="O1467" s="112">
        <f t="shared" si="720"/>
        <v>1.39261089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9.5000000000000001E-2</v>
      </c>
      <c r="U1467" s="120">
        <f t="shared" si="718"/>
        <v>17</v>
      </c>
      <c r="V1467" s="120">
        <v>252</v>
      </c>
      <c r="W1467" s="119">
        <f t="shared" si="703"/>
        <v>1.0061410980000001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45313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45308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1"/>
        <v>5739.56</v>
      </c>
      <c r="F1468" s="115">
        <f t="shared" si="722"/>
        <v>45250</v>
      </c>
      <c r="G1468" s="116">
        <f t="shared" si="700"/>
        <v>8.3006723105383262E-3</v>
      </c>
      <c r="H1468" s="117">
        <f t="shared" si="708"/>
        <v>45313</v>
      </c>
      <c r="I1468" s="117">
        <f t="shared" si="701"/>
        <v>45313</v>
      </c>
      <c r="J1468" s="118">
        <f t="shared" si="709"/>
        <v>21</v>
      </c>
      <c r="K1468" s="118">
        <f t="shared" si="724"/>
        <v>18</v>
      </c>
      <c r="L1468" s="8">
        <f t="shared" si="710"/>
        <v>1.00711065</v>
      </c>
      <c r="M1468" s="119">
        <f t="shared" si="723"/>
        <v>1.0083006699999999</v>
      </c>
      <c r="N1468" s="119">
        <f t="shared" si="717"/>
        <v>1.3833228656051288</v>
      </c>
      <c r="O1468" s="112">
        <f t="shared" si="720"/>
        <v>1.39315919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9.5000000000000001E-2</v>
      </c>
      <c r="U1468" s="120">
        <f t="shared" si="718"/>
        <v>18</v>
      </c>
      <c r="V1468" s="120">
        <v>252</v>
      </c>
      <c r="W1468" s="119">
        <f t="shared" si="703"/>
        <v>1.006503511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45313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45309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1"/>
        <v>5739.56</v>
      </c>
      <c r="F1469" s="115">
        <f t="shared" si="722"/>
        <v>45250</v>
      </c>
      <c r="G1469" s="116">
        <f t="shared" si="700"/>
        <v>8.3006723105383262E-3</v>
      </c>
      <c r="H1469" s="117">
        <f t="shared" si="708"/>
        <v>45313</v>
      </c>
      <c r="I1469" s="117">
        <f t="shared" si="701"/>
        <v>45313</v>
      </c>
      <c r="J1469" s="118">
        <f t="shared" si="709"/>
        <v>21</v>
      </c>
      <c r="K1469" s="118">
        <f t="shared" si="724"/>
        <v>19</v>
      </c>
      <c r="L1469" s="8">
        <f t="shared" si="710"/>
        <v>1.00750717</v>
      </c>
      <c r="M1469" s="119">
        <f t="shared" si="723"/>
        <v>1.0083006699999999</v>
      </c>
      <c r="N1469" s="119">
        <f t="shared" si="717"/>
        <v>1.3833228656051288</v>
      </c>
      <c r="O1469" s="112">
        <f t="shared" si="720"/>
        <v>1.3937077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9.5000000000000001E-2</v>
      </c>
      <c r="U1469" s="120">
        <f t="shared" si="718"/>
        <v>19</v>
      </c>
      <c r="V1469" s="120">
        <v>252</v>
      </c>
      <c r="W1469" s="119">
        <f t="shared" si="703"/>
        <v>1.0068660549999999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45313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45310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1"/>
        <v>5739.56</v>
      </c>
      <c r="F1470" s="115">
        <f t="shared" si="722"/>
        <v>45250</v>
      </c>
      <c r="G1470" s="116">
        <f t="shared" si="700"/>
        <v>8.3006723105383262E-3</v>
      </c>
      <c r="H1470" s="117">
        <f t="shared" si="708"/>
        <v>45313</v>
      </c>
      <c r="I1470" s="117">
        <f t="shared" si="701"/>
        <v>45313</v>
      </c>
      <c r="J1470" s="118">
        <f t="shared" si="709"/>
        <v>21</v>
      </c>
      <c r="K1470" s="118">
        <f t="shared" si="724"/>
        <v>20</v>
      </c>
      <c r="L1470" s="8">
        <f t="shared" si="710"/>
        <v>1.00790384</v>
      </c>
      <c r="M1470" s="119">
        <f t="shared" si="723"/>
        <v>1.0083006699999999</v>
      </c>
      <c r="N1470" s="119">
        <f t="shared" si="717"/>
        <v>1.3833228656051288</v>
      </c>
      <c r="O1470" s="112">
        <f t="shared" si="720"/>
        <v>1.3942564200000001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9.5000000000000001E-2</v>
      </c>
      <c r="U1470" s="120">
        <f t="shared" si="718"/>
        <v>20</v>
      </c>
      <c r="V1470" s="120">
        <v>252</v>
      </c>
      <c r="W1470" s="119">
        <f t="shared" si="703"/>
        <v>1.0072287289999999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45313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45311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1"/>
        <v>5739.56</v>
      </c>
      <c r="F1471" s="115">
        <f t="shared" si="722"/>
        <v>45250</v>
      </c>
      <c r="G1471" s="116">
        <f t="shared" si="700"/>
        <v>8.3006723105383262E-3</v>
      </c>
      <c r="H1471" s="117">
        <f t="shared" si="708"/>
        <v>45342</v>
      </c>
      <c r="I1471" s="117">
        <f t="shared" si="701"/>
        <v>45313</v>
      </c>
      <c r="J1471" s="118">
        <f t="shared" si="709"/>
        <v>21</v>
      </c>
      <c r="K1471" s="118">
        <f t="shared" si="724"/>
        <v>21</v>
      </c>
      <c r="L1471" s="8">
        <f t="shared" si="710"/>
        <v>1.0083006699999999</v>
      </c>
      <c r="M1471" s="119">
        <f t="shared" si="723"/>
        <v>1.0083006699999999</v>
      </c>
      <c r="N1471" s="119">
        <f t="shared" si="717"/>
        <v>1.3833228656051288</v>
      </c>
      <c r="O1471" s="112">
        <f t="shared" si="720"/>
        <v>1.39480537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9.5000000000000001E-2</v>
      </c>
      <c r="U1471" s="120">
        <f t="shared" si="718"/>
        <v>21</v>
      </c>
      <c r="V1471" s="120">
        <v>252</v>
      </c>
      <c r="W1471" s="119">
        <f t="shared" si="703"/>
        <v>1.0075915339999999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45313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45312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1"/>
        <v>5739.56</v>
      </c>
      <c r="F1472" s="115">
        <f t="shared" si="722"/>
        <v>45250</v>
      </c>
      <c r="G1472" s="116">
        <f t="shared" si="700"/>
        <v>8.3006723105383262E-3</v>
      </c>
      <c r="H1472" s="117">
        <f t="shared" si="708"/>
        <v>45342</v>
      </c>
      <c r="I1472" s="117">
        <f t="shared" si="701"/>
        <v>45313</v>
      </c>
      <c r="J1472" s="118">
        <f t="shared" si="709"/>
        <v>21</v>
      </c>
      <c r="K1472" s="118">
        <f t="shared" si="724"/>
        <v>21</v>
      </c>
      <c r="L1472" s="8">
        <f t="shared" si="710"/>
        <v>1.0083006699999999</v>
      </c>
      <c r="M1472" s="119">
        <f t="shared" si="723"/>
        <v>1.0083006699999999</v>
      </c>
      <c r="N1472" s="119">
        <f t="shared" si="717"/>
        <v>1.3833228656051288</v>
      </c>
      <c r="O1472" s="112">
        <f t="shared" si="720"/>
        <v>1.39480537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9.5000000000000001E-2</v>
      </c>
      <c r="U1472" s="120">
        <f t="shared" si="718"/>
        <v>21</v>
      </c>
      <c r="V1472" s="120">
        <v>252</v>
      </c>
      <c r="W1472" s="119">
        <f t="shared" si="703"/>
        <v>1.0075915339999999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45313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45313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1"/>
        <v>5739.56</v>
      </c>
      <c r="F1473" s="115">
        <f t="shared" si="722"/>
        <v>45250</v>
      </c>
      <c r="G1473" s="116">
        <f t="shared" si="700"/>
        <v>8.3006723105383262E-3</v>
      </c>
      <c r="H1473" s="117">
        <f t="shared" si="708"/>
        <v>45342</v>
      </c>
      <c r="I1473" s="117">
        <f t="shared" si="701"/>
        <v>45313</v>
      </c>
      <c r="J1473" s="118">
        <f t="shared" si="709"/>
        <v>21</v>
      </c>
      <c r="K1473" s="118">
        <f t="shared" si="724"/>
        <v>21</v>
      </c>
      <c r="L1473" s="8">
        <f t="shared" si="710"/>
        <v>1.0083006699999999</v>
      </c>
      <c r="M1473" s="119">
        <f t="shared" si="723"/>
        <v>1.0083006699999999</v>
      </c>
      <c r="N1473" s="119">
        <f t="shared" si="717"/>
        <v>1.3833228656051288</v>
      </c>
      <c r="O1473" s="112">
        <f t="shared" si="720"/>
        <v>1.39480537</v>
      </c>
      <c r="P1473" s="112">
        <f t="shared" si="702"/>
        <v>0</v>
      </c>
      <c r="Q1473" s="162">
        <f t="shared" si="713"/>
        <v>48</v>
      </c>
      <c r="R1473" s="30">
        <f t="shared" si="714"/>
        <v>8.2288E-2</v>
      </c>
      <c r="S1473" s="112">
        <f t="shared" si="719"/>
        <v>0</v>
      </c>
      <c r="T1473" s="122">
        <f t="shared" si="711"/>
        <v>9.5000000000000001E-2</v>
      </c>
      <c r="U1473" s="120">
        <f t="shared" si="718"/>
        <v>21</v>
      </c>
      <c r="V1473" s="120">
        <v>252</v>
      </c>
      <c r="W1473" s="119">
        <f t="shared" si="703"/>
        <v>1.0075915339999999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45313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45314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1"/>
        <v>5739.56</v>
      </c>
      <c r="F1474" s="115">
        <f t="shared" si="722"/>
        <v>45282</v>
      </c>
      <c r="G1474" s="116">
        <f t="shared" si="700"/>
        <v>8.3006723105383262E-3</v>
      </c>
      <c r="H1474" s="117">
        <f t="shared" si="708"/>
        <v>45342</v>
      </c>
      <c r="I1474" s="117">
        <f t="shared" si="701"/>
        <v>45342</v>
      </c>
      <c r="J1474" s="118">
        <f t="shared" si="709"/>
        <v>19</v>
      </c>
      <c r="K1474" s="118">
        <f t="shared" si="724"/>
        <v>1</v>
      </c>
      <c r="L1474" s="8">
        <f t="shared" si="710"/>
        <v>1.0004351600000001</v>
      </c>
      <c r="M1474" s="119">
        <f t="shared" si="723"/>
        <v>1.0083006699999999</v>
      </c>
      <c r="N1474" s="119">
        <f t="shared" si="717"/>
        <v>1.3948053722159712</v>
      </c>
      <c r="O1474" s="112">
        <f t="shared" si="720"/>
        <v>1.3954123300000001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9.5000000000000001E-2</v>
      </c>
      <c r="U1474" s="120">
        <f t="shared" si="718"/>
        <v>1</v>
      </c>
      <c r="V1474" s="120">
        <v>252</v>
      </c>
      <c r="W1474" s="119">
        <f t="shared" si="703"/>
        <v>1.0003602009999999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45342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45315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1"/>
        <v>5739.56</v>
      </c>
      <c r="F1475" s="115">
        <f t="shared" si="722"/>
        <v>45282</v>
      </c>
      <c r="G1475" s="116">
        <f t="shared" si="700"/>
        <v>8.3006723105383262E-3</v>
      </c>
      <c r="H1475" s="117">
        <f t="shared" si="708"/>
        <v>45342</v>
      </c>
      <c r="I1475" s="117">
        <f t="shared" si="701"/>
        <v>45342</v>
      </c>
      <c r="J1475" s="118">
        <f t="shared" si="709"/>
        <v>19</v>
      </c>
      <c r="K1475" s="118">
        <f t="shared" si="724"/>
        <v>2</v>
      </c>
      <c r="L1475" s="8">
        <f t="shared" si="710"/>
        <v>1.0008705200000001</v>
      </c>
      <c r="M1475" s="119">
        <f t="shared" si="723"/>
        <v>1.0083006699999999</v>
      </c>
      <c r="N1475" s="119">
        <f t="shared" si="717"/>
        <v>1.3948053722159712</v>
      </c>
      <c r="O1475" s="112">
        <f t="shared" si="720"/>
        <v>1.39601957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9.5000000000000001E-2</v>
      </c>
      <c r="U1475" s="120">
        <f t="shared" si="718"/>
        <v>2</v>
      </c>
      <c r="V1475" s="120">
        <v>252</v>
      </c>
      <c r="W1475" s="119">
        <f t="shared" si="703"/>
        <v>1.0007205320000001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45342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45316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1"/>
        <v>5739.56</v>
      </c>
      <c r="F1476" s="115">
        <f t="shared" si="722"/>
        <v>45282</v>
      </c>
      <c r="G1476" s="116">
        <f t="shared" si="700"/>
        <v>8.3006723105383262E-3</v>
      </c>
      <c r="H1476" s="117">
        <f t="shared" si="708"/>
        <v>45342</v>
      </c>
      <c r="I1476" s="117">
        <f t="shared" si="701"/>
        <v>45342</v>
      </c>
      <c r="J1476" s="118">
        <f t="shared" si="709"/>
        <v>19</v>
      </c>
      <c r="K1476" s="118">
        <f t="shared" si="724"/>
        <v>3</v>
      </c>
      <c r="L1476" s="8">
        <f t="shared" si="710"/>
        <v>1.00130607</v>
      </c>
      <c r="M1476" s="119">
        <f t="shared" si="723"/>
        <v>1.0083006699999999</v>
      </c>
      <c r="N1476" s="119">
        <f t="shared" si="717"/>
        <v>1.3948053722159712</v>
      </c>
      <c r="O1476" s="112">
        <f t="shared" si="720"/>
        <v>1.39662708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9.5000000000000001E-2</v>
      </c>
      <c r="U1476" s="120">
        <f t="shared" si="718"/>
        <v>3</v>
      </c>
      <c r="V1476" s="120">
        <v>252</v>
      </c>
      <c r="W1476" s="119">
        <f t="shared" si="703"/>
        <v>1.001080993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45342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45317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1"/>
        <v>5739.56</v>
      </c>
      <c r="F1477" s="115">
        <f t="shared" si="722"/>
        <v>45282</v>
      </c>
      <c r="G1477" s="116">
        <f t="shared" si="700"/>
        <v>8.3006723105383262E-3</v>
      </c>
      <c r="H1477" s="117">
        <f t="shared" si="708"/>
        <v>45342</v>
      </c>
      <c r="I1477" s="117">
        <f t="shared" si="701"/>
        <v>45342</v>
      </c>
      <c r="J1477" s="118">
        <f t="shared" si="709"/>
        <v>19</v>
      </c>
      <c r="K1477" s="118">
        <f t="shared" si="724"/>
        <v>4</v>
      </c>
      <c r="L1477" s="8">
        <f t="shared" si="710"/>
        <v>1.00174181</v>
      </c>
      <c r="M1477" s="119">
        <f t="shared" si="723"/>
        <v>1.0083006699999999</v>
      </c>
      <c r="N1477" s="119">
        <f t="shared" si="717"/>
        <v>1.3948053722159712</v>
      </c>
      <c r="O1477" s="112">
        <f t="shared" si="720"/>
        <v>1.39723485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9.5000000000000001E-2</v>
      </c>
      <c r="U1477" s="120">
        <f t="shared" si="718"/>
        <v>4</v>
      </c>
      <c r="V1477" s="120">
        <v>252</v>
      </c>
      <c r="W1477" s="119">
        <f t="shared" si="703"/>
        <v>1.0014415830000001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45342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45318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1"/>
        <v>5739.56</v>
      </c>
      <c r="F1478" s="115">
        <f t="shared" si="722"/>
        <v>45282</v>
      </c>
      <c r="G1478" s="116">
        <f t="shared" si="700"/>
        <v>8.3006723105383262E-3</v>
      </c>
      <c r="H1478" s="117">
        <f t="shared" si="708"/>
        <v>45342</v>
      </c>
      <c r="I1478" s="117">
        <f t="shared" si="701"/>
        <v>45342</v>
      </c>
      <c r="J1478" s="118">
        <f t="shared" si="709"/>
        <v>19</v>
      </c>
      <c r="K1478" s="118">
        <f t="shared" si="724"/>
        <v>5</v>
      </c>
      <c r="L1478" s="8">
        <f t="shared" si="710"/>
        <v>1.0021777300000001</v>
      </c>
      <c r="M1478" s="119">
        <f t="shared" si="723"/>
        <v>1.0083006699999999</v>
      </c>
      <c r="N1478" s="119">
        <f t="shared" si="717"/>
        <v>1.3948053722159712</v>
      </c>
      <c r="O1478" s="112">
        <f t="shared" si="720"/>
        <v>1.39784288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9.5000000000000001E-2</v>
      </c>
      <c r="U1478" s="120">
        <f t="shared" si="718"/>
        <v>5</v>
      </c>
      <c r="V1478" s="120">
        <v>252</v>
      </c>
      <c r="W1478" s="119">
        <f t="shared" si="703"/>
        <v>1.0018023039999999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45342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45319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1"/>
        <v>5739.56</v>
      </c>
      <c r="F1479" s="115">
        <f t="shared" si="722"/>
        <v>45282</v>
      </c>
      <c r="G1479" s="116">
        <f t="shared" si="700"/>
        <v>8.3006723105383262E-3</v>
      </c>
      <c r="H1479" s="117">
        <f t="shared" si="708"/>
        <v>45342</v>
      </c>
      <c r="I1479" s="117">
        <f t="shared" si="701"/>
        <v>45342</v>
      </c>
      <c r="J1479" s="118">
        <f t="shared" si="709"/>
        <v>19</v>
      </c>
      <c r="K1479" s="118">
        <f t="shared" si="724"/>
        <v>5</v>
      </c>
      <c r="L1479" s="8">
        <f t="shared" si="710"/>
        <v>1.0021777300000001</v>
      </c>
      <c r="M1479" s="119">
        <f t="shared" si="723"/>
        <v>1.0083006699999999</v>
      </c>
      <c r="N1479" s="119">
        <f t="shared" si="717"/>
        <v>1.3948053722159712</v>
      </c>
      <c r="O1479" s="112">
        <f t="shared" si="720"/>
        <v>1.39784288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9.5000000000000001E-2</v>
      </c>
      <c r="U1479" s="120">
        <f t="shared" si="718"/>
        <v>5</v>
      </c>
      <c r="V1479" s="120">
        <v>252</v>
      </c>
      <c r="W1479" s="119">
        <f t="shared" si="703"/>
        <v>1.0018023039999999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45342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45320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1"/>
        <v>5739.56</v>
      </c>
      <c r="F1480" s="115">
        <f t="shared" si="722"/>
        <v>45282</v>
      </c>
      <c r="G1480" s="116">
        <f t="shared" si="700"/>
        <v>8.3006723105383262E-3</v>
      </c>
      <c r="H1480" s="117">
        <f t="shared" si="708"/>
        <v>45342</v>
      </c>
      <c r="I1480" s="117">
        <f t="shared" si="701"/>
        <v>45342</v>
      </c>
      <c r="J1480" s="118">
        <f t="shared" si="709"/>
        <v>19</v>
      </c>
      <c r="K1480" s="118">
        <f t="shared" si="724"/>
        <v>5</v>
      </c>
      <c r="L1480" s="8">
        <f t="shared" si="710"/>
        <v>1.0021777300000001</v>
      </c>
      <c r="M1480" s="119">
        <f t="shared" si="723"/>
        <v>1.0083006699999999</v>
      </c>
      <c r="N1480" s="119">
        <f t="shared" si="717"/>
        <v>1.3948053722159712</v>
      </c>
      <c r="O1480" s="112">
        <f t="shared" si="720"/>
        <v>1.39784288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9.5000000000000001E-2</v>
      </c>
      <c r="U1480" s="120">
        <f t="shared" si="718"/>
        <v>5</v>
      </c>
      <c r="V1480" s="120">
        <v>252</v>
      </c>
      <c r="W1480" s="119">
        <f t="shared" si="703"/>
        <v>1.0018023039999999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45342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45321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1"/>
        <v>5739.56</v>
      </c>
      <c r="F1481" s="115">
        <f t="shared" si="722"/>
        <v>45282</v>
      </c>
      <c r="G1481" s="116">
        <f t="shared" si="700"/>
        <v>8.3006723105383262E-3</v>
      </c>
      <c r="H1481" s="117">
        <f t="shared" si="708"/>
        <v>45342</v>
      </c>
      <c r="I1481" s="117">
        <f t="shared" si="701"/>
        <v>45342</v>
      </c>
      <c r="J1481" s="118">
        <f t="shared" si="709"/>
        <v>19</v>
      </c>
      <c r="K1481" s="118">
        <f t="shared" si="724"/>
        <v>6</v>
      </c>
      <c r="L1481" s="8">
        <f t="shared" si="710"/>
        <v>1.0026138499999999</v>
      </c>
      <c r="M1481" s="119">
        <f t="shared" si="723"/>
        <v>1.0083006699999999</v>
      </c>
      <c r="N1481" s="119">
        <f t="shared" si="717"/>
        <v>1.3948053722159712</v>
      </c>
      <c r="O1481" s="112">
        <f t="shared" si="720"/>
        <v>1.3984511799999999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9.5000000000000001E-2</v>
      </c>
      <c r="U1481" s="120">
        <f t="shared" si="718"/>
        <v>6</v>
      </c>
      <c r="V1481" s="120">
        <v>252</v>
      </c>
      <c r="W1481" s="119">
        <f t="shared" si="703"/>
        <v>1.002163154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45342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45322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1"/>
        <v>5739.56</v>
      </c>
      <c r="F1482" s="115">
        <f t="shared" si="722"/>
        <v>45282</v>
      </c>
      <c r="G1482" s="116">
        <f t="shared" ref="G1482:G1545" si="726">(E1482/D1482)-1</f>
        <v>8.3006723105383262E-3</v>
      </c>
      <c r="H1482" s="117">
        <f t="shared" si="708"/>
        <v>45342</v>
      </c>
      <c r="I1482" s="117">
        <f t="shared" ref="I1482:I1545" si="727">IF(A1482&gt;I1481,H1482,I1481)</f>
        <v>45342</v>
      </c>
      <c r="J1482" s="118">
        <f t="shared" si="709"/>
        <v>19</v>
      </c>
      <c r="K1482" s="118">
        <f t="shared" si="724"/>
        <v>7</v>
      </c>
      <c r="L1482" s="8">
        <f t="shared" si="710"/>
        <v>1.0030501599999999</v>
      </c>
      <c r="M1482" s="119">
        <f t="shared" si="723"/>
        <v>1.0083006699999999</v>
      </c>
      <c r="N1482" s="119">
        <f t="shared" si="717"/>
        <v>1.3948053722159712</v>
      </c>
      <c r="O1482" s="112">
        <f t="shared" si="720"/>
        <v>1.3990597499999999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9.5000000000000001E-2</v>
      </c>
      <c r="U1482" s="120">
        <f t="shared" si="718"/>
        <v>7</v>
      </c>
      <c r="V1482" s="120">
        <v>252</v>
      </c>
      <c r="W1482" s="119">
        <f t="shared" ref="W1482:W1545" si="729">ROUND((1+T1482)^TRUNC((U1482/V1482),9),9)</f>
        <v>1.002524135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45342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45323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1"/>
        <v>5739.56</v>
      </c>
      <c r="F1483" s="115">
        <f t="shared" si="722"/>
        <v>45282</v>
      </c>
      <c r="G1483" s="116">
        <f t="shared" si="726"/>
        <v>8.3006723105383262E-3</v>
      </c>
      <c r="H1483" s="117">
        <f t="shared" ref="H1483:H1546" si="734">IF(DAY(A1483)=H$9,VLOOKUP(A1483,AH$118:AN$450,4),H1482)</f>
        <v>45342</v>
      </c>
      <c r="I1483" s="117">
        <f t="shared" si="727"/>
        <v>45342</v>
      </c>
      <c r="J1483" s="118">
        <f t="shared" ref="J1483:J1546" si="735">IF(I1483=I1482,J1482,NETWORKDAYS(I1482,I1483,$AD$148:$AD$502)-1)</f>
        <v>19</v>
      </c>
      <c r="K1483" s="118">
        <f t="shared" si="724"/>
        <v>8</v>
      </c>
      <c r="L1483" s="8">
        <f t="shared" ref="L1483:L1546" si="736">IF(E1483&lt;D1483,1,TRUNC((E1483/D1483)^TRUNC((K1483/J1483),9),8))</f>
        <v>1.0034866499999999</v>
      </c>
      <c r="M1483" s="119">
        <f t="shared" si="723"/>
        <v>1.0083006699999999</v>
      </c>
      <c r="N1483" s="119">
        <f t="shared" si="717"/>
        <v>1.3948053722159712</v>
      </c>
      <c r="O1483" s="112">
        <f t="shared" si="720"/>
        <v>1.39966857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9.5000000000000001E-2</v>
      </c>
      <c r="U1483" s="120">
        <f t="shared" si="718"/>
        <v>8</v>
      </c>
      <c r="V1483" s="120">
        <v>252</v>
      </c>
      <c r="W1483" s="119">
        <f t="shared" si="729"/>
        <v>1.0028852450000001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45342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45324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1"/>
        <v>5739.56</v>
      </c>
      <c r="F1484" s="115">
        <f t="shared" si="722"/>
        <v>45282</v>
      </c>
      <c r="G1484" s="116">
        <f t="shared" si="726"/>
        <v>8.3006723105383262E-3</v>
      </c>
      <c r="H1484" s="117">
        <f t="shared" si="734"/>
        <v>45342</v>
      </c>
      <c r="I1484" s="117">
        <f t="shared" si="727"/>
        <v>45342</v>
      </c>
      <c r="J1484" s="118">
        <f t="shared" si="735"/>
        <v>19</v>
      </c>
      <c r="K1484" s="118">
        <f t="shared" si="724"/>
        <v>9</v>
      </c>
      <c r="L1484" s="8">
        <f t="shared" si="736"/>
        <v>1.0039233400000001</v>
      </c>
      <c r="M1484" s="119">
        <f t="shared" si="723"/>
        <v>1.0083006699999999</v>
      </c>
      <c r="N1484" s="119">
        <f t="shared" si="717"/>
        <v>1.3948053722159712</v>
      </c>
      <c r="O1484" s="112">
        <f t="shared" si="720"/>
        <v>1.40027766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9.5000000000000001E-2</v>
      </c>
      <c r="U1484" s="120">
        <f t="shared" si="718"/>
        <v>9</v>
      </c>
      <c r="V1484" s="120">
        <v>252</v>
      </c>
      <c r="W1484" s="119">
        <f t="shared" si="729"/>
        <v>1.0032464860000001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45342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45325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1"/>
        <v>5739.56</v>
      </c>
      <c r="F1485" s="115">
        <f t="shared" si="722"/>
        <v>45282</v>
      </c>
      <c r="G1485" s="116">
        <f t="shared" si="726"/>
        <v>8.3006723105383262E-3</v>
      </c>
      <c r="H1485" s="117">
        <f t="shared" si="734"/>
        <v>45342</v>
      </c>
      <c r="I1485" s="117">
        <f t="shared" si="727"/>
        <v>45342</v>
      </c>
      <c r="J1485" s="118">
        <f t="shared" si="735"/>
        <v>19</v>
      </c>
      <c r="K1485" s="118">
        <f t="shared" si="724"/>
        <v>10</v>
      </c>
      <c r="L1485" s="8">
        <f t="shared" si="736"/>
        <v>1.0043602199999999</v>
      </c>
      <c r="M1485" s="119">
        <f t="shared" si="723"/>
        <v>1.0083006699999999</v>
      </c>
      <c r="N1485" s="119">
        <f t="shared" si="717"/>
        <v>1.3948053722159712</v>
      </c>
      <c r="O1485" s="112">
        <f t="shared" si="720"/>
        <v>1.40088703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9.5000000000000001E-2</v>
      </c>
      <c r="U1485" s="120">
        <f t="shared" si="718"/>
        <v>10</v>
      </c>
      <c r="V1485" s="120">
        <v>252</v>
      </c>
      <c r="W1485" s="119">
        <f t="shared" si="729"/>
        <v>1.0036078559999999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45342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45326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1"/>
        <v>5739.56</v>
      </c>
      <c r="F1486" s="115">
        <f t="shared" si="722"/>
        <v>45282</v>
      </c>
      <c r="G1486" s="116">
        <f t="shared" si="726"/>
        <v>8.3006723105383262E-3</v>
      </c>
      <c r="H1486" s="117">
        <f t="shared" si="734"/>
        <v>45342</v>
      </c>
      <c r="I1486" s="117">
        <f t="shared" si="727"/>
        <v>45342</v>
      </c>
      <c r="J1486" s="118">
        <f t="shared" si="735"/>
        <v>19</v>
      </c>
      <c r="K1486" s="118">
        <f t="shared" si="724"/>
        <v>10</v>
      </c>
      <c r="L1486" s="8">
        <f t="shared" si="736"/>
        <v>1.0043602199999999</v>
      </c>
      <c r="M1486" s="119">
        <f t="shared" si="723"/>
        <v>1.0083006699999999</v>
      </c>
      <c r="N1486" s="119">
        <f t="shared" si="717"/>
        <v>1.3948053722159712</v>
      </c>
      <c r="O1486" s="112">
        <f t="shared" si="720"/>
        <v>1.40088703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9.5000000000000001E-2</v>
      </c>
      <c r="U1486" s="120">
        <f t="shared" si="718"/>
        <v>10</v>
      </c>
      <c r="V1486" s="120">
        <v>252</v>
      </c>
      <c r="W1486" s="119">
        <f t="shared" si="729"/>
        <v>1.0036078559999999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45342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45327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1"/>
        <v>5739.56</v>
      </c>
      <c r="F1487" s="115">
        <f t="shared" si="722"/>
        <v>45282</v>
      </c>
      <c r="G1487" s="116">
        <f t="shared" si="726"/>
        <v>8.3006723105383262E-3</v>
      </c>
      <c r="H1487" s="117">
        <f t="shared" si="734"/>
        <v>45342</v>
      </c>
      <c r="I1487" s="117">
        <f t="shared" si="727"/>
        <v>45342</v>
      </c>
      <c r="J1487" s="118">
        <f t="shared" si="735"/>
        <v>19</v>
      </c>
      <c r="K1487" s="118">
        <f t="shared" si="724"/>
        <v>10</v>
      </c>
      <c r="L1487" s="8">
        <f t="shared" si="736"/>
        <v>1.0043602199999999</v>
      </c>
      <c r="M1487" s="119">
        <f t="shared" si="723"/>
        <v>1.0083006699999999</v>
      </c>
      <c r="N1487" s="119">
        <f t="shared" si="717"/>
        <v>1.3948053722159712</v>
      </c>
      <c r="O1487" s="112">
        <f t="shared" si="720"/>
        <v>1.40088703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9.5000000000000001E-2</v>
      </c>
      <c r="U1487" s="120">
        <f t="shared" si="718"/>
        <v>10</v>
      </c>
      <c r="V1487" s="120">
        <v>252</v>
      </c>
      <c r="W1487" s="119">
        <f t="shared" si="729"/>
        <v>1.0036078559999999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45342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45328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1"/>
        <v>5739.56</v>
      </c>
      <c r="F1488" s="115">
        <f t="shared" si="722"/>
        <v>45282</v>
      </c>
      <c r="G1488" s="116">
        <f t="shared" si="726"/>
        <v>8.3006723105383262E-3</v>
      </c>
      <c r="H1488" s="117">
        <f t="shared" si="734"/>
        <v>45342</v>
      </c>
      <c r="I1488" s="117">
        <f t="shared" si="727"/>
        <v>45342</v>
      </c>
      <c r="J1488" s="118">
        <f t="shared" si="735"/>
        <v>19</v>
      </c>
      <c r="K1488" s="118">
        <f t="shared" si="724"/>
        <v>11</v>
      </c>
      <c r="L1488" s="8">
        <f t="shared" si="736"/>
        <v>1.00479728</v>
      </c>
      <c r="M1488" s="119">
        <f t="shared" si="723"/>
        <v>1.0083006699999999</v>
      </c>
      <c r="N1488" s="119">
        <f t="shared" si="717"/>
        <v>1.3948053722159712</v>
      </c>
      <c r="O1488" s="112">
        <f t="shared" si="720"/>
        <v>1.40149664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9.5000000000000001E-2</v>
      </c>
      <c r="U1488" s="120">
        <f t="shared" si="718"/>
        <v>11</v>
      </c>
      <c r="V1488" s="120">
        <v>252</v>
      </c>
      <c r="W1488" s="119">
        <f t="shared" si="729"/>
        <v>1.0039693569999999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45342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45329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1"/>
        <v>5739.56</v>
      </c>
      <c r="F1489" s="115">
        <f t="shared" si="722"/>
        <v>45282</v>
      </c>
      <c r="G1489" s="116">
        <f t="shared" si="726"/>
        <v>8.3006723105383262E-3</v>
      </c>
      <c r="H1489" s="117">
        <f t="shared" si="734"/>
        <v>45342</v>
      </c>
      <c r="I1489" s="117">
        <f t="shared" si="727"/>
        <v>45342</v>
      </c>
      <c r="J1489" s="118">
        <f t="shared" si="735"/>
        <v>19</v>
      </c>
      <c r="K1489" s="118">
        <f t="shared" si="724"/>
        <v>12</v>
      </c>
      <c r="L1489" s="8">
        <f t="shared" si="736"/>
        <v>1.00523454</v>
      </c>
      <c r="M1489" s="119">
        <f t="shared" si="723"/>
        <v>1.0083006699999999</v>
      </c>
      <c r="N1489" s="119">
        <f t="shared" si="717"/>
        <v>1.3948053722159712</v>
      </c>
      <c r="O1489" s="112">
        <f t="shared" si="720"/>
        <v>1.40210653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9.5000000000000001E-2</v>
      </c>
      <c r="U1489" s="120">
        <f t="shared" si="718"/>
        <v>12</v>
      </c>
      <c r="V1489" s="120">
        <v>252</v>
      </c>
      <c r="W1489" s="119">
        <f t="shared" si="729"/>
        <v>1.004330988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45342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45330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1"/>
        <v>5739.56</v>
      </c>
      <c r="F1490" s="115">
        <f t="shared" si="722"/>
        <v>45282</v>
      </c>
      <c r="G1490" s="116">
        <f t="shared" si="726"/>
        <v>8.3006723105383262E-3</v>
      </c>
      <c r="H1490" s="117">
        <f t="shared" si="734"/>
        <v>45342</v>
      </c>
      <c r="I1490" s="117">
        <f t="shared" si="727"/>
        <v>45342</v>
      </c>
      <c r="J1490" s="118">
        <f t="shared" si="735"/>
        <v>19</v>
      </c>
      <c r="K1490" s="118">
        <f t="shared" si="724"/>
        <v>13</v>
      </c>
      <c r="L1490" s="8">
        <f t="shared" si="736"/>
        <v>1.00567199</v>
      </c>
      <c r="M1490" s="119">
        <f t="shared" si="723"/>
        <v>1.0083006699999999</v>
      </c>
      <c r="N1490" s="119">
        <f t="shared" si="717"/>
        <v>1.3948053722159712</v>
      </c>
      <c r="O1490" s="112">
        <f t="shared" si="720"/>
        <v>1.4027166900000001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9.5000000000000001E-2</v>
      </c>
      <c r="U1490" s="120">
        <f t="shared" si="718"/>
        <v>13</v>
      </c>
      <c r="V1490" s="120">
        <v>252</v>
      </c>
      <c r="W1490" s="119">
        <f t="shared" si="729"/>
        <v>1.0046927489999999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45342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45331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1"/>
        <v>5739.56</v>
      </c>
      <c r="F1491" s="115">
        <f t="shared" si="722"/>
        <v>45282</v>
      </c>
      <c r="G1491" s="116">
        <f t="shared" si="726"/>
        <v>8.3006723105383262E-3</v>
      </c>
      <c r="H1491" s="117">
        <f t="shared" si="734"/>
        <v>45342</v>
      </c>
      <c r="I1491" s="117">
        <f t="shared" si="727"/>
        <v>45342</v>
      </c>
      <c r="J1491" s="118">
        <f t="shared" si="735"/>
        <v>19</v>
      </c>
      <c r="K1491" s="118">
        <f t="shared" si="724"/>
        <v>14</v>
      </c>
      <c r="L1491" s="8">
        <f t="shared" si="736"/>
        <v>1.0061096199999999</v>
      </c>
      <c r="M1491" s="119">
        <f t="shared" si="723"/>
        <v>1.0083006699999999</v>
      </c>
      <c r="N1491" s="119">
        <f t="shared" si="717"/>
        <v>1.3948053722159712</v>
      </c>
      <c r="O1491" s="112">
        <f t="shared" si="720"/>
        <v>1.4033271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9.5000000000000001E-2</v>
      </c>
      <c r="U1491" s="120">
        <f t="shared" si="718"/>
        <v>14</v>
      </c>
      <c r="V1491" s="120">
        <v>252</v>
      </c>
      <c r="W1491" s="119">
        <f t="shared" si="729"/>
        <v>1.0050546410000001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45342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45332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1"/>
        <v>5739.56</v>
      </c>
      <c r="F1492" s="115">
        <f t="shared" si="722"/>
        <v>45282</v>
      </c>
      <c r="G1492" s="116">
        <f t="shared" si="726"/>
        <v>8.3006723105383262E-3</v>
      </c>
      <c r="H1492" s="117">
        <f t="shared" si="734"/>
        <v>45342</v>
      </c>
      <c r="I1492" s="117">
        <f t="shared" si="727"/>
        <v>45342</v>
      </c>
      <c r="J1492" s="118">
        <f t="shared" si="735"/>
        <v>19</v>
      </c>
      <c r="K1492" s="118">
        <f t="shared" si="724"/>
        <v>15</v>
      </c>
      <c r="L1492" s="8">
        <f t="shared" si="736"/>
        <v>1.00654745</v>
      </c>
      <c r="M1492" s="119">
        <f t="shared" si="723"/>
        <v>1.0083006699999999</v>
      </c>
      <c r="N1492" s="119">
        <f t="shared" si="717"/>
        <v>1.3948053722159712</v>
      </c>
      <c r="O1492" s="112">
        <f t="shared" si="720"/>
        <v>1.4039377900000001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9.5000000000000001E-2</v>
      </c>
      <c r="U1492" s="120">
        <f t="shared" si="718"/>
        <v>15</v>
      </c>
      <c r="V1492" s="120">
        <v>252</v>
      </c>
      <c r="W1492" s="119">
        <f t="shared" si="729"/>
        <v>1.0054166630000001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45342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45333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1"/>
        <v>5739.56</v>
      </c>
      <c r="F1493" s="115">
        <f t="shared" si="722"/>
        <v>45282</v>
      </c>
      <c r="G1493" s="116">
        <f t="shared" si="726"/>
        <v>8.3006723105383262E-3</v>
      </c>
      <c r="H1493" s="117">
        <f t="shared" si="734"/>
        <v>45342</v>
      </c>
      <c r="I1493" s="117">
        <f t="shared" si="727"/>
        <v>45342</v>
      </c>
      <c r="J1493" s="118">
        <f t="shared" si="735"/>
        <v>19</v>
      </c>
      <c r="K1493" s="118">
        <f t="shared" si="724"/>
        <v>15</v>
      </c>
      <c r="L1493" s="8">
        <f t="shared" si="736"/>
        <v>1.00654745</v>
      </c>
      <c r="M1493" s="119">
        <f t="shared" si="723"/>
        <v>1.0083006699999999</v>
      </c>
      <c r="N1493" s="119">
        <f t="shared" si="717"/>
        <v>1.3948053722159712</v>
      </c>
      <c r="O1493" s="112">
        <f t="shared" si="720"/>
        <v>1.4039377900000001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9.5000000000000001E-2</v>
      </c>
      <c r="U1493" s="120">
        <f t="shared" si="718"/>
        <v>15</v>
      </c>
      <c r="V1493" s="120">
        <v>252</v>
      </c>
      <c r="W1493" s="119">
        <f t="shared" si="729"/>
        <v>1.0054166630000001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45342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45334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1"/>
        <v>5739.56</v>
      </c>
      <c r="F1494" s="115">
        <f t="shared" si="722"/>
        <v>45282</v>
      </c>
      <c r="G1494" s="116">
        <f t="shared" si="726"/>
        <v>8.3006723105383262E-3</v>
      </c>
      <c r="H1494" s="117">
        <f t="shared" si="734"/>
        <v>45342</v>
      </c>
      <c r="I1494" s="117">
        <f t="shared" si="727"/>
        <v>45342</v>
      </c>
      <c r="J1494" s="118">
        <f t="shared" si="735"/>
        <v>19</v>
      </c>
      <c r="K1494" s="118">
        <f t="shared" si="724"/>
        <v>15</v>
      </c>
      <c r="L1494" s="8">
        <f t="shared" si="736"/>
        <v>1.00654745</v>
      </c>
      <c r="M1494" s="119">
        <f t="shared" si="723"/>
        <v>1.0083006699999999</v>
      </c>
      <c r="N1494" s="119">
        <f t="shared" si="717"/>
        <v>1.3948053722159712</v>
      </c>
      <c r="O1494" s="112">
        <f t="shared" si="720"/>
        <v>1.4039377900000001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9.5000000000000001E-2</v>
      </c>
      <c r="U1494" s="120">
        <f t="shared" si="718"/>
        <v>15</v>
      </c>
      <c r="V1494" s="120">
        <v>252</v>
      </c>
      <c r="W1494" s="119">
        <f t="shared" si="729"/>
        <v>1.0054166630000001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45342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45335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1"/>
        <v>5739.56</v>
      </c>
      <c r="F1495" s="115">
        <f t="shared" si="722"/>
        <v>45282</v>
      </c>
      <c r="G1495" s="116">
        <f t="shared" si="726"/>
        <v>8.3006723105383262E-3</v>
      </c>
      <c r="H1495" s="117">
        <f t="shared" si="734"/>
        <v>45342</v>
      </c>
      <c r="I1495" s="117">
        <f t="shared" si="727"/>
        <v>45342</v>
      </c>
      <c r="J1495" s="118">
        <f t="shared" si="735"/>
        <v>19</v>
      </c>
      <c r="K1495" s="118">
        <f t="shared" si="724"/>
        <v>15</v>
      </c>
      <c r="L1495" s="8">
        <f t="shared" si="736"/>
        <v>1.00654745</v>
      </c>
      <c r="M1495" s="119">
        <f t="shared" si="723"/>
        <v>1.0083006699999999</v>
      </c>
      <c r="N1495" s="119">
        <f t="shared" si="717"/>
        <v>1.3948053722159712</v>
      </c>
      <c r="O1495" s="112">
        <f t="shared" si="720"/>
        <v>1.4039377900000001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9.5000000000000001E-2</v>
      </c>
      <c r="U1495" s="120">
        <f t="shared" si="718"/>
        <v>15</v>
      </c>
      <c r="V1495" s="120">
        <v>252</v>
      </c>
      <c r="W1495" s="119">
        <f t="shared" si="729"/>
        <v>1.0054166630000001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45342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45336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1"/>
        <v>5739.56</v>
      </c>
      <c r="F1496" s="115">
        <f t="shared" si="722"/>
        <v>45282</v>
      </c>
      <c r="G1496" s="116">
        <f t="shared" si="726"/>
        <v>8.3006723105383262E-3</v>
      </c>
      <c r="H1496" s="117">
        <f t="shared" si="734"/>
        <v>45342</v>
      </c>
      <c r="I1496" s="117">
        <f t="shared" si="727"/>
        <v>45342</v>
      </c>
      <c r="J1496" s="118">
        <f t="shared" si="735"/>
        <v>19</v>
      </c>
      <c r="K1496" s="118">
        <f t="shared" si="724"/>
        <v>15</v>
      </c>
      <c r="L1496" s="8">
        <f t="shared" si="736"/>
        <v>1.00654745</v>
      </c>
      <c r="M1496" s="119">
        <f t="shared" si="723"/>
        <v>1.0083006699999999</v>
      </c>
      <c r="N1496" s="119">
        <f t="shared" si="717"/>
        <v>1.3948053722159712</v>
      </c>
      <c r="O1496" s="112">
        <f t="shared" si="720"/>
        <v>1.4039377900000001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9.5000000000000001E-2</v>
      </c>
      <c r="U1496" s="120">
        <f t="shared" si="718"/>
        <v>15</v>
      </c>
      <c r="V1496" s="120">
        <v>252</v>
      </c>
      <c r="W1496" s="119">
        <f t="shared" si="729"/>
        <v>1.0054166630000001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45342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45337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1"/>
        <v>5739.56</v>
      </c>
      <c r="F1497" s="115">
        <f t="shared" si="722"/>
        <v>45282</v>
      </c>
      <c r="G1497" s="116">
        <f t="shared" si="726"/>
        <v>8.3006723105383262E-3</v>
      </c>
      <c r="H1497" s="117">
        <f t="shared" si="734"/>
        <v>45342</v>
      </c>
      <c r="I1497" s="117">
        <f t="shared" si="727"/>
        <v>45342</v>
      </c>
      <c r="J1497" s="118">
        <f t="shared" si="735"/>
        <v>19</v>
      </c>
      <c r="K1497" s="118">
        <f t="shared" si="724"/>
        <v>16</v>
      </c>
      <c r="L1497" s="8">
        <f t="shared" si="736"/>
        <v>1.00698547</v>
      </c>
      <c r="M1497" s="119">
        <f t="shared" si="723"/>
        <v>1.0083006699999999</v>
      </c>
      <c r="N1497" s="119">
        <f t="shared" si="717"/>
        <v>1.3948053722159712</v>
      </c>
      <c r="O1497" s="112">
        <f t="shared" si="720"/>
        <v>1.4045487400000001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9.5000000000000001E-2</v>
      </c>
      <c r="U1497" s="120">
        <f t="shared" si="718"/>
        <v>16</v>
      </c>
      <c r="V1497" s="120">
        <v>252</v>
      </c>
      <c r="W1497" s="119">
        <f t="shared" si="729"/>
        <v>1.005778815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45342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45338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1"/>
        <v>5739.56</v>
      </c>
      <c r="F1498" s="115">
        <f t="shared" si="722"/>
        <v>45282</v>
      </c>
      <c r="G1498" s="116">
        <f t="shared" si="726"/>
        <v>8.3006723105383262E-3</v>
      </c>
      <c r="H1498" s="117">
        <f t="shared" si="734"/>
        <v>45342</v>
      </c>
      <c r="I1498" s="117">
        <f t="shared" si="727"/>
        <v>45342</v>
      </c>
      <c r="J1498" s="118">
        <f t="shared" si="735"/>
        <v>19</v>
      </c>
      <c r="K1498" s="118">
        <f t="shared" si="724"/>
        <v>17</v>
      </c>
      <c r="L1498" s="8">
        <f t="shared" si="736"/>
        <v>1.00742368</v>
      </c>
      <c r="M1498" s="119">
        <f t="shared" si="723"/>
        <v>1.0083006699999999</v>
      </c>
      <c r="N1498" s="119">
        <f t="shared" si="717"/>
        <v>1.3948053722159712</v>
      </c>
      <c r="O1498" s="112">
        <f t="shared" si="720"/>
        <v>1.40515996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9.5000000000000001E-2</v>
      </c>
      <c r="U1498" s="120">
        <f t="shared" si="718"/>
        <v>17</v>
      </c>
      <c r="V1498" s="120">
        <v>252</v>
      </c>
      <c r="W1498" s="119">
        <f t="shared" si="729"/>
        <v>1.0061410980000001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45342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45339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1"/>
        <v>5739.56</v>
      </c>
      <c r="F1499" s="115">
        <f t="shared" si="722"/>
        <v>45282</v>
      </c>
      <c r="G1499" s="116">
        <f t="shared" si="726"/>
        <v>8.3006723105383262E-3</v>
      </c>
      <c r="H1499" s="117">
        <f t="shared" si="734"/>
        <v>45342</v>
      </c>
      <c r="I1499" s="117">
        <f t="shared" si="727"/>
        <v>45342</v>
      </c>
      <c r="J1499" s="118">
        <f t="shared" si="735"/>
        <v>19</v>
      </c>
      <c r="K1499" s="118">
        <f t="shared" si="724"/>
        <v>18</v>
      </c>
      <c r="L1499" s="8">
        <f t="shared" si="736"/>
        <v>1.00786208</v>
      </c>
      <c r="M1499" s="119">
        <f t="shared" si="723"/>
        <v>1.0083006699999999</v>
      </c>
      <c r="N1499" s="119">
        <f t="shared" si="717"/>
        <v>1.3948053722159712</v>
      </c>
      <c r="O1499" s="112">
        <f t="shared" si="720"/>
        <v>1.4057714400000001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9.5000000000000001E-2</v>
      </c>
      <c r="U1499" s="120">
        <f t="shared" si="718"/>
        <v>18</v>
      </c>
      <c r="V1499" s="120">
        <v>252</v>
      </c>
      <c r="W1499" s="119">
        <f t="shared" si="729"/>
        <v>1.006503511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45342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45340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1"/>
        <v>5739.56</v>
      </c>
      <c r="F1500" s="115">
        <f t="shared" si="722"/>
        <v>45282</v>
      </c>
      <c r="G1500" s="116">
        <f t="shared" si="726"/>
        <v>8.3006723105383262E-3</v>
      </c>
      <c r="H1500" s="117">
        <f t="shared" si="734"/>
        <v>45342</v>
      </c>
      <c r="I1500" s="117">
        <f t="shared" si="727"/>
        <v>45342</v>
      </c>
      <c r="J1500" s="118">
        <f t="shared" si="735"/>
        <v>19</v>
      </c>
      <c r="K1500" s="118">
        <f t="shared" si="724"/>
        <v>18</v>
      </c>
      <c r="L1500" s="8">
        <f t="shared" si="736"/>
        <v>1.00786208</v>
      </c>
      <c r="M1500" s="119">
        <f t="shared" si="723"/>
        <v>1.0083006699999999</v>
      </c>
      <c r="N1500" s="119">
        <f t="shared" si="717"/>
        <v>1.3948053722159712</v>
      </c>
      <c r="O1500" s="112">
        <f t="shared" si="720"/>
        <v>1.4057714400000001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9.5000000000000001E-2</v>
      </c>
      <c r="U1500" s="120">
        <f t="shared" si="718"/>
        <v>18</v>
      </c>
      <c r="V1500" s="120">
        <v>252</v>
      </c>
      <c r="W1500" s="119">
        <f t="shared" si="729"/>
        <v>1.006503511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45342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45341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1"/>
        <v>5739.56</v>
      </c>
      <c r="F1501" s="115">
        <f t="shared" si="722"/>
        <v>45282</v>
      </c>
      <c r="G1501" s="116">
        <f t="shared" si="726"/>
        <v>8.3006723105383262E-3</v>
      </c>
      <c r="H1501" s="117">
        <f t="shared" si="734"/>
        <v>45342</v>
      </c>
      <c r="I1501" s="117">
        <f t="shared" si="727"/>
        <v>45342</v>
      </c>
      <c r="J1501" s="118">
        <f t="shared" si="735"/>
        <v>19</v>
      </c>
      <c r="K1501" s="118">
        <f t="shared" si="724"/>
        <v>18</v>
      </c>
      <c r="L1501" s="8">
        <f t="shared" si="736"/>
        <v>1.00786208</v>
      </c>
      <c r="M1501" s="119">
        <f t="shared" si="723"/>
        <v>1.0083006699999999</v>
      </c>
      <c r="N1501" s="119">
        <f t="shared" si="717"/>
        <v>1.3948053722159712</v>
      </c>
      <c r="O1501" s="112">
        <f t="shared" si="720"/>
        <v>1.4057714400000001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9.5000000000000001E-2</v>
      </c>
      <c r="U1501" s="120">
        <f t="shared" si="718"/>
        <v>18</v>
      </c>
      <c r="V1501" s="120">
        <v>252</v>
      </c>
      <c r="W1501" s="119">
        <f t="shared" si="729"/>
        <v>1.006503511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45342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45342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1"/>
        <v>5739.56</v>
      </c>
      <c r="F1502" s="115">
        <f t="shared" si="722"/>
        <v>45282</v>
      </c>
      <c r="G1502" s="116">
        <f t="shared" si="726"/>
        <v>8.3006723105383262E-3</v>
      </c>
      <c r="H1502" s="117">
        <f t="shared" si="734"/>
        <v>45371</v>
      </c>
      <c r="I1502" s="117">
        <f t="shared" si="727"/>
        <v>45342</v>
      </c>
      <c r="J1502" s="118">
        <f t="shared" si="735"/>
        <v>19</v>
      </c>
      <c r="K1502" s="118">
        <f t="shared" si="724"/>
        <v>19</v>
      </c>
      <c r="L1502" s="8">
        <f t="shared" si="736"/>
        <v>1.0083006699999999</v>
      </c>
      <c r="M1502" s="119">
        <f t="shared" si="723"/>
        <v>1.0083006699999999</v>
      </c>
      <c r="N1502" s="119">
        <f t="shared" si="717"/>
        <v>1.3948053722159712</v>
      </c>
      <c r="O1502" s="112">
        <f t="shared" si="720"/>
        <v>1.4063831899999999</v>
      </c>
      <c r="P1502" s="112">
        <f t="shared" si="728"/>
        <v>0</v>
      </c>
      <c r="Q1502" s="162">
        <f t="shared" si="739"/>
        <v>49</v>
      </c>
      <c r="R1502" s="30">
        <f t="shared" si="740"/>
        <v>8.5658999999999999E-2</v>
      </c>
      <c r="S1502" s="112">
        <f t="shared" si="719"/>
        <v>0</v>
      </c>
      <c r="T1502" s="122">
        <f t="shared" si="737"/>
        <v>9.5000000000000001E-2</v>
      </c>
      <c r="U1502" s="120">
        <f t="shared" si="718"/>
        <v>19</v>
      </c>
      <c r="V1502" s="120">
        <v>252</v>
      </c>
      <c r="W1502" s="119">
        <f t="shared" si="729"/>
        <v>1.0068660549999999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45342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45343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1"/>
        <v>5739.56</v>
      </c>
      <c r="F1503" s="115">
        <f t="shared" si="722"/>
        <v>45311</v>
      </c>
      <c r="G1503" s="116">
        <f t="shared" si="726"/>
        <v>8.3006723105383262E-3</v>
      </c>
      <c r="H1503" s="117">
        <f t="shared" si="734"/>
        <v>45371</v>
      </c>
      <c r="I1503" s="117">
        <f t="shared" si="727"/>
        <v>45371</v>
      </c>
      <c r="J1503" s="118">
        <f t="shared" si="735"/>
        <v>21</v>
      </c>
      <c r="K1503" s="118">
        <f t="shared" si="724"/>
        <v>1</v>
      </c>
      <c r="L1503" s="8">
        <f t="shared" si="736"/>
        <v>1.00039371</v>
      </c>
      <c r="M1503" s="119">
        <f t="shared" si="723"/>
        <v>1.0083006699999999</v>
      </c>
      <c r="N1503" s="119">
        <f t="shared" ref="N1503:N1566" si="743">IF(I1503&gt;I1502,N1502*M1503,N1502)</f>
        <v>1.4063831913249631</v>
      </c>
      <c r="O1503" s="112">
        <f t="shared" si="720"/>
        <v>1.4069368900000001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9.5000000000000001E-2</v>
      </c>
      <c r="U1503" s="120">
        <f t="shared" si="718"/>
        <v>1</v>
      </c>
      <c r="V1503" s="120">
        <v>252</v>
      </c>
      <c r="W1503" s="119">
        <f t="shared" si="729"/>
        <v>1.0003602009999999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45371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45344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1"/>
        <v>5739.56</v>
      </c>
      <c r="F1504" s="115">
        <f t="shared" si="722"/>
        <v>45311</v>
      </c>
      <c r="G1504" s="116">
        <f t="shared" si="726"/>
        <v>8.3006723105383262E-3</v>
      </c>
      <c r="H1504" s="117">
        <f t="shared" si="734"/>
        <v>45371</v>
      </c>
      <c r="I1504" s="117">
        <f t="shared" si="727"/>
        <v>45371</v>
      </c>
      <c r="J1504" s="118">
        <f t="shared" si="735"/>
        <v>21</v>
      </c>
      <c r="K1504" s="118">
        <f t="shared" si="724"/>
        <v>2</v>
      </c>
      <c r="L1504" s="8">
        <f t="shared" si="736"/>
        <v>1.0007875799999999</v>
      </c>
      <c r="M1504" s="119">
        <f t="shared" si="723"/>
        <v>1.0083006699999999</v>
      </c>
      <c r="N1504" s="119">
        <f t="shared" si="743"/>
        <v>1.4063831913249631</v>
      </c>
      <c r="O1504" s="112">
        <f t="shared" si="720"/>
        <v>1.40749083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9.5000000000000001E-2</v>
      </c>
      <c r="U1504" s="120">
        <f t="shared" si="718"/>
        <v>2</v>
      </c>
      <c r="V1504" s="120">
        <v>252</v>
      </c>
      <c r="W1504" s="119">
        <f t="shared" si="729"/>
        <v>1.0007205320000001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45371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45345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1"/>
        <v>5739.56</v>
      </c>
      <c r="F1505" s="115">
        <f t="shared" si="722"/>
        <v>45311</v>
      </c>
      <c r="G1505" s="116">
        <f t="shared" si="726"/>
        <v>8.3006723105383262E-3</v>
      </c>
      <c r="H1505" s="117">
        <f t="shared" si="734"/>
        <v>45371</v>
      </c>
      <c r="I1505" s="117">
        <f t="shared" si="727"/>
        <v>45371</v>
      </c>
      <c r="J1505" s="118">
        <f t="shared" si="735"/>
        <v>21</v>
      </c>
      <c r="K1505" s="118">
        <f t="shared" si="724"/>
        <v>3</v>
      </c>
      <c r="L1505" s="8">
        <f t="shared" si="736"/>
        <v>1.0011816099999999</v>
      </c>
      <c r="M1505" s="119">
        <f t="shared" si="723"/>
        <v>1.0083006699999999</v>
      </c>
      <c r="N1505" s="119">
        <f t="shared" si="743"/>
        <v>1.4063831913249631</v>
      </c>
      <c r="O1505" s="112">
        <f t="shared" si="720"/>
        <v>1.4080449799999999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9.5000000000000001E-2</v>
      </c>
      <c r="U1505" s="120">
        <f t="shared" si="718"/>
        <v>3</v>
      </c>
      <c r="V1505" s="120">
        <v>252</v>
      </c>
      <c r="W1505" s="119">
        <f t="shared" si="729"/>
        <v>1.001080993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45371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45346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1"/>
        <v>5739.56</v>
      </c>
      <c r="F1506" s="115">
        <f t="shared" si="722"/>
        <v>45311</v>
      </c>
      <c r="G1506" s="116">
        <f t="shared" si="726"/>
        <v>8.3006723105383262E-3</v>
      </c>
      <c r="H1506" s="117">
        <f t="shared" si="734"/>
        <v>45371</v>
      </c>
      <c r="I1506" s="117">
        <f t="shared" si="727"/>
        <v>45371</v>
      </c>
      <c r="J1506" s="118">
        <f t="shared" si="735"/>
        <v>21</v>
      </c>
      <c r="K1506" s="118">
        <f t="shared" si="724"/>
        <v>4</v>
      </c>
      <c r="L1506" s="8">
        <f t="shared" si="736"/>
        <v>1.00157579</v>
      </c>
      <c r="M1506" s="119">
        <f t="shared" si="723"/>
        <v>1.0083006699999999</v>
      </c>
      <c r="N1506" s="119">
        <f t="shared" si="743"/>
        <v>1.4063831913249631</v>
      </c>
      <c r="O1506" s="112">
        <f t="shared" si="720"/>
        <v>1.40859935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9.5000000000000001E-2</v>
      </c>
      <c r="U1506" s="120">
        <f t="shared" si="718"/>
        <v>4</v>
      </c>
      <c r="V1506" s="120">
        <v>252</v>
      </c>
      <c r="W1506" s="119">
        <f t="shared" si="729"/>
        <v>1.0014415830000001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45371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45347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1"/>
        <v>5739.56</v>
      </c>
      <c r="F1507" s="115">
        <f t="shared" si="722"/>
        <v>45311</v>
      </c>
      <c r="G1507" s="116">
        <f t="shared" si="726"/>
        <v>8.3006723105383262E-3</v>
      </c>
      <c r="H1507" s="117">
        <f t="shared" si="734"/>
        <v>45371</v>
      </c>
      <c r="I1507" s="117">
        <f t="shared" si="727"/>
        <v>45371</v>
      </c>
      <c r="J1507" s="118">
        <f t="shared" si="735"/>
        <v>21</v>
      </c>
      <c r="K1507" s="118">
        <f t="shared" si="724"/>
        <v>4</v>
      </c>
      <c r="L1507" s="8">
        <f t="shared" si="736"/>
        <v>1.00157579</v>
      </c>
      <c r="M1507" s="119">
        <f t="shared" si="723"/>
        <v>1.0083006699999999</v>
      </c>
      <c r="N1507" s="119">
        <f t="shared" si="743"/>
        <v>1.4063831913249631</v>
      </c>
      <c r="O1507" s="112">
        <f t="shared" si="720"/>
        <v>1.40859935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9.5000000000000001E-2</v>
      </c>
      <c r="U1507" s="120">
        <f t="shared" si="718"/>
        <v>4</v>
      </c>
      <c r="V1507" s="120">
        <v>252</v>
      </c>
      <c r="W1507" s="119">
        <f t="shared" si="729"/>
        <v>1.0014415830000001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45371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45348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1"/>
        <v>5739.56</v>
      </c>
      <c r="F1508" s="115">
        <f t="shared" si="722"/>
        <v>45311</v>
      </c>
      <c r="G1508" s="116">
        <f t="shared" si="726"/>
        <v>8.3006723105383262E-3</v>
      </c>
      <c r="H1508" s="117">
        <f t="shared" si="734"/>
        <v>45371</v>
      </c>
      <c r="I1508" s="117">
        <f t="shared" si="727"/>
        <v>45371</v>
      </c>
      <c r="J1508" s="118">
        <f t="shared" si="735"/>
        <v>21</v>
      </c>
      <c r="K1508" s="118">
        <f t="shared" si="724"/>
        <v>4</v>
      </c>
      <c r="L1508" s="8">
        <f t="shared" si="736"/>
        <v>1.00157579</v>
      </c>
      <c r="M1508" s="119">
        <f t="shared" si="723"/>
        <v>1.0083006699999999</v>
      </c>
      <c r="N1508" s="119">
        <f t="shared" si="743"/>
        <v>1.4063831913249631</v>
      </c>
      <c r="O1508" s="112">
        <f t="shared" si="720"/>
        <v>1.40859935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9.5000000000000001E-2</v>
      </c>
      <c r="U1508" s="120">
        <f t="shared" si="718"/>
        <v>4</v>
      </c>
      <c r="V1508" s="120">
        <v>252</v>
      </c>
      <c r="W1508" s="119">
        <f t="shared" si="729"/>
        <v>1.0014415830000001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45371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45349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1"/>
        <v>5739.56</v>
      </c>
      <c r="F1509" s="115">
        <f t="shared" si="722"/>
        <v>45311</v>
      </c>
      <c r="G1509" s="116">
        <f t="shared" si="726"/>
        <v>8.3006723105383262E-3</v>
      </c>
      <c r="H1509" s="117">
        <f t="shared" si="734"/>
        <v>45371</v>
      </c>
      <c r="I1509" s="117">
        <f t="shared" si="727"/>
        <v>45371</v>
      </c>
      <c r="J1509" s="118">
        <f t="shared" si="735"/>
        <v>21</v>
      </c>
      <c r="K1509" s="118">
        <f t="shared" si="724"/>
        <v>5</v>
      </c>
      <c r="L1509" s="8">
        <f t="shared" si="736"/>
        <v>1.0019701299999999</v>
      </c>
      <c r="M1509" s="119">
        <f t="shared" si="723"/>
        <v>1.0083006699999999</v>
      </c>
      <c r="N1509" s="119">
        <f t="shared" si="743"/>
        <v>1.4063831913249631</v>
      </c>
      <c r="O1509" s="112">
        <f t="shared" si="720"/>
        <v>1.4091539399999999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9.5000000000000001E-2</v>
      </c>
      <c r="U1509" s="120">
        <f t="shared" ref="U1509:U1572" si="744">IF(Q1508&gt;0,1,IF(K1509=K1508,U1508,U1508+1))</f>
        <v>5</v>
      </c>
      <c r="V1509" s="120">
        <v>252</v>
      </c>
      <c r="W1509" s="119">
        <f t="shared" si="729"/>
        <v>1.0018023039999999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45371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45350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1"/>
        <v>5739.56</v>
      </c>
      <c r="F1510" s="115">
        <f t="shared" si="722"/>
        <v>45311</v>
      </c>
      <c r="G1510" s="116">
        <f t="shared" si="726"/>
        <v>8.3006723105383262E-3</v>
      </c>
      <c r="H1510" s="117">
        <f t="shared" si="734"/>
        <v>45371</v>
      </c>
      <c r="I1510" s="117">
        <f t="shared" si="727"/>
        <v>45371</v>
      </c>
      <c r="J1510" s="118">
        <f t="shared" si="735"/>
        <v>21</v>
      </c>
      <c r="K1510" s="118">
        <f t="shared" si="724"/>
        <v>6</v>
      </c>
      <c r="L1510" s="8">
        <f t="shared" si="736"/>
        <v>1.00236462</v>
      </c>
      <c r="M1510" s="119">
        <f t="shared" si="723"/>
        <v>1.0083006699999999</v>
      </c>
      <c r="N1510" s="119">
        <f t="shared" si="743"/>
        <v>1.4063831913249631</v>
      </c>
      <c r="O1510" s="112">
        <f t="shared" si="720"/>
        <v>1.4097087500000001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9.5000000000000001E-2</v>
      </c>
      <c r="U1510" s="120">
        <f t="shared" si="744"/>
        <v>6</v>
      </c>
      <c r="V1510" s="120">
        <v>252</v>
      </c>
      <c r="W1510" s="119">
        <f t="shared" si="729"/>
        <v>1.002163154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45371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45351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1"/>
        <v>5739.56</v>
      </c>
      <c r="F1511" s="115">
        <f t="shared" si="722"/>
        <v>45311</v>
      </c>
      <c r="G1511" s="116">
        <f t="shared" si="726"/>
        <v>8.3006723105383262E-3</v>
      </c>
      <c r="H1511" s="117">
        <f t="shared" si="734"/>
        <v>45371</v>
      </c>
      <c r="I1511" s="117">
        <f t="shared" si="727"/>
        <v>45371</v>
      </c>
      <c r="J1511" s="118">
        <f t="shared" si="735"/>
        <v>21</v>
      </c>
      <c r="K1511" s="118">
        <f t="shared" si="724"/>
        <v>7</v>
      </c>
      <c r="L1511" s="8">
        <f t="shared" si="736"/>
        <v>1.0027592700000001</v>
      </c>
      <c r="M1511" s="119">
        <f t="shared" si="723"/>
        <v>1.0083006699999999</v>
      </c>
      <c r="N1511" s="119">
        <f t="shared" si="743"/>
        <v>1.4063831913249631</v>
      </c>
      <c r="O1511" s="112">
        <f t="shared" si="720"/>
        <v>1.41026378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9.5000000000000001E-2</v>
      </c>
      <c r="U1511" s="120">
        <f t="shared" si="744"/>
        <v>7</v>
      </c>
      <c r="V1511" s="120">
        <v>252</v>
      </c>
      <c r="W1511" s="119">
        <f t="shared" si="729"/>
        <v>1.002524135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45371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45352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si="721"/>
        <v>5739.56</v>
      </c>
      <c r="F1512" s="115">
        <f t="shared" si="722"/>
        <v>45311</v>
      </c>
      <c r="G1512" s="116">
        <f t="shared" si="726"/>
        <v>8.3006723105383262E-3</v>
      </c>
      <c r="H1512" s="117">
        <f t="shared" si="734"/>
        <v>45371</v>
      </c>
      <c r="I1512" s="117">
        <f t="shared" si="727"/>
        <v>45371</v>
      </c>
      <c r="J1512" s="118">
        <f t="shared" si="735"/>
        <v>21</v>
      </c>
      <c r="K1512" s="118">
        <f t="shared" si="724"/>
        <v>8</v>
      </c>
      <c r="L1512" s="8">
        <f t="shared" si="736"/>
        <v>1.0031540699999999</v>
      </c>
      <c r="M1512" s="119">
        <f t="shared" si="723"/>
        <v>1.0083006699999999</v>
      </c>
      <c r="N1512" s="119">
        <f t="shared" si="743"/>
        <v>1.4063831913249631</v>
      </c>
      <c r="O1512" s="112">
        <f t="shared" si="720"/>
        <v>1.4108190199999999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9.5000000000000001E-2</v>
      </c>
      <c r="U1512" s="120">
        <f t="shared" si="744"/>
        <v>8</v>
      </c>
      <c r="V1512" s="120">
        <v>252</v>
      </c>
      <c r="W1512" s="119">
        <f t="shared" si="729"/>
        <v>1.0028852450000001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45371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45353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21"/>
        <v>5739.56</v>
      </c>
      <c r="F1513" s="115">
        <f t="shared" si="722"/>
        <v>45311</v>
      </c>
      <c r="G1513" s="116">
        <f t="shared" si="726"/>
        <v>8.3006723105383262E-3</v>
      </c>
      <c r="H1513" s="117">
        <f t="shared" si="734"/>
        <v>45371</v>
      </c>
      <c r="I1513" s="117">
        <f t="shared" si="727"/>
        <v>45371</v>
      </c>
      <c r="J1513" s="118">
        <f t="shared" si="735"/>
        <v>21</v>
      </c>
      <c r="K1513" s="118">
        <f t="shared" si="724"/>
        <v>9</v>
      </c>
      <c r="L1513" s="8">
        <f t="shared" si="736"/>
        <v>1.0035490300000001</v>
      </c>
      <c r="M1513" s="119">
        <f t="shared" si="723"/>
        <v>1.0083006699999999</v>
      </c>
      <c r="N1513" s="119">
        <f t="shared" si="743"/>
        <v>1.4063831913249631</v>
      </c>
      <c r="O1513" s="112">
        <f t="shared" ref="O1513:O1576" si="746">TRUNC(TRUNC((L1513*N1513),15),8)</f>
        <v>1.4113744800000001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9.5000000000000001E-2</v>
      </c>
      <c r="U1513" s="120">
        <f t="shared" si="744"/>
        <v>9</v>
      </c>
      <c r="V1513" s="120">
        <v>252</v>
      </c>
      <c r="W1513" s="119">
        <f t="shared" si="729"/>
        <v>1.0032464860000001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45371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45354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ref="E1514:E1577" si="747">IF($K1514=1,VLOOKUP($A1513,$AO$10:$AS$131,4),E1513)</f>
        <v>5739.56</v>
      </c>
      <c r="F1514" s="115">
        <f t="shared" ref="F1514:F1577" si="748">IF($K1514=1,VLOOKUP($A1513,$AO$10:$AS$131,5),F1513)</f>
        <v>45311</v>
      </c>
      <c r="G1514" s="116">
        <f t="shared" si="726"/>
        <v>8.3006723105383262E-3</v>
      </c>
      <c r="H1514" s="117">
        <f t="shared" si="734"/>
        <v>45371</v>
      </c>
      <c r="I1514" s="117">
        <f t="shared" si="727"/>
        <v>45371</v>
      </c>
      <c r="J1514" s="118">
        <f t="shared" si="735"/>
        <v>21</v>
      </c>
      <c r="K1514" s="118">
        <f t="shared" si="724"/>
        <v>9</v>
      </c>
      <c r="L1514" s="8">
        <f t="shared" si="736"/>
        <v>1.0035490300000001</v>
      </c>
      <c r="M1514" s="119">
        <f t="shared" ref="M1514:M1577" si="749">IF(I1514&gt;I1513,L1513,M1513)</f>
        <v>1.0083006699999999</v>
      </c>
      <c r="N1514" s="119">
        <f t="shared" si="743"/>
        <v>1.4063831913249631</v>
      </c>
      <c r="O1514" s="112">
        <f t="shared" si="746"/>
        <v>1.4113744800000001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9.5000000000000001E-2</v>
      </c>
      <c r="U1514" s="120">
        <f t="shared" si="744"/>
        <v>9</v>
      </c>
      <c r="V1514" s="120">
        <v>252</v>
      </c>
      <c r="W1514" s="119">
        <f t="shared" si="729"/>
        <v>1.0032464860000001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45371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45355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7"/>
        <v>5739.56</v>
      </c>
      <c r="F1515" s="115">
        <f t="shared" si="748"/>
        <v>45311</v>
      </c>
      <c r="G1515" s="116">
        <f t="shared" si="726"/>
        <v>8.3006723105383262E-3</v>
      </c>
      <c r="H1515" s="117">
        <f t="shared" si="734"/>
        <v>45371</v>
      </c>
      <c r="I1515" s="117">
        <f t="shared" si="727"/>
        <v>45371</v>
      </c>
      <c r="J1515" s="118">
        <f t="shared" si="735"/>
        <v>21</v>
      </c>
      <c r="K1515" s="118">
        <f t="shared" si="724"/>
        <v>9</v>
      </c>
      <c r="L1515" s="8">
        <f t="shared" si="736"/>
        <v>1.0035490300000001</v>
      </c>
      <c r="M1515" s="119">
        <f t="shared" si="749"/>
        <v>1.0083006699999999</v>
      </c>
      <c r="N1515" s="119">
        <f t="shared" si="743"/>
        <v>1.4063831913249631</v>
      </c>
      <c r="O1515" s="112">
        <f t="shared" si="746"/>
        <v>1.4113744800000001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9.5000000000000001E-2</v>
      </c>
      <c r="U1515" s="120">
        <f t="shared" si="744"/>
        <v>9</v>
      </c>
      <c r="V1515" s="120">
        <v>252</v>
      </c>
      <c r="W1515" s="119">
        <f t="shared" si="729"/>
        <v>1.0032464860000001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45371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45356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7"/>
        <v>5739.56</v>
      </c>
      <c r="F1516" s="115">
        <f t="shared" si="748"/>
        <v>45311</v>
      </c>
      <c r="G1516" s="116">
        <f t="shared" si="726"/>
        <v>8.3006723105383262E-3</v>
      </c>
      <c r="H1516" s="117">
        <f t="shared" si="734"/>
        <v>45371</v>
      </c>
      <c r="I1516" s="117">
        <f t="shared" si="727"/>
        <v>45371</v>
      </c>
      <c r="J1516" s="118">
        <f t="shared" si="735"/>
        <v>21</v>
      </c>
      <c r="K1516" s="118">
        <f t="shared" si="724"/>
        <v>10</v>
      </c>
      <c r="L1516" s="8">
        <f t="shared" si="736"/>
        <v>1.00394414</v>
      </c>
      <c r="M1516" s="119">
        <f t="shared" si="749"/>
        <v>1.0083006699999999</v>
      </c>
      <c r="N1516" s="119">
        <f t="shared" si="743"/>
        <v>1.4063831913249631</v>
      </c>
      <c r="O1516" s="112">
        <f t="shared" si="746"/>
        <v>1.41193016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9.5000000000000001E-2</v>
      </c>
      <c r="U1516" s="120">
        <f t="shared" si="744"/>
        <v>10</v>
      </c>
      <c r="V1516" s="120">
        <v>252</v>
      </c>
      <c r="W1516" s="119">
        <f t="shared" si="729"/>
        <v>1.0036078559999999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45371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45357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7"/>
        <v>5739.56</v>
      </c>
      <c r="F1517" s="115">
        <f t="shared" si="748"/>
        <v>45311</v>
      </c>
      <c r="G1517" s="116">
        <f t="shared" si="726"/>
        <v>8.3006723105383262E-3</v>
      </c>
      <c r="H1517" s="117">
        <f t="shared" si="734"/>
        <v>45371</v>
      </c>
      <c r="I1517" s="117">
        <f t="shared" si="727"/>
        <v>45371</v>
      </c>
      <c r="J1517" s="118">
        <f t="shared" si="735"/>
        <v>21</v>
      </c>
      <c r="K1517" s="118">
        <f t="shared" si="724"/>
        <v>11</v>
      </c>
      <c r="L1517" s="8">
        <f t="shared" si="736"/>
        <v>1.00433941</v>
      </c>
      <c r="M1517" s="119">
        <f t="shared" si="749"/>
        <v>1.0083006699999999</v>
      </c>
      <c r="N1517" s="119">
        <f t="shared" si="743"/>
        <v>1.4063831913249631</v>
      </c>
      <c r="O1517" s="112">
        <f t="shared" si="746"/>
        <v>1.41248606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9.5000000000000001E-2</v>
      </c>
      <c r="U1517" s="120">
        <f t="shared" si="744"/>
        <v>11</v>
      </c>
      <c r="V1517" s="120">
        <v>252</v>
      </c>
      <c r="W1517" s="119">
        <f t="shared" si="729"/>
        <v>1.0039693569999999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45371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45358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7"/>
        <v>5739.56</v>
      </c>
      <c r="F1518" s="115">
        <f t="shared" si="748"/>
        <v>45311</v>
      </c>
      <c r="G1518" s="116">
        <f t="shared" si="726"/>
        <v>8.3006723105383262E-3</v>
      </c>
      <c r="H1518" s="117">
        <f t="shared" si="734"/>
        <v>45371</v>
      </c>
      <c r="I1518" s="117">
        <f t="shared" si="727"/>
        <v>45371</v>
      </c>
      <c r="J1518" s="118">
        <f t="shared" si="735"/>
        <v>21</v>
      </c>
      <c r="K1518" s="118">
        <f t="shared" ref="K1518:K1581" si="750">(J1518-(NETWORKDAYS(A1518,I1518,AD$148:AD$502)-1))</f>
        <v>12</v>
      </c>
      <c r="L1518" s="8">
        <f t="shared" si="736"/>
        <v>1.0047348300000001</v>
      </c>
      <c r="M1518" s="119">
        <f t="shared" si="749"/>
        <v>1.0083006699999999</v>
      </c>
      <c r="N1518" s="119">
        <f t="shared" si="743"/>
        <v>1.4063831913249631</v>
      </c>
      <c r="O1518" s="112">
        <f t="shared" si="746"/>
        <v>1.41304217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9.5000000000000001E-2</v>
      </c>
      <c r="U1518" s="120">
        <f t="shared" si="744"/>
        <v>12</v>
      </c>
      <c r="V1518" s="120">
        <v>252</v>
      </c>
      <c r="W1518" s="119">
        <f t="shared" si="729"/>
        <v>1.004330988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45371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45359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7"/>
        <v>5739.56</v>
      </c>
      <c r="F1519" s="115">
        <f t="shared" si="748"/>
        <v>45311</v>
      </c>
      <c r="G1519" s="116">
        <f t="shared" si="726"/>
        <v>8.3006723105383262E-3</v>
      </c>
      <c r="H1519" s="117">
        <f t="shared" si="734"/>
        <v>45371</v>
      </c>
      <c r="I1519" s="117">
        <f t="shared" si="727"/>
        <v>45371</v>
      </c>
      <c r="J1519" s="118">
        <f t="shared" si="735"/>
        <v>21</v>
      </c>
      <c r="K1519" s="118">
        <f t="shared" si="750"/>
        <v>13</v>
      </c>
      <c r="L1519" s="8">
        <f t="shared" si="736"/>
        <v>1.00513041</v>
      </c>
      <c r="M1519" s="119">
        <f t="shared" si="749"/>
        <v>1.0083006699999999</v>
      </c>
      <c r="N1519" s="119">
        <f t="shared" si="743"/>
        <v>1.4063831913249631</v>
      </c>
      <c r="O1519" s="112">
        <f t="shared" si="746"/>
        <v>1.4135985099999999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9.5000000000000001E-2</v>
      </c>
      <c r="U1519" s="120">
        <f t="shared" si="744"/>
        <v>13</v>
      </c>
      <c r="V1519" s="120">
        <v>252</v>
      </c>
      <c r="W1519" s="119">
        <f t="shared" si="729"/>
        <v>1.0046927489999999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45371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45360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7"/>
        <v>5739.56</v>
      </c>
      <c r="F1520" s="115">
        <f t="shared" si="748"/>
        <v>45311</v>
      </c>
      <c r="G1520" s="116">
        <f t="shared" si="726"/>
        <v>8.3006723105383262E-3</v>
      </c>
      <c r="H1520" s="117">
        <f t="shared" si="734"/>
        <v>45371</v>
      </c>
      <c r="I1520" s="117">
        <f t="shared" si="727"/>
        <v>45371</v>
      </c>
      <c r="J1520" s="118">
        <f t="shared" si="735"/>
        <v>21</v>
      </c>
      <c r="K1520" s="118">
        <f t="shared" si="750"/>
        <v>14</v>
      </c>
      <c r="L1520" s="8">
        <f t="shared" si="736"/>
        <v>1.0055261499999999</v>
      </c>
      <c r="M1520" s="119">
        <f t="shared" si="749"/>
        <v>1.0083006699999999</v>
      </c>
      <c r="N1520" s="119">
        <f t="shared" si="743"/>
        <v>1.4063831913249631</v>
      </c>
      <c r="O1520" s="112">
        <f t="shared" si="746"/>
        <v>1.4141550700000001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9.5000000000000001E-2</v>
      </c>
      <c r="U1520" s="120">
        <f t="shared" si="744"/>
        <v>14</v>
      </c>
      <c r="V1520" s="120">
        <v>252</v>
      </c>
      <c r="W1520" s="119">
        <f t="shared" si="729"/>
        <v>1.0050546410000001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45371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45361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7"/>
        <v>5739.56</v>
      </c>
      <c r="F1521" s="115">
        <f t="shared" si="748"/>
        <v>45311</v>
      </c>
      <c r="G1521" s="116">
        <f t="shared" si="726"/>
        <v>8.3006723105383262E-3</v>
      </c>
      <c r="H1521" s="117">
        <f t="shared" si="734"/>
        <v>45371</v>
      </c>
      <c r="I1521" s="117">
        <f t="shared" si="727"/>
        <v>45371</v>
      </c>
      <c r="J1521" s="118">
        <f t="shared" si="735"/>
        <v>21</v>
      </c>
      <c r="K1521" s="118">
        <f t="shared" si="750"/>
        <v>14</v>
      </c>
      <c r="L1521" s="8">
        <f t="shared" si="736"/>
        <v>1.0055261499999999</v>
      </c>
      <c r="M1521" s="119">
        <f t="shared" si="749"/>
        <v>1.0083006699999999</v>
      </c>
      <c r="N1521" s="119">
        <f t="shared" si="743"/>
        <v>1.4063831913249631</v>
      </c>
      <c r="O1521" s="112">
        <f t="shared" si="746"/>
        <v>1.4141550700000001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9.5000000000000001E-2</v>
      </c>
      <c r="U1521" s="120">
        <f t="shared" si="744"/>
        <v>14</v>
      </c>
      <c r="V1521" s="120">
        <v>252</v>
      </c>
      <c r="W1521" s="119">
        <f t="shared" si="729"/>
        <v>1.0050546410000001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45371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45362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7"/>
        <v>5739.56</v>
      </c>
      <c r="F1522" s="115">
        <f t="shared" si="748"/>
        <v>45311</v>
      </c>
      <c r="G1522" s="116">
        <f t="shared" si="726"/>
        <v>8.3006723105383262E-3</v>
      </c>
      <c r="H1522" s="117">
        <f t="shared" si="734"/>
        <v>45371</v>
      </c>
      <c r="I1522" s="117">
        <f t="shared" si="727"/>
        <v>45371</v>
      </c>
      <c r="J1522" s="118">
        <f t="shared" si="735"/>
        <v>21</v>
      </c>
      <c r="K1522" s="118">
        <f t="shared" si="750"/>
        <v>14</v>
      </c>
      <c r="L1522" s="8">
        <f t="shared" si="736"/>
        <v>1.0055261499999999</v>
      </c>
      <c r="M1522" s="119">
        <f t="shared" si="749"/>
        <v>1.0083006699999999</v>
      </c>
      <c r="N1522" s="119">
        <f t="shared" si="743"/>
        <v>1.4063831913249631</v>
      </c>
      <c r="O1522" s="112">
        <f t="shared" si="746"/>
        <v>1.4141550700000001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9.5000000000000001E-2</v>
      </c>
      <c r="U1522" s="120">
        <f t="shared" si="744"/>
        <v>14</v>
      </c>
      <c r="V1522" s="120">
        <v>252</v>
      </c>
      <c r="W1522" s="119">
        <f t="shared" si="729"/>
        <v>1.0050546410000001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45371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45363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7"/>
        <v>5739.56</v>
      </c>
      <c r="F1523" s="115">
        <f t="shared" si="748"/>
        <v>45311</v>
      </c>
      <c r="G1523" s="116">
        <f t="shared" si="726"/>
        <v>8.3006723105383262E-3</v>
      </c>
      <c r="H1523" s="117">
        <f t="shared" si="734"/>
        <v>45371</v>
      </c>
      <c r="I1523" s="117">
        <f t="shared" si="727"/>
        <v>45371</v>
      </c>
      <c r="J1523" s="118">
        <f t="shared" si="735"/>
        <v>21</v>
      </c>
      <c r="K1523" s="118">
        <f t="shared" si="750"/>
        <v>15</v>
      </c>
      <c r="L1523" s="8">
        <f t="shared" si="736"/>
        <v>1.00592204</v>
      </c>
      <c r="M1523" s="119">
        <f t="shared" si="749"/>
        <v>1.0083006699999999</v>
      </c>
      <c r="N1523" s="119">
        <f t="shared" si="743"/>
        <v>1.4063831913249631</v>
      </c>
      <c r="O1523" s="112">
        <f t="shared" si="746"/>
        <v>1.4147118400000001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9.5000000000000001E-2</v>
      </c>
      <c r="U1523" s="120">
        <f t="shared" si="744"/>
        <v>15</v>
      </c>
      <c r="V1523" s="120">
        <v>252</v>
      </c>
      <c r="W1523" s="119">
        <f t="shared" si="729"/>
        <v>1.0054166630000001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45371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45364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7"/>
        <v>5739.56</v>
      </c>
      <c r="F1524" s="115">
        <f t="shared" si="748"/>
        <v>45311</v>
      </c>
      <c r="G1524" s="116">
        <f t="shared" si="726"/>
        <v>8.3006723105383262E-3</v>
      </c>
      <c r="H1524" s="117">
        <f t="shared" si="734"/>
        <v>45371</v>
      </c>
      <c r="I1524" s="117">
        <f t="shared" si="727"/>
        <v>45371</v>
      </c>
      <c r="J1524" s="118">
        <f t="shared" si="735"/>
        <v>21</v>
      </c>
      <c r="K1524" s="118">
        <f t="shared" si="750"/>
        <v>16</v>
      </c>
      <c r="L1524" s="8">
        <f t="shared" si="736"/>
        <v>1.0063180899999999</v>
      </c>
      <c r="M1524" s="119">
        <f t="shared" si="749"/>
        <v>1.0083006699999999</v>
      </c>
      <c r="N1524" s="119">
        <f t="shared" si="743"/>
        <v>1.4063831913249631</v>
      </c>
      <c r="O1524" s="112">
        <f t="shared" si="746"/>
        <v>1.41526884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9.5000000000000001E-2</v>
      </c>
      <c r="U1524" s="120">
        <f t="shared" si="744"/>
        <v>16</v>
      </c>
      <c r="V1524" s="120">
        <v>252</v>
      </c>
      <c r="W1524" s="119">
        <f t="shared" si="729"/>
        <v>1.005778815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45371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45365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7"/>
        <v>5739.56</v>
      </c>
      <c r="F1525" s="115">
        <f t="shared" si="748"/>
        <v>45311</v>
      </c>
      <c r="G1525" s="116">
        <f t="shared" si="726"/>
        <v>8.3006723105383262E-3</v>
      </c>
      <c r="H1525" s="117">
        <f t="shared" si="734"/>
        <v>45371</v>
      </c>
      <c r="I1525" s="117">
        <f t="shared" si="727"/>
        <v>45371</v>
      </c>
      <c r="J1525" s="118">
        <f t="shared" si="735"/>
        <v>21</v>
      </c>
      <c r="K1525" s="118">
        <f t="shared" si="750"/>
        <v>17</v>
      </c>
      <c r="L1525" s="8">
        <f t="shared" si="736"/>
        <v>1.0067142899999999</v>
      </c>
      <c r="M1525" s="119">
        <f t="shared" si="749"/>
        <v>1.0083006699999999</v>
      </c>
      <c r="N1525" s="119">
        <f t="shared" si="743"/>
        <v>1.4063831913249631</v>
      </c>
      <c r="O1525" s="112">
        <f t="shared" si="746"/>
        <v>1.4158260499999999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9.5000000000000001E-2</v>
      </c>
      <c r="U1525" s="120">
        <f t="shared" si="744"/>
        <v>17</v>
      </c>
      <c r="V1525" s="120">
        <v>252</v>
      </c>
      <c r="W1525" s="119">
        <f t="shared" si="729"/>
        <v>1.0061410980000001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45371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45366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7"/>
        <v>5739.56</v>
      </c>
      <c r="F1526" s="115">
        <f t="shared" si="748"/>
        <v>45311</v>
      </c>
      <c r="G1526" s="116">
        <f t="shared" si="726"/>
        <v>8.3006723105383262E-3</v>
      </c>
      <c r="H1526" s="117">
        <f t="shared" si="734"/>
        <v>45371</v>
      </c>
      <c r="I1526" s="117">
        <f t="shared" si="727"/>
        <v>45371</v>
      </c>
      <c r="J1526" s="118">
        <f t="shared" si="735"/>
        <v>21</v>
      </c>
      <c r="K1526" s="118">
        <f t="shared" si="750"/>
        <v>18</v>
      </c>
      <c r="L1526" s="8">
        <f t="shared" si="736"/>
        <v>1.00711065</v>
      </c>
      <c r="M1526" s="119">
        <f t="shared" si="749"/>
        <v>1.0083006699999999</v>
      </c>
      <c r="N1526" s="119">
        <f t="shared" si="743"/>
        <v>1.4063831913249631</v>
      </c>
      <c r="O1526" s="112">
        <f t="shared" si="746"/>
        <v>1.4163834799999999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9.5000000000000001E-2</v>
      </c>
      <c r="U1526" s="120">
        <f t="shared" si="744"/>
        <v>18</v>
      </c>
      <c r="V1526" s="120">
        <v>252</v>
      </c>
      <c r="W1526" s="119">
        <f t="shared" si="729"/>
        <v>1.006503511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45371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45367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7"/>
        <v>5739.56</v>
      </c>
      <c r="F1527" s="115">
        <f t="shared" si="748"/>
        <v>45311</v>
      </c>
      <c r="G1527" s="116">
        <f t="shared" si="726"/>
        <v>8.3006723105383262E-3</v>
      </c>
      <c r="H1527" s="117">
        <f t="shared" si="734"/>
        <v>45371</v>
      </c>
      <c r="I1527" s="117">
        <f t="shared" si="727"/>
        <v>45371</v>
      </c>
      <c r="J1527" s="118">
        <f t="shared" si="735"/>
        <v>21</v>
      </c>
      <c r="K1527" s="118">
        <f t="shared" si="750"/>
        <v>19</v>
      </c>
      <c r="L1527" s="8">
        <f t="shared" si="736"/>
        <v>1.00750717</v>
      </c>
      <c r="M1527" s="119">
        <f t="shared" si="749"/>
        <v>1.0083006699999999</v>
      </c>
      <c r="N1527" s="119">
        <f t="shared" si="743"/>
        <v>1.4063831913249631</v>
      </c>
      <c r="O1527" s="112">
        <f t="shared" si="746"/>
        <v>1.41694114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9.5000000000000001E-2</v>
      </c>
      <c r="U1527" s="120">
        <f t="shared" si="744"/>
        <v>19</v>
      </c>
      <c r="V1527" s="120">
        <v>252</v>
      </c>
      <c r="W1527" s="119">
        <f t="shared" si="729"/>
        <v>1.0068660549999999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45371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45368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7"/>
        <v>5739.56</v>
      </c>
      <c r="F1528" s="115">
        <f t="shared" si="748"/>
        <v>45311</v>
      </c>
      <c r="G1528" s="116">
        <f t="shared" si="726"/>
        <v>8.3006723105383262E-3</v>
      </c>
      <c r="H1528" s="117">
        <f t="shared" si="734"/>
        <v>45371</v>
      </c>
      <c r="I1528" s="117">
        <f t="shared" si="727"/>
        <v>45371</v>
      </c>
      <c r="J1528" s="118">
        <f t="shared" si="735"/>
        <v>21</v>
      </c>
      <c r="K1528" s="118">
        <f t="shared" si="750"/>
        <v>19</v>
      </c>
      <c r="L1528" s="8">
        <f t="shared" si="736"/>
        <v>1.00750717</v>
      </c>
      <c r="M1528" s="119">
        <f t="shared" si="749"/>
        <v>1.0083006699999999</v>
      </c>
      <c r="N1528" s="119">
        <f t="shared" si="743"/>
        <v>1.4063831913249631</v>
      </c>
      <c r="O1528" s="112">
        <f t="shared" si="746"/>
        <v>1.41694114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9.5000000000000001E-2</v>
      </c>
      <c r="U1528" s="120">
        <f t="shared" si="744"/>
        <v>19</v>
      </c>
      <c r="V1528" s="120">
        <v>252</v>
      </c>
      <c r="W1528" s="119">
        <f t="shared" si="729"/>
        <v>1.0068660549999999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45371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45369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7"/>
        <v>5739.56</v>
      </c>
      <c r="F1529" s="115">
        <f t="shared" si="748"/>
        <v>45311</v>
      </c>
      <c r="G1529" s="116">
        <f t="shared" si="726"/>
        <v>8.3006723105383262E-3</v>
      </c>
      <c r="H1529" s="117">
        <f t="shared" si="734"/>
        <v>45371</v>
      </c>
      <c r="I1529" s="117">
        <f t="shared" si="727"/>
        <v>45371</v>
      </c>
      <c r="J1529" s="118">
        <f t="shared" si="735"/>
        <v>21</v>
      </c>
      <c r="K1529" s="118">
        <f t="shared" si="750"/>
        <v>19</v>
      </c>
      <c r="L1529" s="8">
        <f t="shared" si="736"/>
        <v>1.00750717</v>
      </c>
      <c r="M1529" s="119">
        <f t="shared" si="749"/>
        <v>1.0083006699999999</v>
      </c>
      <c r="N1529" s="119">
        <f t="shared" si="743"/>
        <v>1.4063831913249631</v>
      </c>
      <c r="O1529" s="112">
        <f t="shared" si="746"/>
        <v>1.41694114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9.5000000000000001E-2</v>
      </c>
      <c r="U1529" s="120">
        <f t="shared" si="744"/>
        <v>19</v>
      </c>
      <c r="V1529" s="120">
        <v>252</v>
      </c>
      <c r="W1529" s="119">
        <f t="shared" si="729"/>
        <v>1.0068660549999999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45371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45370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7"/>
        <v>5739.56</v>
      </c>
      <c r="F1530" s="115">
        <f t="shared" si="748"/>
        <v>45311</v>
      </c>
      <c r="G1530" s="116">
        <f t="shared" si="726"/>
        <v>8.3006723105383262E-3</v>
      </c>
      <c r="H1530" s="117">
        <f t="shared" si="734"/>
        <v>45371</v>
      </c>
      <c r="I1530" s="117">
        <f t="shared" si="727"/>
        <v>45371</v>
      </c>
      <c r="J1530" s="118">
        <f t="shared" si="735"/>
        <v>21</v>
      </c>
      <c r="K1530" s="118">
        <f t="shared" si="750"/>
        <v>20</v>
      </c>
      <c r="L1530" s="8">
        <f t="shared" si="736"/>
        <v>1.00790384</v>
      </c>
      <c r="M1530" s="119">
        <f t="shared" si="749"/>
        <v>1.0083006699999999</v>
      </c>
      <c r="N1530" s="119">
        <f t="shared" si="743"/>
        <v>1.4063831913249631</v>
      </c>
      <c r="O1530" s="112">
        <f t="shared" si="746"/>
        <v>1.41749901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9.5000000000000001E-2</v>
      </c>
      <c r="U1530" s="120">
        <f t="shared" si="744"/>
        <v>20</v>
      </c>
      <c r="V1530" s="120">
        <v>252</v>
      </c>
      <c r="W1530" s="119">
        <f t="shared" si="729"/>
        <v>1.0072287289999999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45371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45371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7"/>
        <v>5739.56</v>
      </c>
      <c r="F1531" s="115">
        <f t="shared" si="748"/>
        <v>45311</v>
      </c>
      <c r="G1531" s="116">
        <f t="shared" si="726"/>
        <v>8.3006723105383262E-3</v>
      </c>
      <c r="H1531" s="117">
        <f t="shared" si="734"/>
        <v>45404</v>
      </c>
      <c r="I1531" s="117">
        <f t="shared" si="727"/>
        <v>45371</v>
      </c>
      <c r="J1531" s="118">
        <f t="shared" si="735"/>
        <v>21</v>
      </c>
      <c r="K1531" s="118">
        <f t="shared" si="750"/>
        <v>21</v>
      </c>
      <c r="L1531" s="8">
        <f t="shared" si="736"/>
        <v>1.0083006699999999</v>
      </c>
      <c r="M1531" s="119">
        <f t="shared" si="749"/>
        <v>1.0083006699999999</v>
      </c>
      <c r="N1531" s="119">
        <f t="shared" si="743"/>
        <v>1.4063831913249631</v>
      </c>
      <c r="O1531" s="112">
        <f t="shared" si="746"/>
        <v>1.4180571099999999</v>
      </c>
      <c r="P1531" s="112">
        <f t="shared" si="728"/>
        <v>0</v>
      </c>
      <c r="Q1531" s="162">
        <f t="shared" si="739"/>
        <v>50</v>
      </c>
      <c r="R1531" s="30">
        <f t="shared" si="740"/>
        <v>9.1951999999999992E-2</v>
      </c>
      <c r="S1531" s="112">
        <f t="shared" si="745"/>
        <v>0</v>
      </c>
      <c r="T1531" s="122">
        <f t="shared" si="737"/>
        <v>9.5000000000000001E-2</v>
      </c>
      <c r="U1531" s="120">
        <f t="shared" si="744"/>
        <v>21</v>
      </c>
      <c r="V1531" s="120">
        <v>252</v>
      </c>
      <c r="W1531" s="119">
        <f t="shared" si="729"/>
        <v>1.0075915339999999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45371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45372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7"/>
        <v>5739.56</v>
      </c>
      <c r="F1532" s="115">
        <f t="shared" si="748"/>
        <v>45342</v>
      </c>
      <c r="G1532" s="116">
        <f t="shared" si="726"/>
        <v>8.3006723105383262E-3</v>
      </c>
      <c r="H1532" s="117">
        <f t="shared" si="734"/>
        <v>45404</v>
      </c>
      <c r="I1532" s="117">
        <f t="shared" si="727"/>
        <v>45404</v>
      </c>
      <c r="J1532" s="118">
        <f t="shared" si="735"/>
        <v>22</v>
      </c>
      <c r="K1532" s="118">
        <f t="shared" si="750"/>
        <v>1</v>
      </c>
      <c r="L1532" s="8">
        <f t="shared" si="736"/>
        <v>1.00037581</v>
      </c>
      <c r="M1532" s="119">
        <f t="shared" si="749"/>
        <v>1.0083006699999999</v>
      </c>
      <c r="N1532" s="119">
        <f t="shared" si="743"/>
        <v>1.4180571140896985</v>
      </c>
      <c r="O1532" s="112">
        <f t="shared" si="746"/>
        <v>1.4185900300000001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9.5000000000000001E-2</v>
      </c>
      <c r="U1532" s="120">
        <f t="shared" si="744"/>
        <v>1</v>
      </c>
      <c r="V1532" s="120">
        <v>252</v>
      </c>
      <c r="W1532" s="119">
        <f t="shared" si="729"/>
        <v>1.0003602009999999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45373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7"/>
        <v>5739.56</v>
      </c>
      <c r="F1533" s="115">
        <f t="shared" si="748"/>
        <v>45342</v>
      </c>
      <c r="G1533" s="116">
        <f t="shared" si="726"/>
        <v>8.3006723105383262E-3</v>
      </c>
      <c r="H1533" s="117">
        <f t="shared" si="734"/>
        <v>45404</v>
      </c>
      <c r="I1533" s="117">
        <f t="shared" si="727"/>
        <v>45404</v>
      </c>
      <c r="J1533" s="118">
        <f t="shared" si="735"/>
        <v>22</v>
      </c>
      <c r="K1533" s="118">
        <f t="shared" si="750"/>
        <v>2</v>
      </c>
      <c r="L1533" s="8">
        <f t="shared" si="736"/>
        <v>1.0007517699999999</v>
      </c>
      <c r="M1533" s="119">
        <f t="shared" si="749"/>
        <v>1.0083006699999999</v>
      </c>
      <c r="N1533" s="119">
        <f t="shared" si="743"/>
        <v>1.4180571140896985</v>
      </c>
      <c r="O1533" s="112">
        <f t="shared" si="746"/>
        <v>1.4191231600000001</v>
      </c>
      <c r="P1533" s="112">
        <f t="shared" si="728"/>
        <v>0</v>
      </c>
      <c r="Q1533" s="162">
        <f t="shared" si="739"/>
        <v>0</v>
      </c>
      <c r="R1533" s="30">
        <f t="shared" si="740"/>
        <v>0</v>
      </c>
      <c r="S1533" s="112">
        <f t="shared" si="745"/>
        <v>0</v>
      </c>
      <c r="T1533" s="122">
        <f t="shared" si="737"/>
        <v>9.5000000000000001E-2</v>
      </c>
      <c r="U1533" s="120">
        <f t="shared" si="744"/>
        <v>2</v>
      </c>
      <c r="V1533" s="120">
        <v>252</v>
      </c>
      <c r="W1533" s="119">
        <f t="shared" si="729"/>
        <v>1.0007205320000001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45374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7"/>
        <v>5739.56</v>
      </c>
      <c r="F1534" s="115">
        <f t="shared" si="748"/>
        <v>45342</v>
      </c>
      <c r="G1534" s="116">
        <f t="shared" si="726"/>
        <v>8.3006723105383262E-3</v>
      </c>
      <c r="H1534" s="117">
        <f t="shared" si="734"/>
        <v>45404</v>
      </c>
      <c r="I1534" s="117">
        <f t="shared" si="727"/>
        <v>45404</v>
      </c>
      <c r="J1534" s="118">
        <f t="shared" si="735"/>
        <v>22</v>
      </c>
      <c r="K1534" s="118">
        <f t="shared" si="750"/>
        <v>3</v>
      </c>
      <c r="L1534" s="8">
        <f t="shared" si="736"/>
        <v>1.0011278699999999</v>
      </c>
      <c r="M1534" s="119">
        <f t="shared" si="749"/>
        <v>1.0083006699999999</v>
      </c>
      <c r="N1534" s="119">
        <f t="shared" si="743"/>
        <v>1.4180571140896985</v>
      </c>
      <c r="O1534" s="112">
        <f t="shared" si="746"/>
        <v>1.4196564899999999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9.5000000000000001E-2</v>
      </c>
      <c r="U1534" s="120">
        <f t="shared" si="744"/>
        <v>3</v>
      </c>
      <c r="V1534" s="120">
        <v>252</v>
      </c>
      <c r="W1534" s="119">
        <f t="shared" si="729"/>
        <v>1.001080993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45404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45375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7"/>
        <v>5739.56</v>
      </c>
      <c r="F1535" s="115">
        <f t="shared" si="748"/>
        <v>45342</v>
      </c>
      <c r="G1535" s="116">
        <f t="shared" si="726"/>
        <v>8.3006723105383262E-3</v>
      </c>
      <c r="H1535" s="117">
        <f t="shared" si="734"/>
        <v>45404</v>
      </c>
      <c r="I1535" s="117">
        <f t="shared" si="727"/>
        <v>45404</v>
      </c>
      <c r="J1535" s="118">
        <f t="shared" si="735"/>
        <v>22</v>
      </c>
      <c r="K1535" s="118">
        <f t="shared" si="750"/>
        <v>3</v>
      </c>
      <c r="L1535" s="8">
        <f t="shared" si="736"/>
        <v>1.0011278699999999</v>
      </c>
      <c r="M1535" s="119">
        <f t="shared" si="749"/>
        <v>1.0083006699999999</v>
      </c>
      <c r="N1535" s="119">
        <f t="shared" si="743"/>
        <v>1.4180571140896985</v>
      </c>
      <c r="O1535" s="112">
        <f t="shared" si="746"/>
        <v>1.4196564899999999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9.5000000000000001E-2</v>
      </c>
      <c r="U1535" s="120">
        <f t="shared" si="744"/>
        <v>3</v>
      </c>
      <c r="V1535" s="120">
        <v>252</v>
      </c>
      <c r="W1535" s="119">
        <f t="shared" si="729"/>
        <v>1.001080993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45404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45376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7"/>
        <v>5739.56</v>
      </c>
      <c r="F1536" s="115">
        <f t="shared" si="748"/>
        <v>45342</v>
      </c>
      <c r="G1536" s="116">
        <f t="shared" si="726"/>
        <v>8.3006723105383262E-3</v>
      </c>
      <c r="H1536" s="117">
        <f t="shared" si="734"/>
        <v>45404</v>
      </c>
      <c r="I1536" s="117">
        <f t="shared" si="727"/>
        <v>45404</v>
      </c>
      <c r="J1536" s="118">
        <f t="shared" si="735"/>
        <v>22</v>
      </c>
      <c r="K1536" s="118">
        <f t="shared" si="750"/>
        <v>3</v>
      </c>
      <c r="L1536" s="8">
        <f t="shared" si="736"/>
        <v>1.0011278699999999</v>
      </c>
      <c r="M1536" s="119">
        <f t="shared" si="749"/>
        <v>1.0083006699999999</v>
      </c>
      <c r="N1536" s="119">
        <f t="shared" si="743"/>
        <v>1.4180571140896985</v>
      </c>
      <c r="O1536" s="112">
        <f t="shared" si="746"/>
        <v>1.4196564899999999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9.5000000000000001E-2</v>
      </c>
      <c r="U1536" s="120">
        <f t="shared" si="744"/>
        <v>3</v>
      </c>
      <c r="V1536" s="120">
        <v>252</v>
      </c>
      <c r="W1536" s="119">
        <f t="shared" si="729"/>
        <v>1.001080993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45404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45377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7"/>
        <v>5739.56</v>
      </c>
      <c r="F1537" s="115">
        <f t="shared" si="748"/>
        <v>45342</v>
      </c>
      <c r="G1537" s="116">
        <f t="shared" si="726"/>
        <v>8.3006723105383262E-3</v>
      </c>
      <c r="H1537" s="117">
        <f t="shared" si="734"/>
        <v>45404</v>
      </c>
      <c r="I1537" s="117">
        <f t="shared" si="727"/>
        <v>45404</v>
      </c>
      <c r="J1537" s="118">
        <f t="shared" si="735"/>
        <v>22</v>
      </c>
      <c r="K1537" s="118">
        <f t="shared" si="750"/>
        <v>4</v>
      </c>
      <c r="L1537" s="8">
        <f t="shared" si="736"/>
        <v>1.0015041099999999</v>
      </c>
      <c r="M1537" s="119">
        <f t="shared" si="749"/>
        <v>1.0083006699999999</v>
      </c>
      <c r="N1537" s="119">
        <f t="shared" si="743"/>
        <v>1.4180571140896985</v>
      </c>
      <c r="O1537" s="112">
        <f t="shared" si="746"/>
        <v>1.4201900199999999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9.5000000000000001E-2</v>
      </c>
      <c r="U1537" s="120">
        <f t="shared" si="744"/>
        <v>4</v>
      </c>
      <c r="V1537" s="120">
        <v>252</v>
      </c>
      <c r="W1537" s="119">
        <f t="shared" si="729"/>
        <v>1.0014415830000001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45404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45378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7"/>
        <v>5739.56</v>
      </c>
      <c r="F1538" s="115">
        <f t="shared" si="748"/>
        <v>45342</v>
      </c>
      <c r="G1538" s="116">
        <f t="shared" si="726"/>
        <v>8.3006723105383262E-3</v>
      </c>
      <c r="H1538" s="117">
        <f t="shared" si="734"/>
        <v>45404</v>
      </c>
      <c r="I1538" s="117">
        <f t="shared" si="727"/>
        <v>45404</v>
      </c>
      <c r="J1538" s="118">
        <f t="shared" si="735"/>
        <v>22</v>
      </c>
      <c r="K1538" s="118">
        <f t="shared" si="750"/>
        <v>5</v>
      </c>
      <c r="L1538" s="8">
        <f t="shared" si="736"/>
        <v>1.00188049</v>
      </c>
      <c r="M1538" s="119">
        <f t="shared" si="749"/>
        <v>1.0083006699999999</v>
      </c>
      <c r="N1538" s="119">
        <f t="shared" si="743"/>
        <v>1.4180571140896985</v>
      </c>
      <c r="O1538" s="112">
        <f t="shared" si="746"/>
        <v>1.4207237500000001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9.5000000000000001E-2</v>
      </c>
      <c r="U1538" s="120">
        <f t="shared" si="744"/>
        <v>5</v>
      </c>
      <c r="V1538" s="120">
        <v>252</v>
      </c>
      <c r="W1538" s="119">
        <f t="shared" si="729"/>
        <v>1.0018023039999999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45404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45379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7"/>
        <v>5739.56</v>
      </c>
      <c r="F1539" s="115">
        <f t="shared" si="748"/>
        <v>45342</v>
      </c>
      <c r="G1539" s="116">
        <f t="shared" si="726"/>
        <v>8.3006723105383262E-3</v>
      </c>
      <c r="H1539" s="117">
        <f t="shared" si="734"/>
        <v>45404</v>
      </c>
      <c r="I1539" s="117">
        <f t="shared" si="727"/>
        <v>45404</v>
      </c>
      <c r="J1539" s="118">
        <f t="shared" si="735"/>
        <v>22</v>
      </c>
      <c r="K1539" s="118">
        <f t="shared" si="750"/>
        <v>6</v>
      </c>
      <c r="L1539" s="8">
        <f t="shared" si="736"/>
        <v>1.0022570099999999</v>
      </c>
      <c r="M1539" s="119">
        <f t="shared" si="749"/>
        <v>1.0083006699999999</v>
      </c>
      <c r="N1539" s="119">
        <f t="shared" si="743"/>
        <v>1.4180571140896985</v>
      </c>
      <c r="O1539" s="112">
        <f t="shared" si="746"/>
        <v>1.4212576800000001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9.5000000000000001E-2</v>
      </c>
      <c r="U1539" s="120">
        <f t="shared" si="744"/>
        <v>6</v>
      </c>
      <c r="V1539" s="120">
        <v>252</v>
      </c>
      <c r="W1539" s="119">
        <f t="shared" si="729"/>
        <v>1.002163154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45404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45380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7"/>
        <v>5739.56</v>
      </c>
      <c r="F1540" s="115">
        <f t="shared" si="748"/>
        <v>45342</v>
      </c>
      <c r="G1540" s="116">
        <f t="shared" si="726"/>
        <v>8.3006723105383262E-3</v>
      </c>
      <c r="H1540" s="117">
        <f t="shared" si="734"/>
        <v>45404</v>
      </c>
      <c r="I1540" s="117">
        <f t="shared" si="727"/>
        <v>45404</v>
      </c>
      <c r="J1540" s="118">
        <f t="shared" si="735"/>
        <v>22</v>
      </c>
      <c r="K1540" s="118">
        <f t="shared" si="750"/>
        <v>7</v>
      </c>
      <c r="L1540" s="8">
        <f t="shared" si="736"/>
        <v>1.00263368</v>
      </c>
      <c r="M1540" s="119">
        <f t="shared" si="749"/>
        <v>1.0083006699999999</v>
      </c>
      <c r="N1540" s="119">
        <f t="shared" si="743"/>
        <v>1.4180571140896985</v>
      </c>
      <c r="O1540" s="112">
        <f t="shared" si="746"/>
        <v>1.4217918199999999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9.5000000000000001E-2</v>
      </c>
      <c r="U1540" s="120">
        <f t="shared" si="744"/>
        <v>7</v>
      </c>
      <c r="V1540" s="120">
        <v>252</v>
      </c>
      <c r="W1540" s="119">
        <f t="shared" si="729"/>
        <v>1.002524135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45404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45381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7"/>
        <v>5739.56</v>
      </c>
      <c r="F1541" s="115">
        <f t="shared" si="748"/>
        <v>45342</v>
      </c>
      <c r="G1541" s="116">
        <f t="shared" si="726"/>
        <v>8.3006723105383262E-3</v>
      </c>
      <c r="H1541" s="117">
        <f t="shared" si="734"/>
        <v>45404</v>
      </c>
      <c r="I1541" s="117">
        <f t="shared" si="727"/>
        <v>45404</v>
      </c>
      <c r="J1541" s="118">
        <f t="shared" si="735"/>
        <v>22</v>
      </c>
      <c r="K1541" s="118">
        <f t="shared" si="750"/>
        <v>7</v>
      </c>
      <c r="L1541" s="8">
        <f t="shared" si="736"/>
        <v>1.00263368</v>
      </c>
      <c r="M1541" s="119">
        <f t="shared" si="749"/>
        <v>1.0083006699999999</v>
      </c>
      <c r="N1541" s="119">
        <f t="shared" si="743"/>
        <v>1.4180571140896985</v>
      </c>
      <c r="O1541" s="112">
        <f t="shared" si="746"/>
        <v>1.4217918199999999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9.5000000000000001E-2</v>
      </c>
      <c r="U1541" s="120">
        <f t="shared" si="744"/>
        <v>7</v>
      </c>
      <c r="V1541" s="120">
        <v>252</v>
      </c>
      <c r="W1541" s="119">
        <f t="shared" si="729"/>
        <v>1.002524135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45404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45382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7"/>
        <v>5739.56</v>
      </c>
      <c r="F1542" s="115">
        <f t="shared" si="748"/>
        <v>45342</v>
      </c>
      <c r="G1542" s="116">
        <f t="shared" si="726"/>
        <v>8.3006723105383262E-3</v>
      </c>
      <c r="H1542" s="117">
        <f t="shared" si="734"/>
        <v>45404</v>
      </c>
      <c r="I1542" s="117">
        <f t="shared" si="727"/>
        <v>45404</v>
      </c>
      <c r="J1542" s="118">
        <f t="shared" si="735"/>
        <v>22</v>
      </c>
      <c r="K1542" s="118">
        <f t="shared" si="750"/>
        <v>7</v>
      </c>
      <c r="L1542" s="8">
        <f t="shared" si="736"/>
        <v>1.00263368</v>
      </c>
      <c r="M1542" s="119">
        <f t="shared" si="749"/>
        <v>1.0083006699999999</v>
      </c>
      <c r="N1542" s="119">
        <f t="shared" si="743"/>
        <v>1.4180571140896985</v>
      </c>
      <c r="O1542" s="112">
        <f t="shared" si="746"/>
        <v>1.4217918199999999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9.5000000000000001E-2</v>
      </c>
      <c r="U1542" s="120">
        <f t="shared" si="744"/>
        <v>7</v>
      </c>
      <c r="V1542" s="120">
        <v>252</v>
      </c>
      <c r="W1542" s="119">
        <f t="shared" si="729"/>
        <v>1.002524135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45404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45383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7"/>
        <v>5739.56</v>
      </c>
      <c r="F1543" s="115">
        <f t="shared" si="748"/>
        <v>45342</v>
      </c>
      <c r="G1543" s="116">
        <f t="shared" si="726"/>
        <v>8.3006723105383262E-3</v>
      </c>
      <c r="H1543" s="117">
        <f t="shared" si="734"/>
        <v>45404</v>
      </c>
      <c r="I1543" s="117">
        <f t="shared" si="727"/>
        <v>45404</v>
      </c>
      <c r="J1543" s="118">
        <f t="shared" si="735"/>
        <v>22</v>
      </c>
      <c r="K1543" s="118">
        <f t="shared" si="750"/>
        <v>7</v>
      </c>
      <c r="L1543" s="8">
        <f t="shared" si="736"/>
        <v>1.00263368</v>
      </c>
      <c r="M1543" s="119">
        <f t="shared" si="749"/>
        <v>1.0083006699999999</v>
      </c>
      <c r="N1543" s="119">
        <f t="shared" si="743"/>
        <v>1.4180571140896985</v>
      </c>
      <c r="O1543" s="112">
        <f t="shared" si="746"/>
        <v>1.4217918199999999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9.5000000000000001E-2</v>
      </c>
      <c r="U1543" s="120">
        <f t="shared" si="744"/>
        <v>7</v>
      </c>
      <c r="V1543" s="120">
        <v>252</v>
      </c>
      <c r="W1543" s="119">
        <f t="shared" si="729"/>
        <v>1.002524135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45404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45384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7"/>
        <v>5739.56</v>
      </c>
      <c r="F1544" s="115">
        <f t="shared" si="748"/>
        <v>45342</v>
      </c>
      <c r="G1544" s="116">
        <f t="shared" si="726"/>
        <v>8.3006723105383262E-3</v>
      </c>
      <c r="H1544" s="117">
        <f t="shared" si="734"/>
        <v>45404</v>
      </c>
      <c r="I1544" s="117">
        <f t="shared" si="727"/>
        <v>45404</v>
      </c>
      <c r="J1544" s="118">
        <f t="shared" si="735"/>
        <v>22</v>
      </c>
      <c r="K1544" s="118">
        <f t="shared" si="750"/>
        <v>8</v>
      </c>
      <c r="L1544" s="8">
        <f t="shared" si="736"/>
        <v>1.0030104900000001</v>
      </c>
      <c r="M1544" s="119">
        <f t="shared" si="749"/>
        <v>1.0083006699999999</v>
      </c>
      <c r="N1544" s="119">
        <f t="shared" si="743"/>
        <v>1.4180571140896985</v>
      </c>
      <c r="O1544" s="112">
        <f t="shared" si="746"/>
        <v>1.4223261599999999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9.5000000000000001E-2</v>
      </c>
      <c r="U1544" s="120">
        <f t="shared" si="744"/>
        <v>8</v>
      </c>
      <c r="V1544" s="120">
        <v>252</v>
      </c>
      <c r="W1544" s="119">
        <f t="shared" si="729"/>
        <v>1.0028852450000001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45404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45385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7"/>
        <v>5739.56</v>
      </c>
      <c r="F1545" s="115">
        <f t="shared" si="748"/>
        <v>45342</v>
      </c>
      <c r="G1545" s="116">
        <f t="shared" si="726"/>
        <v>8.3006723105383262E-3</v>
      </c>
      <c r="H1545" s="117">
        <f t="shared" si="734"/>
        <v>45404</v>
      </c>
      <c r="I1545" s="117">
        <f t="shared" si="727"/>
        <v>45404</v>
      </c>
      <c r="J1545" s="118">
        <f t="shared" si="735"/>
        <v>22</v>
      </c>
      <c r="K1545" s="118">
        <f t="shared" si="750"/>
        <v>9</v>
      </c>
      <c r="L1545" s="8">
        <f t="shared" si="736"/>
        <v>1.0033874300000001</v>
      </c>
      <c r="M1545" s="119">
        <f t="shared" si="749"/>
        <v>1.0083006699999999</v>
      </c>
      <c r="N1545" s="119">
        <f t="shared" si="743"/>
        <v>1.4180571140896985</v>
      </c>
      <c r="O1545" s="112">
        <f t="shared" si="746"/>
        <v>1.4228606800000001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9.5000000000000001E-2</v>
      </c>
      <c r="U1545" s="120">
        <f t="shared" si="744"/>
        <v>9</v>
      </c>
      <c r="V1545" s="120">
        <v>252</v>
      </c>
      <c r="W1545" s="119">
        <f t="shared" si="729"/>
        <v>1.0032464860000001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45404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45386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7"/>
        <v>5739.56</v>
      </c>
      <c r="F1546" s="115">
        <f t="shared" si="748"/>
        <v>45342</v>
      </c>
      <c r="G1546" s="116">
        <f t="shared" ref="G1546:G1609" si="752">(E1546/D1546)-1</f>
        <v>8.3006723105383262E-3</v>
      </c>
      <c r="H1546" s="117">
        <f t="shared" si="734"/>
        <v>45404</v>
      </c>
      <c r="I1546" s="117">
        <f t="shared" ref="I1546:I1609" si="753">IF(A1546&gt;I1545,H1546,I1545)</f>
        <v>45404</v>
      </c>
      <c r="J1546" s="118">
        <f t="shared" si="735"/>
        <v>22</v>
      </c>
      <c r="K1546" s="118">
        <f t="shared" si="750"/>
        <v>10</v>
      </c>
      <c r="L1546" s="8">
        <f t="shared" si="736"/>
        <v>1.00376452</v>
      </c>
      <c r="M1546" s="119">
        <f t="shared" si="749"/>
        <v>1.0083006699999999</v>
      </c>
      <c r="N1546" s="119">
        <f t="shared" si="743"/>
        <v>1.4180571140896985</v>
      </c>
      <c r="O1546" s="112">
        <f t="shared" si="746"/>
        <v>1.4233954099999999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9.5000000000000001E-2</v>
      </c>
      <c r="U1546" s="120">
        <f t="shared" si="744"/>
        <v>10</v>
      </c>
      <c r="V1546" s="120">
        <v>252</v>
      </c>
      <c r="W1546" s="119">
        <f t="shared" ref="W1546:W1609" si="755">ROUND((1+T1546)^TRUNC((U1546/V1546),9),9)</f>
        <v>1.0036078559999999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45404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45387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7"/>
        <v>5739.56</v>
      </c>
      <c r="F1547" s="115">
        <f t="shared" si="748"/>
        <v>45342</v>
      </c>
      <c r="G1547" s="116">
        <f t="shared" si="752"/>
        <v>8.3006723105383262E-3</v>
      </c>
      <c r="H1547" s="117">
        <f t="shared" ref="H1547:H1610" si="760">IF(DAY(A1547)=H$9,VLOOKUP(A1547,AH$118:AN$450,4),H1546)</f>
        <v>45404</v>
      </c>
      <c r="I1547" s="117">
        <f t="shared" si="753"/>
        <v>45404</v>
      </c>
      <c r="J1547" s="118">
        <f t="shared" ref="J1547:J1610" si="761">IF(I1547=I1546,J1546,NETWORKDAYS(I1546,I1547,$AD$148:$AD$502)-1)</f>
        <v>22</v>
      </c>
      <c r="K1547" s="118">
        <f t="shared" si="750"/>
        <v>11</v>
      </c>
      <c r="L1547" s="8">
        <f t="shared" ref="L1547:L1610" si="762">IF(E1547&lt;D1547,1,TRUNC((E1547/D1547)^TRUNC((K1547/J1547),9),8))</f>
        <v>1.0041417500000001</v>
      </c>
      <c r="M1547" s="119">
        <f t="shared" si="749"/>
        <v>1.0083006699999999</v>
      </c>
      <c r="N1547" s="119">
        <f t="shared" si="743"/>
        <v>1.4180571140896985</v>
      </c>
      <c r="O1547" s="112">
        <f t="shared" si="746"/>
        <v>1.42393035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9.5000000000000001E-2</v>
      </c>
      <c r="U1547" s="120">
        <f t="shared" si="744"/>
        <v>11</v>
      </c>
      <c r="V1547" s="120">
        <v>252</v>
      </c>
      <c r="W1547" s="119">
        <f t="shared" si="755"/>
        <v>1.0039693569999999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45404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45388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7"/>
        <v>5739.56</v>
      </c>
      <c r="F1548" s="115">
        <f t="shared" si="748"/>
        <v>45342</v>
      </c>
      <c r="G1548" s="116">
        <f t="shared" si="752"/>
        <v>8.3006723105383262E-3</v>
      </c>
      <c r="H1548" s="117">
        <f t="shared" si="760"/>
        <v>45404</v>
      </c>
      <c r="I1548" s="117">
        <f t="shared" si="753"/>
        <v>45404</v>
      </c>
      <c r="J1548" s="118">
        <f t="shared" si="761"/>
        <v>22</v>
      </c>
      <c r="K1548" s="118">
        <f t="shared" si="750"/>
        <v>12</v>
      </c>
      <c r="L1548" s="8">
        <f t="shared" si="762"/>
        <v>1.00451913</v>
      </c>
      <c r="M1548" s="119">
        <f t="shared" si="749"/>
        <v>1.0083006699999999</v>
      </c>
      <c r="N1548" s="119">
        <f t="shared" si="743"/>
        <v>1.4180571140896985</v>
      </c>
      <c r="O1548" s="112">
        <f t="shared" si="746"/>
        <v>1.42446549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9.5000000000000001E-2</v>
      </c>
      <c r="U1548" s="120">
        <f t="shared" si="744"/>
        <v>12</v>
      </c>
      <c r="V1548" s="120">
        <v>252</v>
      </c>
      <c r="W1548" s="119">
        <f t="shared" si="755"/>
        <v>1.004330988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45404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45389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7"/>
        <v>5739.56</v>
      </c>
      <c r="F1549" s="115">
        <f t="shared" si="748"/>
        <v>45342</v>
      </c>
      <c r="G1549" s="116">
        <f t="shared" si="752"/>
        <v>8.3006723105383262E-3</v>
      </c>
      <c r="H1549" s="117">
        <f t="shared" si="760"/>
        <v>45404</v>
      </c>
      <c r="I1549" s="117">
        <f t="shared" si="753"/>
        <v>45404</v>
      </c>
      <c r="J1549" s="118">
        <f t="shared" si="761"/>
        <v>22</v>
      </c>
      <c r="K1549" s="118">
        <f t="shared" si="750"/>
        <v>12</v>
      </c>
      <c r="L1549" s="8">
        <f t="shared" si="762"/>
        <v>1.00451913</v>
      </c>
      <c r="M1549" s="119">
        <f t="shared" si="749"/>
        <v>1.0083006699999999</v>
      </c>
      <c r="N1549" s="119">
        <f t="shared" si="743"/>
        <v>1.4180571140896985</v>
      </c>
      <c r="O1549" s="112">
        <f t="shared" si="746"/>
        <v>1.42446549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9.5000000000000001E-2</v>
      </c>
      <c r="U1549" s="120">
        <f t="shared" si="744"/>
        <v>12</v>
      </c>
      <c r="V1549" s="120">
        <v>252</v>
      </c>
      <c r="W1549" s="119">
        <f t="shared" si="755"/>
        <v>1.004330988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45404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45390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7"/>
        <v>5739.56</v>
      </c>
      <c r="F1550" s="115">
        <f t="shared" si="748"/>
        <v>45342</v>
      </c>
      <c r="G1550" s="116">
        <f t="shared" si="752"/>
        <v>8.3006723105383262E-3</v>
      </c>
      <c r="H1550" s="117">
        <f t="shared" si="760"/>
        <v>45404</v>
      </c>
      <c r="I1550" s="117">
        <f t="shared" si="753"/>
        <v>45404</v>
      </c>
      <c r="J1550" s="118">
        <f t="shared" si="761"/>
        <v>22</v>
      </c>
      <c r="K1550" s="118">
        <f t="shared" si="750"/>
        <v>12</v>
      </c>
      <c r="L1550" s="8">
        <f t="shared" si="762"/>
        <v>1.00451913</v>
      </c>
      <c r="M1550" s="119">
        <f t="shared" si="749"/>
        <v>1.0083006699999999</v>
      </c>
      <c r="N1550" s="119">
        <f t="shared" si="743"/>
        <v>1.4180571140896985</v>
      </c>
      <c r="O1550" s="112">
        <f t="shared" si="746"/>
        <v>1.42446549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9.5000000000000001E-2</v>
      </c>
      <c r="U1550" s="120">
        <f t="shared" si="744"/>
        <v>12</v>
      </c>
      <c r="V1550" s="120">
        <v>252</v>
      </c>
      <c r="W1550" s="119">
        <f t="shared" si="755"/>
        <v>1.004330988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45404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45391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7"/>
        <v>5739.56</v>
      </c>
      <c r="F1551" s="115">
        <f t="shared" si="748"/>
        <v>45342</v>
      </c>
      <c r="G1551" s="116">
        <f t="shared" si="752"/>
        <v>8.3006723105383262E-3</v>
      </c>
      <c r="H1551" s="117">
        <f t="shared" si="760"/>
        <v>45404</v>
      </c>
      <c r="I1551" s="117">
        <f t="shared" si="753"/>
        <v>45404</v>
      </c>
      <c r="J1551" s="118">
        <f t="shared" si="761"/>
        <v>22</v>
      </c>
      <c r="K1551" s="118">
        <f t="shared" si="750"/>
        <v>13</v>
      </c>
      <c r="L1551" s="8">
        <f t="shared" si="762"/>
        <v>1.0048966399999999</v>
      </c>
      <c r="M1551" s="119">
        <f t="shared" si="749"/>
        <v>1.0083006699999999</v>
      </c>
      <c r="N1551" s="119">
        <f t="shared" si="743"/>
        <v>1.4180571140896985</v>
      </c>
      <c r="O1551" s="112">
        <f t="shared" si="746"/>
        <v>1.4250008199999999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9.5000000000000001E-2</v>
      </c>
      <c r="U1551" s="120">
        <f t="shared" si="744"/>
        <v>13</v>
      </c>
      <c r="V1551" s="120">
        <v>252</v>
      </c>
      <c r="W1551" s="119">
        <f t="shared" si="755"/>
        <v>1.0046927489999999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45404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45392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7"/>
        <v>5739.56</v>
      </c>
      <c r="F1552" s="115">
        <f t="shared" si="748"/>
        <v>45342</v>
      </c>
      <c r="G1552" s="116">
        <f t="shared" si="752"/>
        <v>8.3006723105383262E-3</v>
      </c>
      <c r="H1552" s="117">
        <f t="shared" si="760"/>
        <v>45404</v>
      </c>
      <c r="I1552" s="117">
        <f t="shared" si="753"/>
        <v>45404</v>
      </c>
      <c r="J1552" s="118">
        <f t="shared" si="761"/>
        <v>22</v>
      </c>
      <c r="K1552" s="118">
        <f t="shared" si="750"/>
        <v>14</v>
      </c>
      <c r="L1552" s="8">
        <f t="shared" si="762"/>
        <v>1.0052743</v>
      </c>
      <c r="M1552" s="119">
        <f t="shared" si="749"/>
        <v>1.0083006699999999</v>
      </c>
      <c r="N1552" s="119">
        <f t="shared" si="743"/>
        <v>1.4180571140896985</v>
      </c>
      <c r="O1552" s="112">
        <f t="shared" si="746"/>
        <v>1.4255363700000001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9.5000000000000001E-2</v>
      </c>
      <c r="U1552" s="120">
        <f t="shared" si="744"/>
        <v>14</v>
      </c>
      <c r="V1552" s="120">
        <v>252</v>
      </c>
      <c r="W1552" s="119">
        <f t="shared" si="755"/>
        <v>1.0050546410000001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45404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45393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7"/>
        <v>5739.56</v>
      </c>
      <c r="F1553" s="115">
        <f t="shared" si="748"/>
        <v>45342</v>
      </c>
      <c r="G1553" s="116">
        <f t="shared" si="752"/>
        <v>8.3006723105383262E-3</v>
      </c>
      <c r="H1553" s="117">
        <f t="shared" si="760"/>
        <v>45404</v>
      </c>
      <c r="I1553" s="117">
        <f t="shared" si="753"/>
        <v>45404</v>
      </c>
      <c r="J1553" s="118">
        <f t="shared" si="761"/>
        <v>22</v>
      </c>
      <c r="K1553" s="118">
        <f t="shared" si="750"/>
        <v>15</v>
      </c>
      <c r="L1553" s="8">
        <f t="shared" si="762"/>
        <v>1.0056521</v>
      </c>
      <c r="M1553" s="119">
        <f t="shared" si="749"/>
        <v>1.0083006699999999</v>
      </c>
      <c r="N1553" s="119">
        <f t="shared" si="743"/>
        <v>1.4180571140896985</v>
      </c>
      <c r="O1553" s="112">
        <f t="shared" si="746"/>
        <v>1.42607211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9.5000000000000001E-2</v>
      </c>
      <c r="U1553" s="120">
        <f t="shared" si="744"/>
        <v>15</v>
      </c>
      <c r="V1553" s="120">
        <v>252</v>
      </c>
      <c r="W1553" s="119">
        <f t="shared" si="755"/>
        <v>1.0054166630000001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45404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45394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7"/>
        <v>5739.56</v>
      </c>
      <c r="F1554" s="115">
        <f t="shared" si="748"/>
        <v>45342</v>
      </c>
      <c r="G1554" s="116">
        <f t="shared" si="752"/>
        <v>8.3006723105383262E-3</v>
      </c>
      <c r="H1554" s="117">
        <f t="shared" si="760"/>
        <v>45404</v>
      </c>
      <c r="I1554" s="117">
        <f t="shared" si="753"/>
        <v>45404</v>
      </c>
      <c r="J1554" s="118">
        <f t="shared" si="761"/>
        <v>22</v>
      </c>
      <c r="K1554" s="118">
        <f t="shared" si="750"/>
        <v>16</v>
      </c>
      <c r="L1554" s="8">
        <f t="shared" si="762"/>
        <v>1.00603004</v>
      </c>
      <c r="M1554" s="119">
        <f t="shared" si="749"/>
        <v>1.0083006699999999</v>
      </c>
      <c r="N1554" s="119">
        <f t="shared" si="743"/>
        <v>1.4180571140896985</v>
      </c>
      <c r="O1554" s="112">
        <f t="shared" si="746"/>
        <v>1.42660805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9.5000000000000001E-2</v>
      </c>
      <c r="U1554" s="120">
        <f t="shared" si="744"/>
        <v>16</v>
      </c>
      <c r="V1554" s="120">
        <v>252</v>
      </c>
      <c r="W1554" s="119">
        <f t="shared" si="755"/>
        <v>1.005778815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45404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45395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7"/>
        <v>5739.56</v>
      </c>
      <c r="F1555" s="115">
        <f t="shared" si="748"/>
        <v>45342</v>
      </c>
      <c r="G1555" s="116">
        <f t="shared" si="752"/>
        <v>8.3006723105383262E-3</v>
      </c>
      <c r="H1555" s="117">
        <f t="shared" si="760"/>
        <v>45404</v>
      </c>
      <c r="I1555" s="117">
        <f t="shared" si="753"/>
        <v>45404</v>
      </c>
      <c r="J1555" s="118">
        <f t="shared" si="761"/>
        <v>22</v>
      </c>
      <c r="K1555" s="118">
        <f t="shared" si="750"/>
        <v>17</v>
      </c>
      <c r="L1555" s="8">
        <f t="shared" si="762"/>
        <v>1.0064081199999999</v>
      </c>
      <c r="M1555" s="119">
        <f t="shared" si="749"/>
        <v>1.0083006699999999</v>
      </c>
      <c r="N1555" s="119">
        <f t="shared" si="743"/>
        <v>1.4180571140896985</v>
      </c>
      <c r="O1555" s="112">
        <f t="shared" si="746"/>
        <v>1.4271441899999999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9.5000000000000001E-2</v>
      </c>
      <c r="U1555" s="120">
        <f t="shared" si="744"/>
        <v>17</v>
      </c>
      <c r="V1555" s="120">
        <v>252</v>
      </c>
      <c r="W1555" s="119">
        <f t="shared" si="755"/>
        <v>1.0061410980000001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45404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45396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7"/>
        <v>5739.56</v>
      </c>
      <c r="F1556" s="115">
        <f t="shared" si="748"/>
        <v>45342</v>
      </c>
      <c r="G1556" s="116">
        <f t="shared" si="752"/>
        <v>8.3006723105383262E-3</v>
      </c>
      <c r="H1556" s="117">
        <f t="shared" si="760"/>
        <v>45404</v>
      </c>
      <c r="I1556" s="117">
        <f t="shared" si="753"/>
        <v>45404</v>
      </c>
      <c r="J1556" s="118">
        <f t="shared" si="761"/>
        <v>22</v>
      </c>
      <c r="K1556" s="118">
        <f t="shared" si="750"/>
        <v>17</v>
      </c>
      <c r="L1556" s="8">
        <f t="shared" si="762"/>
        <v>1.0064081199999999</v>
      </c>
      <c r="M1556" s="119">
        <f t="shared" si="749"/>
        <v>1.0083006699999999</v>
      </c>
      <c r="N1556" s="119">
        <f t="shared" si="743"/>
        <v>1.4180571140896985</v>
      </c>
      <c r="O1556" s="112">
        <f t="shared" si="746"/>
        <v>1.4271441899999999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9.5000000000000001E-2</v>
      </c>
      <c r="U1556" s="120">
        <f t="shared" si="744"/>
        <v>17</v>
      </c>
      <c r="V1556" s="120">
        <v>252</v>
      </c>
      <c r="W1556" s="119">
        <f t="shared" si="755"/>
        <v>1.0061410980000001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45404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45397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7"/>
        <v>5739.56</v>
      </c>
      <c r="F1557" s="115">
        <f t="shared" si="748"/>
        <v>45342</v>
      </c>
      <c r="G1557" s="116">
        <f t="shared" si="752"/>
        <v>8.3006723105383262E-3</v>
      </c>
      <c r="H1557" s="117">
        <f t="shared" si="760"/>
        <v>45404</v>
      </c>
      <c r="I1557" s="117">
        <f t="shared" si="753"/>
        <v>45404</v>
      </c>
      <c r="J1557" s="118">
        <f t="shared" si="761"/>
        <v>22</v>
      </c>
      <c r="K1557" s="118">
        <f t="shared" si="750"/>
        <v>17</v>
      </c>
      <c r="L1557" s="8">
        <f t="shared" si="762"/>
        <v>1.0064081199999999</v>
      </c>
      <c r="M1557" s="119">
        <f t="shared" si="749"/>
        <v>1.0083006699999999</v>
      </c>
      <c r="N1557" s="119">
        <f t="shared" si="743"/>
        <v>1.4180571140896985</v>
      </c>
      <c r="O1557" s="112">
        <f t="shared" si="746"/>
        <v>1.4271441899999999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9.5000000000000001E-2</v>
      </c>
      <c r="U1557" s="120">
        <f t="shared" si="744"/>
        <v>17</v>
      </c>
      <c r="V1557" s="120">
        <v>252</v>
      </c>
      <c r="W1557" s="119">
        <f t="shared" si="755"/>
        <v>1.0061410980000001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45404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45398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7"/>
        <v>5739.56</v>
      </c>
      <c r="F1558" s="115">
        <f t="shared" si="748"/>
        <v>45342</v>
      </c>
      <c r="G1558" s="116">
        <f t="shared" si="752"/>
        <v>8.3006723105383262E-3</v>
      </c>
      <c r="H1558" s="117">
        <f t="shared" si="760"/>
        <v>45404</v>
      </c>
      <c r="I1558" s="117">
        <f t="shared" si="753"/>
        <v>45404</v>
      </c>
      <c r="J1558" s="118">
        <f t="shared" si="761"/>
        <v>22</v>
      </c>
      <c r="K1558" s="118">
        <f t="shared" si="750"/>
        <v>18</v>
      </c>
      <c r="L1558" s="8">
        <f t="shared" si="762"/>
        <v>1.0067863500000001</v>
      </c>
      <c r="M1558" s="119">
        <f t="shared" si="749"/>
        <v>1.0083006699999999</v>
      </c>
      <c r="N1558" s="119">
        <f t="shared" si="743"/>
        <v>1.4180571140896985</v>
      </c>
      <c r="O1558" s="112">
        <f t="shared" si="746"/>
        <v>1.4276805400000001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9.5000000000000001E-2</v>
      </c>
      <c r="U1558" s="120">
        <f t="shared" si="744"/>
        <v>18</v>
      </c>
      <c r="V1558" s="120">
        <v>252</v>
      </c>
      <c r="W1558" s="119">
        <f t="shared" si="755"/>
        <v>1.006503511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45404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45399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7"/>
        <v>5739.56</v>
      </c>
      <c r="F1559" s="115">
        <f t="shared" si="748"/>
        <v>45342</v>
      </c>
      <c r="G1559" s="116">
        <f t="shared" si="752"/>
        <v>8.3006723105383262E-3</v>
      </c>
      <c r="H1559" s="117">
        <f t="shared" si="760"/>
        <v>45404</v>
      </c>
      <c r="I1559" s="117">
        <f t="shared" si="753"/>
        <v>45404</v>
      </c>
      <c r="J1559" s="118">
        <f t="shared" si="761"/>
        <v>22</v>
      </c>
      <c r="K1559" s="118">
        <f t="shared" si="750"/>
        <v>19</v>
      </c>
      <c r="L1559" s="8">
        <f t="shared" si="762"/>
        <v>1.0071647100000001</v>
      </c>
      <c r="M1559" s="119">
        <f t="shared" si="749"/>
        <v>1.0083006699999999</v>
      </c>
      <c r="N1559" s="119">
        <f t="shared" si="743"/>
        <v>1.4180571140896985</v>
      </c>
      <c r="O1559" s="112">
        <f t="shared" si="746"/>
        <v>1.42821708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9.5000000000000001E-2</v>
      </c>
      <c r="U1559" s="120">
        <f t="shared" si="744"/>
        <v>19</v>
      </c>
      <c r="V1559" s="120">
        <v>252</v>
      </c>
      <c r="W1559" s="119">
        <f t="shared" si="755"/>
        <v>1.0068660549999999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45404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45400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7"/>
        <v>5739.56</v>
      </c>
      <c r="F1560" s="115">
        <f t="shared" si="748"/>
        <v>45342</v>
      </c>
      <c r="G1560" s="116">
        <f t="shared" si="752"/>
        <v>8.3006723105383262E-3</v>
      </c>
      <c r="H1560" s="117">
        <f t="shared" si="760"/>
        <v>45404</v>
      </c>
      <c r="I1560" s="117">
        <f t="shared" si="753"/>
        <v>45404</v>
      </c>
      <c r="J1560" s="118">
        <f t="shared" si="761"/>
        <v>22</v>
      </c>
      <c r="K1560" s="118">
        <f t="shared" si="750"/>
        <v>20</v>
      </c>
      <c r="L1560" s="8">
        <f t="shared" si="762"/>
        <v>1.0075432200000001</v>
      </c>
      <c r="M1560" s="119">
        <f t="shared" si="749"/>
        <v>1.0083006699999999</v>
      </c>
      <c r="N1560" s="119">
        <f t="shared" si="743"/>
        <v>1.4180571140896985</v>
      </c>
      <c r="O1560" s="112">
        <f t="shared" si="746"/>
        <v>1.42875383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9.5000000000000001E-2</v>
      </c>
      <c r="U1560" s="120">
        <f t="shared" si="744"/>
        <v>20</v>
      </c>
      <c r="V1560" s="120">
        <v>252</v>
      </c>
      <c r="W1560" s="119">
        <f t="shared" si="755"/>
        <v>1.0072287289999999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45404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45401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7"/>
        <v>5739.56</v>
      </c>
      <c r="F1561" s="115">
        <f t="shared" si="748"/>
        <v>45342</v>
      </c>
      <c r="G1561" s="116">
        <f t="shared" si="752"/>
        <v>8.3006723105383262E-3</v>
      </c>
      <c r="H1561" s="117">
        <f t="shared" si="760"/>
        <v>45404</v>
      </c>
      <c r="I1561" s="117">
        <f t="shared" si="753"/>
        <v>45404</v>
      </c>
      <c r="J1561" s="118">
        <f t="shared" si="761"/>
        <v>22</v>
      </c>
      <c r="K1561" s="118">
        <f t="shared" si="750"/>
        <v>21</v>
      </c>
      <c r="L1561" s="8">
        <f t="shared" si="762"/>
        <v>1.0079218700000001</v>
      </c>
      <c r="M1561" s="119">
        <f t="shared" si="749"/>
        <v>1.0083006699999999</v>
      </c>
      <c r="N1561" s="119">
        <f t="shared" si="743"/>
        <v>1.4180571140896985</v>
      </c>
      <c r="O1561" s="112">
        <f t="shared" si="746"/>
        <v>1.4292907699999999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9.5000000000000001E-2</v>
      </c>
      <c r="U1561" s="120">
        <f t="shared" si="744"/>
        <v>21</v>
      </c>
      <c r="V1561" s="120">
        <v>252</v>
      </c>
      <c r="W1561" s="119">
        <f t="shared" si="755"/>
        <v>1.0075915339999999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45404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45402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7"/>
        <v>5739.56</v>
      </c>
      <c r="F1562" s="115">
        <f t="shared" si="748"/>
        <v>45342</v>
      </c>
      <c r="G1562" s="116">
        <f t="shared" si="752"/>
        <v>8.3006723105383262E-3</v>
      </c>
      <c r="H1562" s="117">
        <f t="shared" si="760"/>
        <v>45432</v>
      </c>
      <c r="I1562" s="117">
        <f t="shared" si="753"/>
        <v>45404</v>
      </c>
      <c r="J1562" s="118">
        <f t="shared" si="761"/>
        <v>22</v>
      </c>
      <c r="K1562" s="118">
        <f t="shared" si="750"/>
        <v>22</v>
      </c>
      <c r="L1562" s="8">
        <f t="shared" si="762"/>
        <v>1.0083006699999999</v>
      </c>
      <c r="M1562" s="119">
        <f t="shared" si="749"/>
        <v>1.0083006699999999</v>
      </c>
      <c r="N1562" s="119">
        <f t="shared" si="743"/>
        <v>1.4180571140896985</v>
      </c>
      <c r="O1562" s="112">
        <f t="shared" si="746"/>
        <v>1.4298279300000001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9.5000000000000001E-2</v>
      </c>
      <c r="U1562" s="120">
        <f t="shared" si="744"/>
        <v>22</v>
      </c>
      <c r="V1562" s="120">
        <v>252</v>
      </c>
      <c r="W1562" s="119">
        <f t="shared" si="755"/>
        <v>1.00795447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45404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45403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7"/>
        <v>5739.56</v>
      </c>
      <c r="F1563" s="115">
        <f t="shared" si="748"/>
        <v>45342</v>
      </c>
      <c r="G1563" s="116">
        <f t="shared" si="752"/>
        <v>8.3006723105383262E-3</v>
      </c>
      <c r="H1563" s="117">
        <f t="shared" si="760"/>
        <v>45432</v>
      </c>
      <c r="I1563" s="117">
        <f t="shared" si="753"/>
        <v>45404</v>
      </c>
      <c r="J1563" s="118">
        <f t="shared" si="761"/>
        <v>22</v>
      </c>
      <c r="K1563" s="118">
        <f t="shared" si="750"/>
        <v>22</v>
      </c>
      <c r="L1563" s="8">
        <f t="shared" si="762"/>
        <v>1.0083006699999999</v>
      </c>
      <c r="M1563" s="119">
        <f t="shared" si="749"/>
        <v>1.0083006699999999</v>
      </c>
      <c r="N1563" s="119">
        <f t="shared" si="743"/>
        <v>1.4180571140896985</v>
      </c>
      <c r="O1563" s="112">
        <f t="shared" si="746"/>
        <v>1.4298279300000001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9.5000000000000001E-2</v>
      </c>
      <c r="U1563" s="120">
        <f t="shared" si="744"/>
        <v>22</v>
      </c>
      <c r="V1563" s="120">
        <v>252</v>
      </c>
      <c r="W1563" s="119">
        <f t="shared" si="755"/>
        <v>1.00795447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45404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45404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7"/>
        <v>5739.56</v>
      </c>
      <c r="F1564" s="115">
        <f t="shared" si="748"/>
        <v>45342</v>
      </c>
      <c r="G1564" s="116">
        <f t="shared" si="752"/>
        <v>8.3006723105383262E-3</v>
      </c>
      <c r="H1564" s="117">
        <f t="shared" si="760"/>
        <v>45432</v>
      </c>
      <c r="I1564" s="117">
        <f t="shared" si="753"/>
        <v>45404</v>
      </c>
      <c r="J1564" s="118">
        <f t="shared" si="761"/>
        <v>22</v>
      </c>
      <c r="K1564" s="118">
        <f t="shared" si="750"/>
        <v>22</v>
      </c>
      <c r="L1564" s="8">
        <f t="shared" si="762"/>
        <v>1.0083006699999999</v>
      </c>
      <c r="M1564" s="119">
        <f t="shared" si="749"/>
        <v>1.0083006699999999</v>
      </c>
      <c r="N1564" s="119">
        <f t="shared" si="743"/>
        <v>1.4180571140896985</v>
      </c>
      <c r="O1564" s="112">
        <f t="shared" si="746"/>
        <v>1.4298279300000001</v>
      </c>
      <c r="P1564" s="112">
        <f t="shared" si="754"/>
        <v>0</v>
      </c>
      <c r="Q1564" s="162">
        <f t="shared" si="765"/>
        <v>51</v>
      </c>
      <c r="R1564" s="30">
        <f t="shared" si="766"/>
        <v>9.926299999999999E-2</v>
      </c>
      <c r="S1564" s="112">
        <f t="shared" si="745"/>
        <v>0</v>
      </c>
      <c r="T1564" s="122">
        <f t="shared" si="763"/>
        <v>9.5000000000000001E-2</v>
      </c>
      <c r="U1564" s="120">
        <f t="shared" si="744"/>
        <v>22</v>
      </c>
      <c r="V1564" s="120">
        <v>252</v>
      </c>
      <c r="W1564" s="119">
        <f t="shared" si="755"/>
        <v>1.00795447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45404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45405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7"/>
        <v>5739.56</v>
      </c>
      <c r="F1565" s="115">
        <f t="shared" si="748"/>
        <v>45373</v>
      </c>
      <c r="G1565" s="116">
        <f t="shared" si="752"/>
        <v>8.3006723105383262E-3</v>
      </c>
      <c r="H1565" s="117">
        <f t="shared" si="760"/>
        <v>45432</v>
      </c>
      <c r="I1565" s="117">
        <f t="shared" si="753"/>
        <v>45432</v>
      </c>
      <c r="J1565" s="118">
        <f t="shared" si="761"/>
        <v>19</v>
      </c>
      <c r="K1565" s="118">
        <f t="shared" si="750"/>
        <v>1</v>
      </c>
      <c r="L1565" s="8">
        <f t="shared" si="762"/>
        <v>1.0004351600000001</v>
      </c>
      <c r="M1565" s="119">
        <f t="shared" si="749"/>
        <v>1.0083006699999999</v>
      </c>
      <c r="N1565" s="119">
        <f t="shared" si="743"/>
        <v>1.4298279382349093</v>
      </c>
      <c r="O1565" s="112">
        <f t="shared" si="746"/>
        <v>1.43045014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9.5000000000000001E-2</v>
      </c>
      <c r="U1565" s="120">
        <f t="shared" si="744"/>
        <v>1</v>
      </c>
      <c r="V1565" s="120">
        <v>252</v>
      </c>
      <c r="W1565" s="119">
        <f t="shared" si="755"/>
        <v>1.0003602009999999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45432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45406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7"/>
        <v>5739.56</v>
      </c>
      <c r="F1566" s="115">
        <f t="shared" si="748"/>
        <v>45373</v>
      </c>
      <c r="G1566" s="116">
        <f t="shared" si="752"/>
        <v>8.3006723105383262E-3</v>
      </c>
      <c r="H1566" s="117">
        <f t="shared" si="760"/>
        <v>45432</v>
      </c>
      <c r="I1566" s="117">
        <f t="shared" si="753"/>
        <v>45432</v>
      </c>
      <c r="J1566" s="118">
        <f t="shared" si="761"/>
        <v>19</v>
      </c>
      <c r="K1566" s="118">
        <f t="shared" si="750"/>
        <v>2</v>
      </c>
      <c r="L1566" s="8">
        <f t="shared" si="762"/>
        <v>1.0008705200000001</v>
      </c>
      <c r="M1566" s="119">
        <f t="shared" si="749"/>
        <v>1.0083006699999999</v>
      </c>
      <c r="N1566" s="119">
        <f t="shared" si="743"/>
        <v>1.4298279382349093</v>
      </c>
      <c r="O1566" s="112">
        <f t="shared" si="746"/>
        <v>1.4310726300000001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9.5000000000000001E-2</v>
      </c>
      <c r="U1566" s="120">
        <f t="shared" si="744"/>
        <v>2</v>
      </c>
      <c r="V1566" s="120">
        <v>252</v>
      </c>
      <c r="W1566" s="119">
        <f t="shared" si="755"/>
        <v>1.0007205320000001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45432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45407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7"/>
        <v>5739.56</v>
      </c>
      <c r="F1567" s="115">
        <f t="shared" si="748"/>
        <v>45373</v>
      </c>
      <c r="G1567" s="116">
        <f t="shared" si="752"/>
        <v>8.3006723105383262E-3</v>
      </c>
      <c r="H1567" s="117">
        <f t="shared" si="760"/>
        <v>45432</v>
      </c>
      <c r="I1567" s="117">
        <f t="shared" si="753"/>
        <v>45432</v>
      </c>
      <c r="J1567" s="118">
        <f t="shared" si="761"/>
        <v>19</v>
      </c>
      <c r="K1567" s="118">
        <f t="shared" si="750"/>
        <v>3</v>
      </c>
      <c r="L1567" s="8">
        <f t="shared" si="762"/>
        <v>1.00130607</v>
      </c>
      <c r="M1567" s="119">
        <f t="shared" si="749"/>
        <v>1.0083006699999999</v>
      </c>
      <c r="N1567" s="119">
        <f t="shared" ref="N1567:N1630" si="769">IF(I1567&gt;I1566,N1566*M1567,N1566)</f>
        <v>1.4298279382349093</v>
      </c>
      <c r="O1567" s="112">
        <f t="shared" si="746"/>
        <v>1.43169539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9.5000000000000001E-2</v>
      </c>
      <c r="U1567" s="120">
        <f t="shared" si="744"/>
        <v>3</v>
      </c>
      <c r="V1567" s="120">
        <v>252</v>
      </c>
      <c r="W1567" s="119">
        <f t="shared" si="755"/>
        <v>1.001080993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45432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45408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7"/>
        <v>5739.56</v>
      </c>
      <c r="F1568" s="115">
        <f t="shared" si="748"/>
        <v>45373</v>
      </c>
      <c r="G1568" s="116">
        <f t="shared" si="752"/>
        <v>8.3006723105383262E-3</v>
      </c>
      <c r="H1568" s="117">
        <f t="shared" si="760"/>
        <v>45432</v>
      </c>
      <c r="I1568" s="117">
        <f t="shared" si="753"/>
        <v>45432</v>
      </c>
      <c r="J1568" s="118">
        <f t="shared" si="761"/>
        <v>19</v>
      </c>
      <c r="K1568" s="118">
        <f t="shared" si="750"/>
        <v>4</v>
      </c>
      <c r="L1568" s="8">
        <f t="shared" si="762"/>
        <v>1.00174181</v>
      </c>
      <c r="M1568" s="119">
        <f t="shared" si="749"/>
        <v>1.0083006699999999</v>
      </c>
      <c r="N1568" s="119">
        <f t="shared" si="769"/>
        <v>1.4298279382349093</v>
      </c>
      <c r="O1568" s="112">
        <f t="shared" si="746"/>
        <v>1.4323184200000001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9.5000000000000001E-2</v>
      </c>
      <c r="U1568" s="120">
        <f t="shared" si="744"/>
        <v>4</v>
      </c>
      <c r="V1568" s="120">
        <v>252</v>
      </c>
      <c r="W1568" s="119">
        <f t="shared" si="755"/>
        <v>1.0014415830000001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45432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45409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7"/>
        <v>5739.56</v>
      </c>
      <c r="F1569" s="115">
        <f t="shared" si="748"/>
        <v>45373</v>
      </c>
      <c r="G1569" s="116">
        <f t="shared" si="752"/>
        <v>8.3006723105383262E-3</v>
      </c>
      <c r="H1569" s="117">
        <f t="shared" si="760"/>
        <v>45432</v>
      </c>
      <c r="I1569" s="117">
        <f t="shared" si="753"/>
        <v>45432</v>
      </c>
      <c r="J1569" s="118">
        <f t="shared" si="761"/>
        <v>19</v>
      </c>
      <c r="K1569" s="118">
        <f t="shared" si="750"/>
        <v>5</v>
      </c>
      <c r="L1569" s="8">
        <f t="shared" si="762"/>
        <v>1.0021777300000001</v>
      </c>
      <c r="M1569" s="119">
        <f t="shared" si="749"/>
        <v>1.0083006699999999</v>
      </c>
      <c r="N1569" s="119">
        <f t="shared" si="769"/>
        <v>1.4298279382349093</v>
      </c>
      <c r="O1569" s="112">
        <f t="shared" si="746"/>
        <v>1.4329417099999999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9.5000000000000001E-2</v>
      </c>
      <c r="U1569" s="120">
        <f t="shared" si="744"/>
        <v>5</v>
      </c>
      <c r="V1569" s="120">
        <v>252</v>
      </c>
      <c r="W1569" s="119">
        <f t="shared" si="755"/>
        <v>1.0018023039999999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45432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45410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7"/>
        <v>5739.56</v>
      </c>
      <c r="F1570" s="115">
        <f t="shared" si="748"/>
        <v>45373</v>
      </c>
      <c r="G1570" s="116">
        <f t="shared" si="752"/>
        <v>8.3006723105383262E-3</v>
      </c>
      <c r="H1570" s="117">
        <f t="shared" si="760"/>
        <v>45432</v>
      </c>
      <c r="I1570" s="117">
        <f t="shared" si="753"/>
        <v>45432</v>
      </c>
      <c r="J1570" s="118">
        <f t="shared" si="761"/>
        <v>19</v>
      </c>
      <c r="K1570" s="118">
        <f t="shared" si="750"/>
        <v>5</v>
      </c>
      <c r="L1570" s="8">
        <f t="shared" si="762"/>
        <v>1.0021777300000001</v>
      </c>
      <c r="M1570" s="119">
        <f t="shared" si="749"/>
        <v>1.0083006699999999</v>
      </c>
      <c r="N1570" s="119">
        <f t="shared" si="769"/>
        <v>1.4298279382349093</v>
      </c>
      <c r="O1570" s="112">
        <f t="shared" si="746"/>
        <v>1.4329417099999999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9.5000000000000001E-2</v>
      </c>
      <c r="U1570" s="120">
        <f t="shared" si="744"/>
        <v>5</v>
      </c>
      <c r="V1570" s="120">
        <v>252</v>
      </c>
      <c r="W1570" s="119">
        <f t="shared" si="755"/>
        <v>1.0018023039999999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45432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45411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7"/>
        <v>5739.56</v>
      </c>
      <c r="F1571" s="115">
        <f t="shared" si="748"/>
        <v>45373</v>
      </c>
      <c r="G1571" s="116">
        <f t="shared" si="752"/>
        <v>8.3006723105383262E-3</v>
      </c>
      <c r="H1571" s="117">
        <f t="shared" si="760"/>
        <v>45432</v>
      </c>
      <c r="I1571" s="117">
        <f t="shared" si="753"/>
        <v>45432</v>
      </c>
      <c r="J1571" s="118">
        <f t="shared" si="761"/>
        <v>19</v>
      </c>
      <c r="K1571" s="118">
        <f t="shared" si="750"/>
        <v>5</v>
      </c>
      <c r="L1571" s="8">
        <f t="shared" si="762"/>
        <v>1.0021777300000001</v>
      </c>
      <c r="M1571" s="119">
        <f t="shared" si="749"/>
        <v>1.0083006699999999</v>
      </c>
      <c r="N1571" s="119">
        <f t="shared" si="769"/>
        <v>1.4298279382349093</v>
      </c>
      <c r="O1571" s="112">
        <f t="shared" si="746"/>
        <v>1.4329417099999999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9.5000000000000001E-2</v>
      </c>
      <c r="U1571" s="120">
        <f t="shared" si="744"/>
        <v>5</v>
      </c>
      <c r="V1571" s="120">
        <v>252</v>
      </c>
      <c r="W1571" s="119">
        <f t="shared" si="755"/>
        <v>1.0018023039999999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45432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45412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7"/>
        <v>5739.56</v>
      </c>
      <c r="F1572" s="115">
        <f t="shared" si="748"/>
        <v>45373</v>
      </c>
      <c r="G1572" s="116">
        <f t="shared" si="752"/>
        <v>8.3006723105383262E-3</v>
      </c>
      <c r="H1572" s="117">
        <f t="shared" si="760"/>
        <v>45432</v>
      </c>
      <c r="I1572" s="117">
        <f t="shared" si="753"/>
        <v>45432</v>
      </c>
      <c r="J1572" s="118">
        <f t="shared" si="761"/>
        <v>19</v>
      </c>
      <c r="K1572" s="118">
        <f t="shared" si="750"/>
        <v>6</v>
      </c>
      <c r="L1572" s="8">
        <f t="shared" si="762"/>
        <v>1.0026138499999999</v>
      </c>
      <c r="M1572" s="119">
        <f t="shared" si="749"/>
        <v>1.0083006699999999</v>
      </c>
      <c r="N1572" s="119">
        <f t="shared" si="769"/>
        <v>1.4298279382349093</v>
      </c>
      <c r="O1572" s="112">
        <f t="shared" si="746"/>
        <v>1.43356529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9.5000000000000001E-2</v>
      </c>
      <c r="U1572" s="120">
        <f t="shared" si="744"/>
        <v>6</v>
      </c>
      <c r="V1572" s="120">
        <v>252</v>
      </c>
      <c r="W1572" s="119">
        <f t="shared" si="755"/>
        <v>1.002163154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45432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45413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7"/>
        <v>5739.56</v>
      </c>
      <c r="F1573" s="115">
        <f t="shared" si="748"/>
        <v>45373</v>
      </c>
      <c r="G1573" s="116">
        <f t="shared" si="752"/>
        <v>8.3006723105383262E-3</v>
      </c>
      <c r="H1573" s="117">
        <f t="shared" si="760"/>
        <v>45432</v>
      </c>
      <c r="I1573" s="117">
        <f t="shared" si="753"/>
        <v>45432</v>
      </c>
      <c r="J1573" s="118">
        <f t="shared" si="761"/>
        <v>19</v>
      </c>
      <c r="K1573" s="118">
        <f t="shared" si="750"/>
        <v>7</v>
      </c>
      <c r="L1573" s="8">
        <f t="shared" si="762"/>
        <v>1.0030501599999999</v>
      </c>
      <c r="M1573" s="119">
        <f t="shared" si="749"/>
        <v>1.0083006699999999</v>
      </c>
      <c r="N1573" s="119">
        <f t="shared" si="769"/>
        <v>1.4298279382349093</v>
      </c>
      <c r="O1573" s="112">
        <f t="shared" si="746"/>
        <v>1.43418914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9.5000000000000001E-2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1.002524135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45432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45414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7"/>
        <v>5739.56</v>
      </c>
      <c r="F1574" s="115">
        <f t="shared" si="748"/>
        <v>45373</v>
      </c>
      <c r="G1574" s="116">
        <f t="shared" si="752"/>
        <v>8.3006723105383262E-3</v>
      </c>
      <c r="H1574" s="117">
        <f t="shared" si="760"/>
        <v>45432</v>
      </c>
      <c r="I1574" s="117">
        <f t="shared" si="753"/>
        <v>45432</v>
      </c>
      <c r="J1574" s="118">
        <f t="shared" si="761"/>
        <v>19</v>
      </c>
      <c r="K1574" s="118">
        <f t="shared" si="750"/>
        <v>7</v>
      </c>
      <c r="L1574" s="8">
        <f t="shared" si="762"/>
        <v>1.0030501599999999</v>
      </c>
      <c r="M1574" s="119">
        <f t="shared" si="749"/>
        <v>1.0083006699999999</v>
      </c>
      <c r="N1574" s="119">
        <f t="shared" si="769"/>
        <v>1.4298279382349093</v>
      </c>
      <c r="O1574" s="112">
        <f t="shared" si="746"/>
        <v>1.43418914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9.5000000000000001E-2</v>
      </c>
      <c r="U1574" s="120">
        <f t="shared" si="770"/>
        <v>7</v>
      </c>
      <c r="V1574" s="120">
        <v>252</v>
      </c>
      <c r="W1574" s="119">
        <f t="shared" si="755"/>
        <v>1.002524135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45432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45415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7"/>
        <v>5739.56</v>
      </c>
      <c r="F1575" s="115">
        <f t="shared" si="748"/>
        <v>45373</v>
      </c>
      <c r="G1575" s="116">
        <f t="shared" si="752"/>
        <v>8.3006723105383262E-3</v>
      </c>
      <c r="H1575" s="117">
        <f t="shared" si="760"/>
        <v>45432</v>
      </c>
      <c r="I1575" s="117">
        <f t="shared" si="753"/>
        <v>45432</v>
      </c>
      <c r="J1575" s="118">
        <f t="shared" si="761"/>
        <v>19</v>
      </c>
      <c r="K1575" s="118">
        <f t="shared" si="750"/>
        <v>8</v>
      </c>
      <c r="L1575" s="8">
        <f t="shared" si="762"/>
        <v>1.0034866499999999</v>
      </c>
      <c r="M1575" s="119">
        <f t="shared" si="749"/>
        <v>1.0083006699999999</v>
      </c>
      <c r="N1575" s="119">
        <f t="shared" si="769"/>
        <v>1.4298279382349093</v>
      </c>
      <c r="O1575" s="112">
        <f t="shared" si="746"/>
        <v>1.43481324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9.5000000000000001E-2</v>
      </c>
      <c r="U1575" s="120">
        <f t="shared" si="770"/>
        <v>8</v>
      </c>
      <c r="V1575" s="120">
        <v>252</v>
      </c>
      <c r="W1575" s="119">
        <f t="shared" si="755"/>
        <v>1.0028852450000001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45432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45416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si="747"/>
        <v>5739.56</v>
      </c>
      <c r="F1576" s="115">
        <f t="shared" si="748"/>
        <v>45373</v>
      </c>
      <c r="G1576" s="116">
        <f t="shared" si="752"/>
        <v>8.3006723105383262E-3</v>
      </c>
      <c r="H1576" s="117">
        <f t="shared" si="760"/>
        <v>45432</v>
      </c>
      <c r="I1576" s="117">
        <f t="shared" si="753"/>
        <v>45432</v>
      </c>
      <c r="J1576" s="118">
        <f t="shared" si="761"/>
        <v>19</v>
      </c>
      <c r="K1576" s="118">
        <f t="shared" si="750"/>
        <v>9</v>
      </c>
      <c r="L1576" s="8">
        <f t="shared" si="762"/>
        <v>1.0039233400000001</v>
      </c>
      <c r="M1576" s="119">
        <f t="shared" si="749"/>
        <v>1.0083006699999999</v>
      </c>
      <c r="N1576" s="119">
        <f t="shared" si="769"/>
        <v>1.4298279382349093</v>
      </c>
      <c r="O1576" s="112">
        <f t="shared" si="746"/>
        <v>1.43543763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9.5000000000000001E-2</v>
      </c>
      <c r="U1576" s="120">
        <f t="shared" si="770"/>
        <v>9</v>
      </c>
      <c r="V1576" s="120">
        <v>252</v>
      </c>
      <c r="W1576" s="119">
        <f t="shared" si="755"/>
        <v>1.0032464860000001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45432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45417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47"/>
        <v>5739.56</v>
      </c>
      <c r="F1577" s="115">
        <f t="shared" si="748"/>
        <v>45373</v>
      </c>
      <c r="G1577" s="116">
        <f t="shared" si="752"/>
        <v>8.3006723105383262E-3</v>
      </c>
      <c r="H1577" s="117">
        <f t="shared" si="760"/>
        <v>45432</v>
      </c>
      <c r="I1577" s="117">
        <f t="shared" si="753"/>
        <v>45432</v>
      </c>
      <c r="J1577" s="118">
        <f t="shared" si="761"/>
        <v>19</v>
      </c>
      <c r="K1577" s="118">
        <f t="shared" si="750"/>
        <v>9</v>
      </c>
      <c r="L1577" s="8">
        <f t="shared" si="762"/>
        <v>1.0039233400000001</v>
      </c>
      <c r="M1577" s="119">
        <f t="shared" si="749"/>
        <v>1.0083006699999999</v>
      </c>
      <c r="N1577" s="119">
        <f t="shared" si="769"/>
        <v>1.4298279382349093</v>
      </c>
      <c r="O1577" s="112">
        <f t="shared" ref="O1577:O1640" si="772">TRUNC(TRUNC((L1577*N1577),15),8)</f>
        <v>1.43543763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9.5000000000000001E-2</v>
      </c>
      <c r="U1577" s="120">
        <f t="shared" si="770"/>
        <v>9</v>
      </c>
      <c r="V1577" s="120">
        <v>252</v>
      </c>
      <c r="W1577" s="119">
        <f t="shared" si="755"/>
        <v>1.0032464860000001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45432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45418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ref="E1578:E1641" si="773">IF($K1578=1,VLOOKUP($A1577,$AO$10:$AS$131,4),E1577)</f>
        <v>5739.56</v>
      </c>
      <c r="F1578" s="115">
        <f t="shared" ref="F1578:F1641" si="774">IF($K1578=1,VLOOKUP($A1577,$AO$10:$AS$131,5),F1577)</f>
        <v>45373</v>
      </c>
      <c r="G1578" s="116">
        <f t="shared" si="752"/>
        <v>8.3006723105383262E-3</v>
      </c>
      <c r="H1578" s="117">
        <f t="shared" si="760"/>
        <v>45432</v>
      </c>
      <c r="I1578" s="117">
        <f t="shared" si="753"/>
        <v>45432</v>
      </c>
      <c r="J1578" s="118">
        <f t="shared" si="761"/>
        <v>19</v>
      </c>
      <c r="K1578" s="118">
        <f t="shared" si="750"/>
        <v>9</v>
      </c>
      <c r="L1578" s="8">
        <f t="shared" si="762"/>
        <v>1.0039233400000001</v>
      </c>
      <c r="M1578" s="119">
        <f t="shared" ref="M1578:M1641" si="775">IF(I1578&gt;I1577,L1577,M1577)</f>
        <v>1.0083006699999999</v>
      </c>
      <c r="N1578" s="119">
        <f t="shared" si="769"/>
        <v>1.4298279382349093</v>
      </c>
      <c r="O1578" s="112">
        <f t="shared" si="772"/>
        <v>1.43543763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9.5000000000000001E-2</v>
      </c>
      <c r="U1578" s="120">
        <f t="shared" si="770"/>
        <v>9</v>
      </c>
      <c r="V1578" s="120">
        <v>252</v>
      </c>
      <c r="W1578" s="119">
        <f t="shared" si="755"/>
        <v>1.0032464860000001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45432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45419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3"/>
        <v>5739.56</v>
      </c>
      <c r="F1579" s="115">
        <f t="shared" si="774"/>
        <v>45373</v>
      </c>
      <c r="G1579" s="116">
        <f t="shared" si="752"/>
        <v>8.3006723105383262E-3</v>
      </c>
      <c r="H1579" s="117">
        <f t="shared" si="760"/>
        <v>45432</v>
      </c>
      <c r="I1579" s="117">
        <f t="shared" si="753"/>
        <v>45432</v>
      </c>
      <c r="J1579" s="118">
        <f t="shared" si="761"/>
        <v>19</v>
      </c>
      <c r="K1579" s="118">
        <f t="shared" si="750"/>
        <v>10</v>
      </c>
      <c r="L1579" s="8">
        <f t="shared" si="762"/>
        <v>1.0043602199999999</v>
      </c>
      <c r="M1579" s="119">
        <f t="shared" si="775"/>
        <v>1.0083006699999999</v>
      </c>
      <c r="N1579" s="119">
        <f t="shared" si="769"/>
        <v>1.4298279382349093</v>
      </c>
      <c r="O1579" s="112">
        <f t="shared" si="772"/>
        <v>1.4360622999999999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9.5000000000000001E-2</v>
      </c>
      <c r="U1579" s="120">
        <f t="shared" si="770"/>
        <v>10</v>
      </c>
      <c r="V1579" s="120">
        <v>252</v>
      </c>
      <c r="W1579" s="119">
        <f t="shared" si="755"/>
        <v>1.0036078559999999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45432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45420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3"/>
        <v>5739.56</v>
      </c>
      <c r="F1580" s="115">
        <f t="shared" si="774"/>
        <v>45373</v>
      </c>
      <c r="G1580" s="116">
        <f t="shared" si="752"/>
        <v>8.3006723105383262E-3</v>
      </c>
      <c r="H1580" s="117">
        <f t="shared" si="760"/>
        <v>45432</v>
      </c>
      <c r="I1580" s="117">
        <f t="shared" si="753"/>
        <v>45432</v>
      </c>
      <c r="J1580" s="118">
        <f t="shared" si="761"/>
        <v>19</v>
      </c>
      <c r="K1580" s="118">
        <f t="shared" si="750"/>
        <v>11</v>
      </c>
      <c r="L1580" s="8">
        <f t="shared" si="762"/>
        <v>1.00479728</v>
      </c>
      <c r="M1580" s="119">
        <f t="shared" si="775"/>
        <v>1.0083006699999999</v>
      </c>
      <c r="N1580" s="119">
        <f t="shared" si="769"/>
        <v>1.4298279382349093</v>
      </c>
      <c r="O1580" s="112">
        <f t="shared" si="772"/>
        <v>1.43668722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9.5000000000000001E-2</v>
      </c>
      <c r="U1580" s="120">
        <f t="shared" si="770"/>
        <v>11</v>
      </c>
      <c r="V1580" s="120">
        <v>252</v>
      </c>
      <c r="W1580" s="119">
        <f t="shared" si="755"/>
        <v>1.0039693569999999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45432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45421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3"/>
        <v>5739.56</v>
      </c>
      <c r="F1581" s="115">
        <f t="shared" si="774"/>
        <v>45373</v>
      </c>
      <c r="G1581" s="116">
        <f t="shared" si="752"/>
        <v>8.3006723105383262E-3</v>
      </c>
      <c r="H1581" s="117">
        <f t="shared" si="760"/>
        <v>45432</v>
      </c>
      <c r="I1581" s="117">
        <f t="shared" si="753"/>
        <v>45432</v>
      </c>
      <c r="J1581" s="118">
        <f t="shared" si="761"/>
        <v>19</v>
      </c>
      <c r="K1581" s="118">
        <f t="shared" si="750"/>
        <v>12</v>
      </c>
      <c r="L1581" s="8">
        <f t="shared" si="762"/>
        <v>1.00523454</v>
      </c>
      <c r="M1581" s="119">
        <f t="shared" si="775"/>
        <v>1.0083006699999999</v>
      </c>
      <c r="N1581" s="119">
        <f t="shared" si="769"/>
        <v>1.4298279382349093</v>
      </c>
      <c r="O1581" s="112">
        <f t="shared" si="772"/>
        <v>1.43731242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9.5000000000000001E-2</v>
      </c>
      <c r="U1581" s="120">
        <f t="shared" si="770"/>
        <v>12</v>
      </c>
      <c r="V1581" s="120">
        <v>252</v>
      </c>
      <c r="W1581" s="119">
        <f t="shared" si="755"/>
        <v>1.004330988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45432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45422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3"/>
        <v>5739.56</v>
      </c>
      <c r="F1582" s="115">
        <f t="shared" si="774"/>
        <v>45373</v>
      </c>
      <c r="G1582" s="116">
        <f t="shared" si="752"/>
        <v>8.3006723105383262E-3</v>
      </c>
      <c r="H1582" s="117">
        <f t="shared" si="760"/>
        <v>45432</v>
      </c>
      <c r="I1582" s="117">
        <f t="shared" si="753"/>
        <v>45432</v>
      </c>
      <c r="J1582" s="118">
        <f t="shared" si="761"/>
        <v>19</v>
      </c>
      <c r="K1582" s="118">
        <f t="shared" ref="K1582:K1645" si="776">(J1582-(NETWORKDAYS(A1582,I1582,AD$148:AD$502)-1))</f>
        <v>13</v>
      </c>
      <c r="L1582" s="8">
        <f t="shared" si="762"/>
        <v>1.00567199</v>
      </c>
      <c r="M1582" s="119">
        <f t="shared" si="775"/>
        <v>1.0083006699999999</v>
      </c>
      <c r="N1582" s="119">
        <f t="shared" si="769"/>
        <v>1.4298279382349093</v>
      </c>
      <c r="O1582" s="112">
        <f t="shared" si="772"/>
        <v>1.4379379000000001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9.5000000000000001E-2</v>
      </c>
      <c r="U1582" s="120">
        <f t="shared" si="770"/>
        <v>13</v>
      </c>
      <c r="V1582" s="120">
        <v>252</v>
      </c>
      <c r="W1582" s="119">
        <f t="shared" si="755"/>
        <v>1.0046927489999999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45432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45423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3"/>
        <v>5739.56</v>
      </c>
      <c r="F1583" s="115">
        <f t="shared" si="774"/>
        <v>45373</v>
      </c>
      <c r="G1583" s="116">
        <f t="shared" si="752"/>
        <v>8.3006723105383262E-3</v>
      </c>
      <c r="H1583" s="117">
        <f t="shared" si="760"/>
        <v>45432</v>
      </c>
      <c r="I1583" s="117">
        <f t="shared" si="753"/>
        <v>45432</v>
      </c>
      <c r="J1583" s="118">
        <f t="shared" si="761"/>
        <v>19</v>
      </c>
      <c r="K1583" s="118">
        <f t="shared" si="776"/>
        <v>14</v>
      </c>
      <c r="L1583" s="8">
        <f t="shared" si="762"/>
        <v>1.0061096199999999</v>
      </c>
      <c r="M1583" s="119">
        <f t="shared" si="775"/>
        <v>1.0083006699999999</v>
      </c>
      <c r="N1583" s="119">
        <f t="shared" si="769"/>
        <v>1.4298279382349093</v>
      </c>
      <c r="O1583" s="112">
        <f t="shared" si="772"/>
        <v>1.4385636399999999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9.5000000000000001E-2</v>
      </c>
      <c r="U1583" s="120">
        <f t="shared" si="770"/>
        <v>14</v>
      </c>
      <c r="V1583" s="120">
        <v>252</v>
      </c>
      <c r="W1583" s="119">
        <f t="shared" si="755"/>
        <v>1.0050546410000001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45432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45424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3"/>
        <v>5739.56</v>
      </c>
      <c r="F1584" s="115">
        <f t="shared" si="774"/>
        <v>45373</v>
      </c>
      <c r="G1584" s="116">
        <f t="shared" si="752"/>
        <v>8.3006723105383262E-3</v>
      </c>
      <c r="H1584" s="117">
        <f t="shared" si="760"/>
        <v>45432</v>
      </c>
      <c r="I1584" s="117">
        <f t="shared" si="753"/>
        <v>45432</v>
      </c>
      <c r="J1584" s="118">
        <f t="shared" si="761"/>
        <v>19</v>
      </c>
      <c r="K1584" s="118">
        <f t="shared" si="776"/>
        <v>14</v>
      </c>
      <c r="L1584" s="8">
        <f t="shared" si="762"/>
        <v>1.0061096199999999</v>
      </c>
      <c r="M1584" s="119">
        <f t="shared" si="775"/>
        <v>1.0083006699999999</v>
      </c>
      <c r="N1584" s="119">
        <f t="shared" si="769"/>
        <v>1.4298279382349093</v>
      </c>
      <c r="O1584" s="112">
        <f t="shared" si="772"/>
        <v>1.4385636399999999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9.5000000000000001E-2</v>
      </c>
      <c r="U1584" s="120">
        <f t="shared" si="770"/>
        <v>14</v>
      </c>
      <c r="V1584" s="120">
        <v>252</v>
      </c>
      <c r="W1584" s="119">
        <f t="shared" si="755"/>
        <v>1.0050546410000001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45432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45425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3"/>
        <v>5739.56</v>
      </c>
      <c r="F1585" s="115">
        <f t="shared" si="774"/>
        <v>45373</v>
      </c>
      <c r="G1585" s="116">
        <f t="shared" si="752"/>
        <v>8.3006723105383262E-3</v>
      </c>
      <c r="H1585" s="117">
        <f t="shared" si="760"/>
        <v>45432</v>
      </c>
      <c r="I1585" s="117">
        <f t="shared" si="753"/>
        <v>45432</v>
      </c>
      <c r="J1585" s="118">
        <f t="shared" si="761"/>
        <v>19</v>
      </c>
      <c r="K1585" s="118">
        <f t="shared" si="776"/>
        <v>14</v>
      </c>
      <c r="L1585" s="8">
        <f t="shared" si="762"/>
        <v>1.0061096199999999</v>
      </c>
      <c r="M1585" s="119">
        <f t="shared" si="775"/>
        <v>1.0083006699999999</v>
      </c>
      <c r="N1585" s="119">
        <f t="shared" si="769"/>
        <v>1.4298279382349093</v>
      </c>
      <c r="O1585" s="112">
        <f t="shared" si="772"/>
        <v>1.4385636399999999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9.5000000000000001E-2</v>
      </c>
      <c r="U1585" s="120">
        <f t="shared" si="770"/>
        <v>14</v>
      </c>
      <c r="V1585" s="120">
        <v>252</v>
      </c>
      <c r="W1585" s="119">
        <f t="shared" si="755"/>
        <v>1.0050546410000001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45432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45426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3"/>
        <v>5739.56</v>
      </c>
      <c r="F1586" s="115">
        <f t="shared" si="774"/>
        <v>45373</v>
      </c>
      <c r="G1586" s="116">
        <f t="shared" si="752"/>
        <v>8.3006723105383262E-3</v>
      </c>
      <c r="H1586" s="117">
        <f t="shared" si="760"/>
        <v>45432</v>
      </c>
      <c r="I1586" s="117">
        <f t="shared" si="753"/>
        <v>45432</v>
      </c>
      <c r="J1586" s="118">
        <f t="shared" si="761"/>
        <v>19</v>
      </c>
      <c r="K1586" s="118">
        <f t="shared" si="776"/>
        <v>15</v>
      </c>
      <c r="L1586" s="8">
        <f t="shared" si="762"/>
        <v>1.00654745</v>
      </c>
      <c r="M1586" s="119">
        <f t="shared" si="775"/>
        <v>1.0083006699999999</v>
      </c>
      <c r="N1586" s="119">
        <f t="shared" si="769"/>
        <v>1.4298279382349093</v>
      </c>
      <c r="O1586" s="112">
        <f t="shared" si="772"/>
        <v>1.43918966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9.5000000000000001E-2</v>
      </c>
      <c r="U1586" s="120">
        <f t="shared" si="770"/>
        <v>15</v>
      </c>
      <c r="V1586" s="120">
        <v>252</v>
      </c>
      <c r="W1586" s="119">
        <f t="shared" si="755"/>
        <v>1.0054166630000001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45432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45427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3"/>
        <v>5739.56</v>
      </c>
      <c r="F1587" s="115">
        <f t="shared" si="774"/>
        <v>45373</v>
      </c>
      <c r="G1587" s="116">
        <f t="shared" si="752"/>
        <v>8.3006723105383262E-3</v>
      </c>
      <c r="H1587" s="117">
        <f t="shared" si="760"/>
        <v>45432</v>
      </c>
      <c r="I1587" s="117">
        <f t="shared" si="753"/>
        <v>45432</v>
      </c>
      <c r="J1587" s="118">
        <f t="shared" si="761"/>
        <v>19</v>
      </c>
      <c r="K1587" s="118">
        <f t="shared" si="776"/>
        <v>16</v>
      </c>
      <c r="L1587" s="8">
        <f t="shared" si="762"/>
        <v>1.00698547</v>
      </c>
      <c r="M1587" s="119">
        <f t="shared" si="775"/>
        <v>1.0083006699999999</v>
      </c>
      <c r="N1587" s="119">
        <f t="shared" si="769"/>
        <v>1.4298279382349093</v>
      </c>
      <c r="O1587" s="112">
        <f t="shared" si="772"/>
        <v>1.4398159500000001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9.5000000000000001E-2</v>
      </c>
      <c r="U1587" s="120">
        <f t="shared" si="770"/>
        <v>16</v>
      </c>
      <c r="V1587" s="120">
        <v>252</v>
      </c>
      <c r="W1587" s="119">
        <f t="shared" si="755"/>
        <v>1.005778815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45432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45428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3"/>
        <v>5739.56</v>
      </c>
      <c r="F1588" s="115">
        <f t="shared" si="774"/>
        <v>45373</v>
      </c>
      <c r="G1588" s="116">
        <f t="shared" si="752"/>
        <v>8.3006723105383262E-3</v>
      </c>
      <c r="H1588" s="117">
        <f t="shared" si="760"/>
        <v>45432</v>
      </c>
      <c r="I1588" s="117">
        <f t="shared" si="753"/>
        <v>45432</v>
      </c>
      <c r="J1588" s="118">
        <f t="shared" si="761"/>
        <v>19</v>
      </c>
      <c r="K1588" s="118">
        <f t="shared" si="776"/>
        <v>17</v>
      </c>
      <c r="L1588" s="8">
        <f t="shared" si="762"/>
        <v>1.00742368</v>
      </c>
      <c r="M1588" s="119">
        <f t="shared" si="775"/>
        <v>1.0083006699999999</v>
      </c>
      <c r="N1588" s="119">
        <f t="shared" si="769"/>
        <v>1.4298279382349093</v>
      </c>
      <c r="O1588" s="112">
        <f t="shared" si="772"/>
        <v>1.4404425199999999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9.5000000000000001E-2</v>
      </c>
      <c r="U1588" s="120">
        <f t="shared" si="770"/>
        <v>17</v>
      </c>
      <c r="V1588" s="120">
        <v>252</v>
      </c>
      <c r="W1588" s="119">
        <f t="shared" si="755"/>
        <v>1.0061410980000001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45432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45429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3"/>
        <v>5739.56</v>
      </c>
      <c r="F1589" s="115">
        <f t="shared" si="774"/>
        <v>45373</v>
      </c>
      <c r="G1589" s="116">
        <f t="shared" si="752"/>
        <v>8.3006723105383262E-3</v>
      </c>
      <c r="H1589" s="117">
        <f t="shared" si="760"/>
        <v>45432</v>
      </c>
      <c r="I1589" s="117">
        <f t="shared" si="753"/>
        <v>45432</v>
      </c>
      <c r="J1589" s="118">
        <f t="shared" si="761"/>
        <v>19</v>
      </c>
      <c r="K1589" s="118">
        <f t="shared" si="776"/>
        <v>18</v>
      </c>
      <c r="L1589" s="8">
        <f t="shared" si="762"/>
        <v>1.00786208</v>
      </c>
      <c r="M1589" s="119">
        <f t="shared" si="775"/>
        <v>1.0083006699999999</v>
      </c>
      <c r="N1589" s="119">
        <f t="shared" si="769"/>
        <v>1.4298279382349093</v>
      </c>
      <c r="O1589" s="112">
        <f t="shared" si="772"/>
        <v>1.44106935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9.5000000000000001E-2</v>
      </c>
      <c r="U1589" s="120">
        <f t="shared" si="770"/>
        <v>18</v>
      </c>
      <c r="V1589" s="120">
        <v>252</v>
      </c>
      <c r="W1589" s="119">
        <f t="shared" si="755"/>
        <v>1.006503511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45432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45430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3"/>
        <v>5739.56</v>
      </c>
      <c r="F1590" s="115">
        <f t="shared" si="774"/>
        <v>45373</v>
      </c>
      <c r="G1590" s="116">
        <f t="shared" si="752"/>
        <v>8.3006723105383262E-3</v>
      </c>
      <c r="H1590" s="117">
        <f t="shared" si="760"/>
        <v>45432</v>
      </c>
      <c r="I1590" s="117">
        <f t="shared" si="753"/>
        <v>45432</v>
      </c>
      <c r="J1590" s="118">
        <f t="shared" si="761"/>
        <v>19</v>
      </c>
      <c r="K1590" s="118">
        <f t="shared" si="776"/>
        <v>19</v>
      </c>
      <c r="L1590" s="8">
        <f t="shared" si="762"/>
        <v>1.0083006699999999</v>
      </c>
      <c r="M1590" s="119">
        <f t="shared" si="775"/>
        <v>1.0083006699999999</v>
      </c>
      <c r="N1590" s="119">
        <f t="shared" si="769"/>
        <v>1.4298279382349093</v>
      </c>
      <c r="O1590" s="112">
        <f t="shared" si="772"/>
        <v>1.44169646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9.5000000000000001E-2</v>
      </c>
      <c r="U1590" s="120">
        <f t="shared" si="770"/>
        <v>19</v>
      </c>
      <c r="V1590" s="120">
        <v>252</v>
      </c>
      <c r="W1590" s="119">
        <f t="shared" si="755"/>
        <v>1.0068660549999999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45432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45431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3"/>
        <v>5739.56</v>
      </c>
      <c r="F1591" s="115">
        <f t="shared" si="774"/>
        <v>45373</v>
      </c>
      <c r="G1591" s="116">
        <f t="shared" si="752"/>
        <v>8.3006723105383262E-3</v>
      </c>
      <c r="H1591" s="117">
        <f t="shared" si="760"/>
        <v>45432</v>
      </c>
      <c r="I1591" s="117">
        <f t="shared" si="753"/>
        <v>45432</v>
      </c>
      <c r="J1591" s="118">
        <f t="shared" si="761"/>
        <v>19</v>
      </c>
      <c r="K1591" s="118">
        <f t="shared" si="776"/>
        <v>19</v>
      </c>
      <c r="L1591" s="8">
        <f t="shared" si="762"/>
        <v>1.0083006699999999</v>
      </c>
      <c r="M1591" s="119">
        <f t="shared" si="775"/>
        <v>1.0083006699999999</v>
      </c>
      <c r="N1591" s="119">
        <f t="shared" si="769"/>
        <v>1.4298279382349093</v>
      </c>
      <c r="O1591" s="112">
        <f t="shared" si="772"/>
        <v>1.44169646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9.5000000000000001E-2</v>
      </c>
      <c r="U1591" s="120">
        <f t="shared" si="770"/>
        <v>19</v>
      </c>
      <c r="V1591" s="120">
        <v>252</v>
      </c>
      <c r="W1591" s="119">
        <f t="shared" si="755"/>
        <v>1.0068660549999999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45432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45432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3"/>
        <v>5739.56</v>
      </c>
      <c r="F1592" s="115">
        <f t="shared" si="774"/>
        <v>45373</v>
      </c>
      <c r="G1592" s="116">
        <f t="shared" si="752"/>
        <v>8.3006723105383262E-3</v>
      </c>
      <c r="H1592" s="117">
        <f t="shared" si="760"/>
        <v>45463</v>
      </c>
      <c r="I1592" s="117">
        <f t="shared" si="753"/>
        <v>45432</v>
      </c>
      <c r="J1592" s="118">
        <f t="shared" si="761"/>
        <v>19</v>
      </c>
      <c r="K1592" s="118">
        <f t="shared" si="776"/>
        <v>19</v>
      </c>
      <c r="L1592" s="8">
        <f t="shared" si="762"/>
        <v>1.0083006699999999</v>
      </c>
      <c r="M1592" s="119">
        <f t="shared" si="775"/>
        <v>1.0083006699999999</v>
      </c>
      <c r="N1592" s="119">
        <f t="shared" si="769"/>
        <v>1.4298279382349093</v>
      </c>
      <c r="O1592" s="112">
        <f t="shared" si="772"/>
        <v>1.44169646</v>
      </c>
      <c r="P1592" s="112">
        <f t="shared" si="754"/>
        <v>0</v>
      </c>
      <c r="Q1592" s="162">
        <f t="shared" si="765"/>
        <v>52</v>
      </c>
      <c r="R1592" s="30">
        <f t="shared" si="766"/>
        <v>0.113689</v>
      </c>
      <c r="S1592" s="112">
        <f t="shared" si="771"/>
        <v>0</v>
      </c>
      <c r="T1592" s="122">
        <f t="shared" si="763"/>
        <v>9.5000000000000001E-2</v>
      </c>
      <c r="U1592" s="120">
        <f t="shared" si="770"/>
        <v>19</v>
      </c>
      <c r="V1592" s="120">
        <v>252</v>
      </c>
      <c r="W1592" s="119">
        <f t="shared" si="755"/>
        <v>1.0068660549999999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45432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45433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3"/>
        <v>5739.56</v>
      </c>
      <c r="F1593" s="115">
        <f t="shared" si="774"/>
        <v>45402</v>
      </c>
      <c r="G1593" s="116">
        <f t="shared" si="752"/>
        <v>8.3006723105383262E-3</v>
      </c>
      <c r="H1593" s="117">
        <f t="shared" si="760"/>
        <v>45463</v>
      </c>
      <c r="I1593" s="117">
        <f t="shared" si="753"/>
        <v>45463</v>
      </c>
      <c r="J1593" s="118">
        <f t="shared" si="761"/>
        <v>22</v>
      </c>
      <c r="K1593" s="118">
        <f t="shared" si="776"/>
        <v>1</v>
      </c>
      <c r="L1593" s="8">
        <f t="shared" si="762"/>
        <v>1.00037581</v>
      </c>
      <c r="M1593" s="119">
        <f t="shared" si="775"/>
        <v>1.0083006699999999</v>
      </c>
      <c r="N1593" s="119">
        <f t="shared" si="769"/>
        <v>1.4416964681069775</v>
      </c>
      <c r="O1593" s="112">
        <f t="shared" si="772"/>
        <v>1.44223827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9.5000000000000001E-2</v>
      </c>
      <c r="U1593" s="120">
        <f t="shared" si="770"/>
        <v>1</v>
      </c>
      <c r="V1593" s="120">
        <v>252</v>
      </c>
      <c r="W1593" s="119">
        <f t="shared" si="755"/>
        <v>1.0003602009999999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45463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45434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3"/>
        <v>5739.56</v>
      </c>
      <c r="F1594" s="115">
        <f t="shared" si="774"/>
        <v>45402</v>
      </c>
      <c r="G1594" s="116">
        <f t="shared" si="752"/>
        <v>8.3006723105383262E-3</v>
      </c>
      <c r="H1594" s="117">
        <f t="shared" si="760"/>
        <v>45463</v>
      </c>
      <c r="I1594" s="117">
        <f t="shared" si="753"/>
        <v>45463</v>
      </c>
      <c r="J1594" s="118">
        <f t="shared" si="761"/>
        <v>22</v>
      </c>
      <c r="K1594" s="118">
        <f t="shared" si="776"/>
        <v>2</v>
      </c>
      <c r="L1594" s="8">
        <f t="shared" si="762"/>
        <v>1.0007517699999999</v>
      </c>
      <c r="M1594" s="119">
        <f t="shared" si="775"/>
        <v>1.0083006699999999</v>
      </c>
      <c r="N1594" s="119">
        <f t="shared" si="769"/>
        <v>1.4416964681069775</v>
      </c>
      <c r="O1594" s="112">
        <f t="shared" si="772"/>
        <v>1.44278029</v>
      </c>
      <c r="P1594" s="112">
        <f t="shared" si="754"/>
        <v>0</v>
      </c>
      <c r="Q1594" s="162">
        <f t="shared" si="765"/>
        <v>0</v>
      </c>
      <c r="R1594" s="30">
        <f t="shared" si="766"/>
        <v>0</v>
      </c>
      <c r="S1594" s="112">
        <f t="shared" si="771"/>
        <v>0</v>
      </c>
      <c r="T1594" s="122">
        <f t="shared" si="763"/>
        <v>9.5000000000000001E-2</v>
      </c>
      <c r="U1594" s="120">
        <f t="shared" si="770"/>
        <v>2</v>
      </c>
      <c r="V1594" s="120">
        <v>252</v>
      </c>
      <c r="W1594" s="119">
        <f t="shared" si="755"/>
        <v>1.0007205320000001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45463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45435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3"/>
        <v>5739.56</v>
      </c>
      <c r="F1595" s="115">
        <f t="shared" si="774"/>
        <v>45402</v>
      </c>
      <c r="G1595" s="116">
        <f t="shared" si="752"/>
        <v>8.3006723105383262E-3</v>
      </c>
      <c r="H1595" s="117">
        <f t="shared" si="760"/>
        <v>45463</v>
      </c>
      <c r="I1595" s="117">
        <f t="shared" si="753"/>
        <v>45463</v>
      </c>
      <c r="J1595" s="118">
        <f t="shared" si="761"/>
        <v>22</v>
      </c>
      <c r="K1595" s="118">
        <f t="shared" si="776"/>
        <v>3</v>
      </c>
      <c r="L1595" s="8">
        <f t="shared" si="762"/>
        <v>1.0011278699999999</v>
      </c>
      <c r="M1595" s="119">
        <f t="shared" si="775"/>
        <v>1.0083006699999999</v>
      </c>
      <c r="N1595" s="119">
        <f t="shared" si="769"/>
        <v>1.4416964681069775</v>
      </c>
      <c r="O1595" s="112">
        <f t="shared" si="772"/>
        <v>1.44332251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9.5000000000000001E-2</v>
      </c>
      <c r="U1595" s="120">
        <f t="shared" si="770"/>
        <v>3</v>
      </c>
      <c r="V1595" s="120">
        <v>252</v>
      </c>
      <c r="W1595" s="119">
        <f t="shared" si="755"/>
        <v>1.001080993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45463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45436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3"/>
        <v>5739.56</v>
      </c>
      <c r="F1596" s="115">
        <f t="shared" si="774"/>
        <v>45402</v>
      </c>
      <c r="G1596" s="116">
        <f t="shared" si="752"/>
        <v>8.3006723105383262E-3</v>
      </c>
      <c r="H1596" s="117">
        <f t="shared" si="760"/>
        <v>45463</v>
      </c>
      <c r="I1596" s="117">
        <f t="shared" si="753"/>
        <v>45463</v>
      </c>
      <c r="J1596" s="118">
        <f t="shared" si="761"/>
        <v>22</v>
      </c>
      <c r="K1596" s="118">
        <f t="shared" si="776"/>
        <v>4</v>
      </c>
      <c r="L1596" s="8">
        <f t="shared" si="762"/>
        <v>1.0015041099999999</v>
      </c>
      <c r="M1596" s="119">
        <f t="shared" si="775"/>
        <v>1.0083006699999999</v>
      </c>
      <c r="N1596" s="119">
        <f t="shared" si="769"/>
        <v>1.4416964681069775</v>
      </c>
      <c r="O1596" s="112">
        <f t="shared" si="772"/>
        <v>1.4438649299999999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9.5000000000000001E-2</v>
      </c>
      <c r="U1596" s="120">
        <f t="shared" si="770"/>
        <v>4</v>
      </c>
      <c r="V1596" s="120">
        <v>252</v>
      </c>
      <c r="W1596" s="119">
        <f t="shared" si="755"/>
        <v>1.0014415830000001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45463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45437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3"/>
        <v>5739.56</v>
      </c>
      <c r="F1597" s="115">
        <f t="shared" si="774"/>
        <v>45402</v>
      </c>
      <c r="G1597" s="116">
        <f t="shared" si="752"/>
        <v>8.3006723105383262E-3</v>
      </c>
      <c r="H1597" s="117">
        <f t="shared" si="760"/>
        <v>45463</v>
      </c>
      <c r="I1597" s="117">
        <f t="shared" si="753"/>
        <v>45463</v>
      </c>
      <c r="J1597" s="118">
        <f t="shared" si="761"/>
        <v>22</v>
      </c>
      <c r="K1597" s="118">
        <f t="shared" si="776"/>
        <v>5</v>
      </c>
      <c r="L1597" s="8">
        <f t="shared" si="762"/>
        <v>1.00188049</v>
      </c>
      <c r="M1597" s="119">
        <f t="shared" si="775"/>
        <v>1.0083006699999999</v>
      </c>
      <c r="N1597" s="119">
        <f t="shared" si="769"/>
        <v>1.4416964681069775</v>
      </c>
      <c r="O1597" s="112">
        <f t="shared" si="772"/>
        <v>1.4444075599999999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9.5000000000000001E-2</v>
      </c>
      <c r="U1597" s="120">
        <f t="shared" si="770"/>
        <v>5</v>
      </c>
      <c r="V1597" s="120">
        <v>252</v>
      </c>
      <c r="W1597" s="119">
        <f t="shared" si="755"/>
        <v>1.0018023039999999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45463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45438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3"/>
        <v>5739.56</v>
      </c>
      <c r="F1598" s="115">
        <f t="shared" si="774"/>
        <v>45402</v>
      </c>
      <c r="G1598" s="116">
        <f t="shared" si="752"/>
        <v>8.3006723105383262E-3</v>
      </c>
      <c r="H1598" s="117">
        <f t="shared" si="760"/>
        <v>45463</v>
      </c>
      <c r="I1598" s="117">
        <f t="shared" si="753"/>
        <v>45463</v>
      </c>
      <c r="J1598" s="118">
        <f t="shared" si="761"/>
        <v>22</v>
      </c>
      <c r="K1598" s="118">
        <f t="shared" si="776"/>
        <v>5</v>
      </c>
      <c r="L1598" s="8">
        <f t="shared" si="762"/>
        <v>1.00188049</v>
      </c>
      <c r="M1598" s="119">
        <f t="shared" si="775"/>
        <v>1.0083006699999999</v>
      </c>
      <c r="N1598" s="119">
        <f t="shared" si="769"/>
        <v>1.4416964681069775</v>
      </c>
      <c r="O1598" s="112">
        <f t="shared" si="772"/>
        <v>1.4444075599999999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9.5000000000000001E-2</v>
      </c>
      <c r="U1598" s="120">
        <f t="shared" si="770"/>
        <v>5</v>
      </c>
      <c r="V1598" s="120">
        <v>252</v>
      </c>
      <c r="W1598" s="119">
        <f t="shared" si="755"/>
        <v>1.0018023039999999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45463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45439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3"/>
        <v>5739.56</v>
      </c>
      <c r="F1599" s="115">
        <f t="shared" si="774"/>
        <v>45402</v>
      </c>
      <c r="G1599" s="116">
        <f t="shared" si="752"/>
        <v>8.3006723105383262E-3</v>
      </c>
      <c r="H1599" s="117">
        <f t="shared" si="760"/>
        <v>45463</v>
      </c>
      <c r="I1599" s="117">
        <f t="shared" si="753"/>
        <v>45463</v>
      </c>
      <c r="J1599" s="118">
        <f t="shared" si="761"/>
        <v>22</v>
      </c>
      <c r="K1599" s="118">
        <f t="shared" si="776"/>
        <v>5</v>
      </c>
      <c r="L1599" s="8">
        <f t="shared" si="762"/>
        <v>1.00188049</v>
      </c>
      <c r="M1599" s="119">
        <f t="shared" si="775"/>
        <v>1.0083006699999999</v>
      </c>
      <c r="N1599" s="119">
        <f t="shared" si="769"/>
        <v>1.4416964681069775</v>
      </c>
      <c r="O1599" s="112">
        <f t="shared" si="772"/>
        <v>1.4444075599999999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9.5000000000000001E-2</v>
      </c>
      <c r="U1599" s="120">
        <f t="shared" si="770"/>
        <v>5</v>
      </c>
      <c r="V1599" s="120">
        <v>252</v>
      </c>
      <c r="W1599" s="119">
        <f t="shared" si="755"/>
        <v>1.0018023039999999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45463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45440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3"/>
        <v>5739.56</v>
      </c>
      <c r="F1600" s="115">
        <f t="shared" si="774"/>
        <v>45402</v>
      </c>
      <c r="G1600" s="116">
        <f t="shared" si="752"/>
        <v>8.3006723105383262E-3</v>
      </c>
      <c r="H1600" s="117">
        <f t="shared" si="760"/>
        <v>45463</v>
      </c>
      <c r="I1600" s="117">
        <f t="shared" si="753"/>
        <v>45463</v>
      </c>
      <c r="J1600" s="118">
        <f t="shared" si="761"/>
        <v>22</v>
      </c>
      <c r="K1600" s="118">
        <f t="shared" si="776"/>
        <v>6</v>
      </c>
      <c r="L1600" s="8">
        <f t="shared" si="762"/>
        <v>1.0022570099999999</v>
      </c>
      <c r="M1600" s="119">
        <f t="shared" si="775"/>
        <v>1.0083006699999999</v>
      </c>
      <c r="N1600" s="119">
        <f t="shared" si="769"/>
        <v>1.4416964681069775</v>
      </c>
      <c r="O1600" s="112">
        <f t="shared" si="772"/>
        <v>1.44495039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9.5000000000000001E-2</v>
      </c>
      <c r="U1600" s="120">
        <f t="shared" si="770"/>
        <v>6</v>
      </c>
      <c r="V1600" s="120">
        <v>252</v>
      </c>
      <c r="W1600" s="119">
        <f t="shared" si="755"/>
        <v>1.002163154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45463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45441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3"/>
        <v>5739.56</v>
      </c>
      <c r="F1601" s="115">
        <f t="shared" si="774"/>
        <v>45402</v>
      </c>
      <c r="G1601" s="116">
        <f t="shared" si="752"/>
        <v>8.3006723105383262E-3</v>
      </c>
      <c r="H1601" s="117">
        <f t="shared" si="760"/>
        <v>45463</v>
      </c>
      <c r="I1601" s="117">
        <f t="shared" si="753"/>
        <v>45463</v>
      </c>
      <c r="J1601" s="118">
        <f t="shared" si="761"/>
        <v>22</v>
      </c>
      <c r="K1601" s="118">
        <f t="shared" si="776"/>
        <v>7</v>
      </c>
      <c r="L1601" s="8">
        <f t="shared" si="762"/>
        <v>1.00263368</v>
      </c>
      <c r="M1601" s="119">
        <f t="shared" si="775"/>
        <v>1.0083006699999999</v>
      </c>
      <c r="N1601" s="119">
        <f t="shared" si="769"/>
        <v>1.4416964681069775</v>
      </c>
      <c r="O1601" s="112">
        <f t="shared" si="772"/>
        <v>1.44549343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9.5000000000000001E-2</v>
      </c>
      <c r="U1601" s="120">
        <f t="shared" si="770"/>
        <v>7</v>
      </c>
      <c r="V1601" s="120">
        <v>252</v>
      </c>
      <c r="W1601" s="119">
        <f t="shared" si="755"/>
        <v>1.002524135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45463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45442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3"/>
        <v>5739.56</v>
      </c>
      <c r="F1602" s="115">
        <f t="shared" si="774"/>
        <v>45402</v>
      </c>
      <c r="G1602" s="116">
        <f t="shared" si="752"/>
        <v>8.3006723105383262E-3</v>
      </c>
      <c r="H1602" s="117">
        <f t="shared" si="760"/>
        <v>45463</v>
      </c>
      <c r="I1602" s="117">
        <f t="shared" si="753"/>
        <v>45463</v>
      </c>
      <c r="J1602" s="118">
        <f t="shared" si="761"/>
        <v>22</v>
      </c>
      <c r="K1602" s="118">
        <f t="shared" si="776"/>
        <v>8</v>
      </c>
      <c r="L1602" s="8">
        <f t="shared" si="762"/>
        <v>1.0030104900000001</v>
      </c>
      <c r="M1602" s="119">
        <f t="shared" si="775"/>
        <v>1.0083006699999999</v>
      </c>
      <c r="N1602" s="119">
        <f t="shared" si="769"/>
        <v>1.4416964681069775</v>
      </c>
      <c r="O1602" s="112">
        <f t="shared" si="772"/>
        <v>1.44603668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9.5000000000000001E-2</v>
      </c>
      <c r="U1602" s="120">
        <f t="shared" si="770"/>
        <v>8</v>
      </c>
      <c r="V1602" s="120">
        <v>252</v>
      </c>
      <c r="W1602" s="119">
        <f t="shared" si="755"/>
        <v>1.0028852450000001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45463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45443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3"/>
        <v>5739.56</v>
      </c>
      <c r="F1603" s="115">
        <f t="shared" si="774"/>
        <v>45402</v>
      </c>
      <c r="G1603" s="116">
        <f t="shared" si="752"/>
        <v>8.3006723105383262E-3</v>
      </c>
      <c r="H1603" s="117">
        <f t="shared" si="760"/>
        <v>45463</v>
      </c>
      <c r="I1603" s="117">
        <f t="shared" si="753"/>
        <v>45463</v>
      </c>
      <c r="J1603" s="118">
        <f t="shared" si="761"/>
        <v>22</v>
      </c>
      <c r="K1603" s="118">
        <f t="shared" si="776"/>
        <v>8</v>
      </c>
      <c r="L1603" s="8">
        <f t="shared" si="762"/>
        <v>1.0030104900000001</v>
      </c>
      <c r="M1603" s="119">
        <f t="shared" si="775"/>
        <v>1.0083006699999999</v>
      </c>
      <c r="N1603" s="119">
        <f t="shared" si="769"/>
        <v>1.4416964681069775</v>
      </c>
      <c r="O1603" s="112">
        <f t="shared" si="772"/>
        <v>1.44603668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9.5000000000000001E-2</v>
      </c>
      <c r="U1603" s="120">
        <f t="shared" si="770"/>
        <v>8</v>
      </c>
      <c r="V1603" s="120">
        <v>252</v>
      </c>
      <c r="W1603" s="119">
        <f t="shared" si="755"/>
        <v>1.0028852450000001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45463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45444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3"/>
        <v>5739.56</v>
      </c>
      <c r="F1604" s="115">
        <f t="shared" si="774"/>
        <v>45402</v>
      </c>
      <c r="G1604" s="116">
        <f t="shared" si="752"/>
        <v>8.3006723105383262E-3</v>
      </c>
      <c r="H1604" s="117">
        <f t="shared" si="760"/>
        <v>45463</v>
      </c>
      <c r="I1604" s="117">
        <f t="shared" si="753"/>
        <v>45463</v>
      </c>
      <c r="J1604" s="118">
        <f t="shared" si="761"/>
        <v>22</v>
      </c>
      <c r="K1604" s="118">
        <f t="shared" si="776"/>
        <v>9</v>
      </c>
      <c r="L1604" s="8">
        <f t="shared" si="762"/>
        <v>1.0033874300000001</v>
      </c>
      <c r="M1604" s="119">
        <f t="shared" si="775"/>
        <v>1.0083006699999999</v>
      </c>
      <c r="N1604" s="119">
        <f t="shared" si="769"/>
        <v>1.4416964681069775</v>
      </c>
      <c r="O1604" s="112">
        <f t="shared" si="772"/>
        <v>1.44658011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9.5000000000000001E-2</v>
      </c>
      <c r="U1604" s="120">
        <f t="shared" si="770"/>
        <v>9</v>
      </c>
      <c r="V1604" s="120">
        <v>252</v>
      </c>
      <c r="W1604" s="119">
        <f t="shared" si="755"/>
        <v>1.0032464860000001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45463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45445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3"/>
        <v>5739.56</v>
      </c>
      <c r="F1605" s="115">
        <f t="shared" si="774"/>
        <v>45402</v>
      </c>
      <c r="G1605" s="116">
        <f t="shared" si="752"/>
        <v>8.3006723105383262E-3</v>
      </c>
      <c r="H1605" s="117">
        <f t="shared" si="760"/>
        <v>45463</v>
      </c>
      <c r="I1605" s="117">
        <f t="shared" si="753"/>
        <v>45463</v>
      </c>
      <c r="J1605" s="118">
        <f t="shared" si="761"/>
        <v>22</v>
      </c>
      <c r="K1605" s="118">
        <f t="shared" si="776"/>
        <v>9</v>
      </c>
      <c r="L1605" s="8">
        <f t="shared" si="762"/>
        <v>1.0033874300000001</v>
      </c>
      <c r="M1605" s="119">
        <f t="shared" si="775"/>
        <v>1.0083006699999999</v>
      </c>
      <c r="N1605" s="119">
        <f t="shared" si="769"/>
        <v>1.4416964681069775</v>
      </c>
      <c r="O1605" s="112">
        <f t="shared" si="772"/>
        <v>1.44658011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9.5000000000000001E-2</v>
      </c>
      <c r="U1605" s="120">
        <f t="shared" si="770"/>
        <v>9</v>
      </c>
      <c r="V1605" s="120">
        <v>252</v>
      </c>
      <c r="W1605" s="119">
        <f t="shared" si="755"/>
        <v>1.0032464860000001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45463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45446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3"/>
        <v>5739.56</v>
      </c>
      <c r="F1606" s="115">
        <f t="shared" si="774"/>
        <v>45402</v>
      </c>
      <c r="G1606" s="116">
        <f t="shared" si="752"/>
        <v>8.3006723105383262E-3</v>
      </c>
      <c r="H1606" s="117">
        <f t="shared" si="760"/>
        <v>45463</v>
      </c>
      <c r="I1606" s="117">
        <f t="shared" si="753"/>
        <v>45463</v>
      </c>
      <c r="J1606" s="118">
        <f t="shared" si="761"/>
        <v>22</v>
      </c>
      <c r="K1606" s="118">
        <f t="shared" si="776"/>
        <v>9</v>
      </c>
      <c r="L1606" s="8">
        <f t="shared" si="762"/>
        <v>1.0033874300000001</v>
      </c>
      <c r="M1606" s="119">
        <f t="shared" si="775"/>
        <v>1.0083006699999999</v>
      </c>
      <c r="N1606" s="119">
        <f t="shared" si="769"/>
        <v>1.4416964681069775</v>
      </c>
      <c r="O1606" s="112">
        <f t="shared" si="772"/>
        <v>1.44658011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9.5000000000000001E-2</v>
      </c>
      <c r="U1606" s="120">
        <f t="shared" si="770"/>
        <v>9</v>
      </c>
      <c r="V1606" s="120">
        <v>252</v>
      </c>
      <c r="W1606" s="119">
        <f t="shared" si="755"/>
        <v>1.0032464860000001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45463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45447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3"/>
        <v>5739.56</v>
      </c>
      <c r="F1607" s="115">
        <f t="shared" si="774"/>
        <v>45402</v>
      </c>
      <c r="G1607" s="116">
        <f t="shared" si="752"/>
        <v>8.3006723105383262E-3</v>
      </c>
      <c r="H1607" s="117">
        <f t="shared" si="760"/>
        <v>45463</v>
      </c>
      <c r="I1607" s="117">
        <f t="shared" si="753"/>
        <v>45463</v>
      </c>
      <c r="J1607" s="118">
        <f t="shared" si="761"/>
        <v>22</v>
      </c>
      <c r="K1607" s="118">
        <f t="shared" si="776"/>
        <v>10</v>
      </c>
      <c r="L1607" s="8">
        <f t="shared" si="762"/>
        <v>1.00376452</v>
      </c>
      <c r="M1607" s="119">
        <f t="shared" si="775"/>
        <v>1.0083006699999999</v>
      </c>
      <c r="N1607" s="119">
        <f t="shared" si="769"/>
        <v>1.4416964681069775</v>
      </c>
      <c r="O1607" s="112">
        <f t="shared" si="772"/>
        <v>1.44712376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9.5000000000000001E-2</v>
      </c>
      <c r="U1607" s="120">
        <f t="shared" si="770"/>
        <v>10</v>
      </c>
      <c r="V1607" s="120">
        <v>252</v>
      </c>
      <c r="W1607" s="119">
        <f t="shared" si="755"/>
        <v>1.0036078559999999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45463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45448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3"/>
        <v>5739.56</v>
      </c>
      <c r="F1608" s="115">
        <f t="shared" si="774"/>
        <v>45402</v>
      </c>
      <c r="G1608" s="116">
        <f t="shared" si="752"/>
        <v>8.3006723105383262E-3</v>
      </c>
      <c r="H1608" s="117">
        <f t="shared" si="760"/>
        <v>45463</v>
      </c>
      <c r="I1608" s="117">
        <f t="shared" si="753"/>
        <v>45463</v>
      </c>
      <c r="J1608" s="118">
        <f t="shared" si="761"/>
        <v>22</v>
      </c>
      <c r="K1608" s="118">
        <f t="shared" si="776"/>
        <v>11</v>
      </c>
      <c r="L1608" s="8">
        <f t="shared" si="762"/>
        <v>1.0041417500000001</v>
      </c>
      <c r="M1608" s="119">
        <f t="shared" si="775"/>
        <v>1.0083006699999999</v>
      </c>
      <c r="N1608" s="119">
        <f t="shared" si="769"/>
        <v>1.4416964681069775</v>
      </c>
      <c r="O1608" s="112">
        <f t="shared" si="772"/>
        <v>1.4476676100000001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9.5000000000000001E-2</v>
      </c>
      <c r="U1608" s="120">
        <f t="shared" si="770"/>
        <v>11</v>
      </c>
      <c r="V1608" s="120">
        <v>252</v>
      </c>
      <c r="W1608" s="119">
        <f t="shared" si="755"/>
        <v>1.0039693569999999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45463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45449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3"/>
        <v>5739.56</v>
      </c>
      <c r="F1609" s="115">
        <f t="shared" si="774"/>
        <v>45402</v>
      </c>
      <c r="G1609" s="116">
        <f t="shared" si="752"/>
        <v>8.3006723105383262E-3</v>
      </c>
      <c r="H1609" s="117">
        <f t="shared" si="760"/>
        <v>45463</v>
      </c>
      <c r="I1609" s="117">
        <f t="shared" si="753"/>
        <v>45463</v>
      </c>
      <c r="J1609" s="118">
        <f t="shared" si="761"/>
        <v>22</v>
      </c>
      <c r="K1609" s="118">
        <f t="shared" si="776"/>
        <v>12</v>
      </c>
      <c r="L1609" s="8">
        <f t="shared" si="762"/>
        <v>1.00451913</v>
      </c>
      <c r="M1609" s="119">
        <f t="shared" si="775"/>
        <v>1.0083006699999999</v>
      </c>
      <c r="N1609" s="119">
        <f t="shared" si="769"/>
        <v>1.4416964681069775</v>
      </c>
      <c r="O1609" s="112">
        <f t="shared" si="772"/>
        <v>1.44821168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9.5000000000000001E-2</v>
      </c>
      <c r="U1609" s="120">
        <f t="shared" si="770"/>
        <v>12</v>
      </c>
      <c r="V1609" s="120">
        <v>252</v>
      </c>
      <c r="W1609" s="119">
        <f t="shared" si="755"/>
        <v>1.004330988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45463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45450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3"/>
        <v>5739.56</v>
      </c>
      <c r="F1610" s="115">
        <f t="shared" si="774"/>
        <v>45402</v>
      </c>
      <c r="G1610" s="116">
        <f t="shared" ref="G1610:G1673" si="778">(E1610/D1610)-1</f>
        <v>8.3006723105383262E-3</v>
      </c>
      <c r="H1610" s="117">
        <f t="shared" si="760"/>
        <v>45463</v>
      </c>
      <c r="I1610" s="117">
        <f t="shared" ref="I1610:I1673" si="779">IF(A1610&gt;I1609,H1610,I1609)</f>
        <v>45463</v>
      </c>
      <c r="J1610" s="118">
        <f t="shared" si="761"/>
        <v>22</v>
      </c>
      <c r="K1610" s="118">
        <f t="shared" si="776"/>
        <v>13</v>
      </c>
      <c r="L1610" s="8">
        <f t="shared" si="762"/>
        <v>1.0048966399999999</v>
      </c>
      <c r="M1610" s="119">
        <f t="shared" si="775"/>
        <v>1.0083006699999999</v>
      </c>
      <c r="N1610" s="119">
        <f t="shared" si="769"/>
        <v>1.4416964681069775</v>
      </c>
      <c r="O1610" s="112">
        <f t="shared" si="772"/>
        <v>1.4487559299999999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9.5000000000000001E-2</v>
      </c>
      <c r="U1610" s="120">
        <f t="shared" si="770"/>
        <v>13</v>
      </c>
      <c r="V1610" s="120">
        <v>252</v>
      </c>
      <c r="W1610" s="119">
        <f t="shared" ref="W1610:W1673" si="781">ROUND((1+T1610)^TRUNC((U1610/V1610),9),9)</f>
        <v>1.0046927489999999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45463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45451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3"/>
        <v>5739.56</v>
      </c>
      <c r="F1611" s="115">
        <f t="shared" si="774"/>
        <v>45402</v>
      </c>
      <c r="G1611" s="116">
        <f t="shared" si="778"/>
        <v>8.3006723105383262E-3</v>
      </c>
      <c r="H1611" s="117">
        <f t="shared" ref="H1611:H1674" si="786">IF(DAY(A1611)=H$9,VLOOKUP(A1611,AH$118:AN$450,4),H1610)</f>
        <v>45463</v>
      </c>
      <c r="I1611" s="117">
        <f t="shared" si="779"/>
        <v>45463</v>
      </c>
      <c r="J1611" s="118">
        <f t="shared" ref="J1611:J1674" si="787">IF(I1611=I1610,J1610,NETWORKDAYS(I1610,I1611,$AD$148:$AD$502)-1)</f>
        <v>22</v>
      </c>
      <c r="K1611" s="118">
        <f t="shared" si="776"/>
        <v>14</v>
      </c>
      <c r="L1611" s="8">
        <f t="shared" ref="L1611:L1674" si="788">IF(E1611&lt;D1611,1,TRUNC((E1611/D1611)^TRUNC((K1611/J1611),9),8))</f>
        <v>1.0052743</v>
      </c>
      <c r="M1611" s="119">
        <f t="shared" si="775"/>
        <v>1.0083006699999999</v>
      </c>
      <c r="N1611" s="119">
        <f t="shared" si="769"/>
        <v>1.4416964681069775</v>
      </c>
      <c r="O1611" s="112">
        <f t="shared" si="772"/>
        <v>1.4493004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9.5000000000000001E-2</v>
      </c>
      <c r="U1611" s="120">
        <f t="shared" si="770"/>
        <v>14</v>
      </c>
      <c r="V1611" s="120">
        <v>252</v>
      </c>
      <c r="W1611" s="119">
        <f t="shared" si="781"/>
        <v>1.0050546410000001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45463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45452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3"/>
        <v>5739.56</v>
      </c>
      <c r="F1612" s="115">
        <f t="shared" si="774"/>
        <v>45402</v>
      </c>
      <c r="G1612" s="116">
        <f t="shared" si="778"/>
        <v>8.3006723105383262E-3</v>
      </c>
      <c r="H1612" s="117">
        <f t="shared" si="786"/>
        <v>45463</v>
      </c>
      <c r="I1612" s="117">
        <f t="shared" si="779"/>
        <v>45463</v>
      </c>
      <c r="J1612" s="118">
        <f t="shared" si="787"/>
        <v>22</v>
      </c>
      <c r="K1612" s="118">
        <f t="shared" si="776"/>
        <v>14</v>
      </c>
      <c r="L1612" s="8">
        <f t="shared" si="788"/>
        <v>1.0052743</v>
      </c>
      <c r="M1612" s="119">
        <f t="shared" si="775"/>
        <v>1.0083006699999999</v>
      </c>
      <c r="N1612" s="119">
        <f t="shared" si="769"/>
        <v>1.4416964681069775</v>
      </c>
      <c r="O1612" s="112">
        <f t="shared" si="772"/>
        <v>1.4493004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9.5000000000000001E-2</v>
      </c>
      <c r="U1612" s="120">
        <f t="shared" si="770"/>
        <v>14</v>
      </c>
      <c r="V1612" s="120">
        <v>252</v>
      </c>
      <c r="W1612" s="119">
        <f t="shared" si="781"/>
        <v>1.0050546410000001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45463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45453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3"/>
        <v>5739.56</v>
      </c>
      <c r="F1613" s="115">
        <f t="shared" si="774"/>
        <v>45402</v>
      </c>
      <c r="G1613" s="116">
        <f t="shared" si="778"/>
        <v>8.3006723105383262E-3</v>
      </c>
      <c r="H1613" s="117">
        <f t="shared" si="786"/>
        <v>45463</v>
      </c>
      <c r="I1613" s="117">
        <f t="shared" si="779"/>
        <v>45463</v>
      </c>
      <c r="J1613" s="118">
        <f t="shared" si="787"/>
        <v>22</v>
      </c>
      <c r="K1613" s="118">
        <f t="shared" si="776"/>
        <v>14</v>
      </c>
      <c r="L1613" s="8">
        <f t="shared" si="788"/>
        <v>1.0052743</v>
      </c>
      <c r="M1613" s="119">
        <f t="shared" si="775"/>
        <v>1.0083006699999999</v>
      </c>
      <c r="N1613" s="119">
        <f t="shared" si="769"/>
        <v>1.4416964681069775</v>
      </c>
      <c r="O1613" s="112">
        <f t="shared" si="772"/>
        <v>1.4493004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9.5000000000000001E-2</v>
      </c>
      <c r="U1613" s="120">
        <f t="shared" si="770"/>
        <v>14</v>
      </c>
      <c r="V1613" s="120">
        <v>252</v>
      </c>
      <c r="W1613" s="119">
        <f t="shared" si="781"/>
        <v>1.0050546410000001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45463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45454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3"/>
        <v>5739.56</v>
      </c>
      <c r="F1614" s="115">
        <f t="shared" si="774"/>
        <v>45402</v>
      </c>
      <c r="G1614" s="116">
        <f t="shared" si="778"/>
        <v>8.3006723105383262E-3</v>
      </c>
      <c r="H1614" s="117">
        <f t="shared" si="786"/>
        <v>45463</v>
      </c>
      <c r="I1614" s="117">
        <f t="shared" si="779"/>
        <v>45463</v>
      </c>
      <c r="J1614" s="118">
        <f t="shared" si="787"/>
        <v>22</v>
      </c>
      <c r="K1614" s="118">
        <f t="shared" si="776"/>
        <v>15</v>
      </c>
      <c r="L1614" s="8">
        <f t="shared" si="788"/>
        <v>1.0056521</v>
      </c>
      <c r="M1614" s="119">
        <f t="shared" si="775"/>
        <v>1.0083006699999999</v>
      </c>
      <c r="N1614" s="119">
        <f t="shared" si="769"/>
        <v>1.4416964681069775</v>
      </c>
      <c r="O1614" s="112">
        <f t="shared" si="772"/>
        <v>1.44984508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9.5000000000000001E-2</v>
      </c>
      <c r="U1614" s="120">
        <f t="shared" si="770"/>
        <v>15</v>
      </c>
      <c r="V1614" s="120">
        <v>252</v>
      </c>
      <c r="W1614" s="119">
        <f t="shared" si="781"/>
        <v>1.0054166630000001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45463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45455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3"/>
        <v>5739.56</v>
      </c>
      <c r="F1615" s="115">
        <f t="shared" si="774"/>
        <v>45402</v>
      </c>
      <c r="G1615" s="116">
        <f t="shared" si="778"/>
        <v>8.3006723105383262E-3</v>
      </c>
      <c r="H1615" s="117">
        <f t="shared" si="786"/>
        <v>45463</v>
      </c>
      <c r="I1615" s="117">
        <f t="shared" si="779"/>
        <v>45463</v>
      </c>
      <c r="J1615" s="118">
        <f t="shared" si="787"/>
        <v>22</v>
      </c>
      <c r="K1615" s="118">
        <f t="shared" si="776"/>
        <v>16</v>
      </c>
      <c r="L1615" s="8">
        <f t="shared" si="788"/>
        <v>1.00603004</v>
      </c>
      <c r="M1615" s="119">
        <f t="shared" si="775"/>
        <v>1.0083006699999999</v>
      </c>
      <c r="N1615" s="119">
        <f t="shared" si="769"/>
        <v>1.4416964681069775</v>
      </c>
      <c r="O1615" s="112">
        <f t="shared" si="772"/>
        <v>1.4503899499999999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9.5000000000000001E-2</v>
      </c>
      <c r="U1615" s="120">
        <f t="shared" si="770"/>
        <v>16</v>
      </c>
      <c r="V1615" s="120">
        <v>252</v>
      </c>
      <c r="W1615" s="119">
        <f t="shared" si="781"/>
        <v>1.005778815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45463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45456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3"/>
        <v>5739.56</v>
      </c>
      <c r="F1616" s="115">
        <f t="shared" si="774"/>
        <v>45402</v>
      </c>
      <c r="G1616" s="116">
        <f t="shared" si="778"/>
        <v>8.3006723105383262E-3</v>
      </c>
      <c r="H1616" s="117">
        <f t="shared" si="786"/>
        <v>45463</v>
      </c>
      <c r="I1616" s="117">
        <f t="shared" si="779"/>
        <v>45463</v>
      </c>
      <c r="J1616" s="118">
        <f t="shared" si="787"/>
        <v>22</v>
      </c>
      <c r="K1616" s="118">
        <f t="shared" si="776"/>
        <v>17</v>
      </c>
      <c r="L1616" s="8">
        <f t="shared" si="788"/>
        <v>1.0064081199999999</v>
      </c>
      <c r="M1616" s="119">
        <f t="shared" si="775"/>
        <v>1.0083006699999999</v>
      </c>
      <c r="N1616" s="119">
        <f t="shared" si="769"/>
        <v>1.4416964681069775</v>
      </c>
      <c r="O1616" s="112">
        <f t="shared" si="772"/>
        <v>1.4509350299999999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9.5000000000000001E-2</v>
      </c>
      <c r="U1616" s="120">
        <f t="shared" si="770"/>
        <v>17</v>
      </c>
      <c r="V1616" s="120">
        <v>252</v>
      </c>
      <c r="W1616" s="119">
        <f t="shared" si="781"/>
        <v>1.0061410980000001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45463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45457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3"/>
        <v>5739.56</v>
      </c>
      <c r="F1617" s="115">
        <f t="shared" si="774"/>
        <v>45402</v>
      </c>
      <c r="G1617" s="116">
        <f t="shared" si="778"/>
        <v>8.3006723105383262E-3</v>
      </c>
      <c r="H1617" s="117">
        <f t="shared" si="786"/>
        <v>45463</v>
      </c>
      <c r="I1617" s="117">
        <f t="shared" si="779"/>
        <v>45463</v>
      </c>
      <c r="J1617" s="118">
        <f t="shared" si="787"/>
        <v>22</v>
      </c>
      <c r="K1617" s="118">
        <f t="shared" si="776"/>
        <v>18</v>
      </c>
      <c r="L1617" s="8">
        <f t="shared" si="788"/>
        <v>1.0067863500000001</v>
      </c>
      <c r="M1617" s="119">
        <f t="shared" si="775"/>
        <v>1.0083006699999999</v>
      </c>
      <c r="N1617" s="119">
        <f t="shared" si="769"/>
        <v>1.4416964681069775</v>
      </c>
      <c r="O1617" s="112">
        <f t="shared" si="772"/>
        <v>1.4514803199999999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9.5000000000000001E-2</v>
      </c>
      <c r="U1617" s="120">
        <f t="shared" si="770"/>
        <v>18</v>
      </c>
      <c r="V1617" s="120">
        <v>252</v>
      </c>
      <c r="W1617" s="119">
        <f t="shared" si="781"/>
        <v>1.006503511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45463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45458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3"/>
        <v>5739.56</v>
      </c>
      <c r="F1618" s="115">
        <f t="shared" si="774"/>
        <v>45402</v>
      </c>
      <c r="G1618" s="116">
        <f t="shared" si="778"/>
        <v>8.3006723105383262E-3</v>
      </c>
      <c r="H1618" s="117">
        <f t="shared" si="786"/>
        <v>45463</v>
      </c>
      <c r="I1618" s="117">
        <f t="shared" si="779"/>
        <v>45463</v>
      </c>
      <c r="J1618" s="118">
        <f t="shared" si="787"/>
        <v>22</v>
      </c>
      <c r="K1618" s="118">
        <f t="shared" si="776"/>
        <v>19</v>
      </c>
      <c r="L1618" s="8">
        <f t="shared" si="788"/>
        <v>1.0071647100000001</v>
      </c>
      <c r="M1618" s="119">
        <f t="shared" si="775"/>
        <v>1.0083006699999999</v>
      </c>
      <c r="N1618" s="119">
        <f t="shared" si="769"/>
        <v>1.4416964681069775</v>
      </c>
      <c r="O1618" s="112">
        <f t="shared" si="772"/>
        <v>1.4520257999999999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9.5000000000000001E-2</v>
      </c>
      <c r="U1618" s="120">
        <f t="shared" si="770"/>
        <v>19</v>
      </c>
      <c r="V1618" s="120">
        <v>252</v>
      </c>
      <c r="W1618" s="119">
        <f t="shared" si="781"/>
        <v>1.0068660549999999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45463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45459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3"/>
        <v>5739.56</v>
      </c>
      <c r="F1619" s="115">
        <f t="shared" si="774"/>
        <v>45402</v>
      </c>
      <c r="G1619" s="116">
        <f t="shared" si="778"/>
        <v>8.3006723105383262E-3</v>
      </c>
      <c r="H1619" s="117">
        <f t="shared" si="786"/>
        <v>45463</v>
      </c>
      <c r="I1619" s="117">
        <f t="shared" si="779"/>
        <v>45463</v>
      </c>
      <c r="J1619" s="118">
        <f t="shared" si="787"/>
        <v>22</v>
      </c>
      <c r="K1619" s="118">
        <f t="shared" si="776"/>
        <v>19</v>
      </c>
      <c r="L1619" s="8">
        <f t="shared" si="788"/>
        <v>1.0071647100000001</v>
      </c>
      <c r="M1619" s="119">
        <f t="shared" si="775"/>
        <v>1.0083006699999999</v>
      </c>
      <c r="N1619" s="119">
        <f t="shared" si="769"/>
        <v>1.4416964681069775</v>
      </c>
      <c r="O1619" s="112">
        <f t="shared" si="772"/>
        <v>1.4520257999999999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9.5000000000000001E-2</v>
      </c>
      <c r="U1619" s="120">
        <f t="shared" si="770"/>
        <v>19</v>
      </c>
      <c r="V1619" s="120">
        <v>252</v>
      </c>
      <c r="W1619" s="119">
        <f t="shared" si="781"/>
        <v>1.0068660549999999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45463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45460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3"/>
        <v>5739.56</v>
      </c>
      <c r="F1620" s="115">
        <f t="shared" si="774"/>
        <v>45402</v>
      </c>
      <c r="G1620" s="116">
        <f t="shared" si="778"/>
        <v>8.3006723105383262E-3</v>
      </c>
      <c r="H1620" s="117">
        <f t="shared" si="786"/>
        <v>45463</v>
      </c>
      <c r="I1620" s="117">
        <f t="shared" si="779"/>
        <v>45463</v>
      </c>
      <c r="J1620" s="118">
        <f t="shared" si="787"/>
        <v>22</v>
      </c>
      <c r="K1620" s="118">
        <f t="shared" si="776"/>
        <v>19</v>
      </c>
      <c r="L1620" s="8">
        <f t="shared" si="788"/>
        <v>1.0071647100000001</v>
      </c>
      <c r="M1620" s="119">
        <f t="shared" si="775"/>
        <v>1.0083006699999999</v>
      </c>
      <c r="N1620" s="119">
        <f t="shared" si="769"/>
        <v>1.4416964681069775</v>
      </c>
      <c r="O1620" s="112">
        <f t="shared" si="772"/>
        <v>1.4520257999999999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9.5000000000000001E-2</v>
      </c>
      <c r="U1620" s="120">
        <f t="shared" si="770"/>
        <v>19</v>
      </c>
      <c r="V1620" s="120">
        <v>252</v>
      </c>
      <c r="W1620" s="119">
        <f t="shared" si="781"/>
        <v>1.0068660549999999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45463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45461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3"/>
        <v>5739.56</v>
      </c>
      <c r="F1621" s="115">
        <f t="shared" si="774"/>
        <v>45402</v>
      </c>
      <c r="G1621" s="116">
        <f t="shared" si="778"/>
        <v>8.3006723105383262E-3</v>
      </c>
      <c r="H1621" s="117">
        <f t="shared" si="786"/>
        <v>45463</v>
      </c>
      <c r="I1621" s="117">
        <f t="shared" si="779"/>
        <v>45463</v>
      </c>
      <c r="J1621" s="118">
        <f t="shared" si="787"/>
        <v>22</v>
      </c>
      <c r="K1621" s="118">
        <f t="shared" si="776"/>
        <v>20</v>
      </c>
      <c r="L1621" s="8">
        <f t="shared" si="788"/>
        <v>1.0075432200000001</v>
      </c>
      <c r="M1621" s="119">
        <f t="shared" si="775"/>
        <v>1.0083006699999999</v>
      </c>
      <c r="N1621" s="119">
        <f t="shared" si="769"/>
        <v>1.4416964681069775</v>
      </c>
      <c r="O1621" s="112">
        <f t="shared" si="772"/>
        <v>1.4525714999999999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9.5000000000000001E-2</v>
      </c>
      <c r="U1621" s="120">
        <f t="shared" si="770"/>
        <v>20</v>
      </c>
      <c r="V1621" s="120">
        <v>252</v>
      </c>
      <c r="W1621" s="119">
        <f t="shared" si="781"/>
        <v>1.0072287289999999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45463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45462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3"/>
        <v>5739.56</v>
      </c>
      <c r="F1622" s="115">
        <f t="shared" si="774"/>
        <v>45402</v>
      </c>
      <c r="G1622" s="116">
        <f t="shared" si="778"/>
        <v>8.3006723105383262E-3</v>
      </c>
      <c r="H1622" s="117">
        <f t="shared" si="786"/>
        <v>45463</v>
      </c>
      <c r="I1622" s="117">
        <f t="shared" si="779"/>
        <v>45463</v>
      </c>
      <c r="J1622" s="118">
        <f t="shared" si="787"/>
        <v>22</v>
      </c>
      <c r="K1622" s="118">
        <f t="shared" si="776"/>
        <v>21</v>
      </c>
      <c r="L1622" s="8">
        <f t="shared" si="788"/>
        <v>1.0079218700000001</v>
      </c>
      <c r="M1622" s="119">
        <f t="shared" si="775"/>
        <v>1.0083006699999999</v>
      </c>
      <c r="N1622" s="119">
        <f t="shared" si="769"/>
        <v>1.4416964681069775</v>
      </c>
      <c r="O1622" s="112">
        <f t="shared" si="772"/>
        <v>1.4531174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9.5000000000000001E-2</v>
      </c>
      <c r="U1622" s="120">
        <f t="shared" si="770"/>
        <v>21</v>
      </c>
      <c r="V1622" s="120">
        <v>252</v>
      </c>
      <c r="W1622" s="119">
        <f t="shared" si="781"/>
        <v>1.0075915339999999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45463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45463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3"/>
        <v>5739.56</v>
      </c>
      <c r="F1623" s="115">
        <f t="shared" si="774"/>
        <v>45402</v>
      </c>
      <c r="G1623" s="116">
        <f t="shared" si="778"/>
        <v>8.3006723105383262E-3</v>
      </c>
      <c r="H1623" s="117">
        <f t="shared" si="786"/>
        <v>45495</v>
      </c>
      <c r="I1623" s="117">
        <f t="shared" si="779"/>
        <v>45463</v>
      </c>
      <c r="J1623" s="118">
        <f t="shared" si="787"/>
        <v>22</v>
      </c>
      <c r="K1623" s="118">
        <f t="shared" si="776"/>
        <v>22</v>
      </c>
      <c r="L1623" s="8">
        <f t="shared" si="788"/>
        <v>1.0083006699999999</v>
      </c>
      <c r="M1623" s="119">
        <f t="shared" si="775"/>
        <v>1.0083006699999999</v>
      </c>
      <c r="N1623" s="119">
        <f t="shared" si="769"/>
        <v>1.4416964681069775</v>
      </c>
      <c r="O1623" s="112">
        <f t="shared" si="772"/>
        <v>1.4536635099999999</v>
      </c>
      <c r="P1623" s="112">
        <f t="shared" si="780"/>
        <v>0</v>
      </c>
      <c r="Q1623" s="162">
        <f t="shared" si="791"/>
        <v>53</v>
      </c>
      <c r="R1623" s="30">
        <f t="shared" si="792"/>
        <v>0.12567200000000001</v>
      </c>
      <c r="S1623" s="112">
        <f t="shared" si="771"/>
        <v>0</v>
      </c>
      <c r="T1623" s="122">
        <f t="shared" si="789"/>
        <v>9.5000000000000001E-2</v>
      </c>
      <c r="U1623" s="120">
        <f t="shared" si="770"/>
        <v>22</v>
      </c>
      <c r="V1623" s="120">
        <v>252</v>
      </c>
      <c r="W1623" s="119">
        <f t="shared" si="781"/>
        <v>1.00795447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45463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45464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3"/>
        <v>5739.56</v>
      </c>
      <c r="F1624" s="115">
        <f t="shared" si="774"/>
        <v>45432</v>
      </c>
      <c r="G1624" s="116">
        <f t="shared" si="778"/>
        <v>8.3006723105383262E-3</v>
      </c>
      <c r="H1624" s="117">
        <f t="shared" si="786"/>
        <v>45495</v>
      </c>
      <c r="I1624" s="117">
        <f t="shared" si="779"/>
        <v>45495</v>
      </c>
      <c r="J1624" s="118">
        <f t="shared" si="787"/>
        <v>22</v>
      </c>
      <c r="K1624" s="118">
        <f t="shared" si="776"/>
        <v>1</v>
      </c>
      <c r="L1624" s="8">
        <f t="shared" si="788"/>
        <v>1.00037581</v>
      </c>
      <c r="M1624" s="119">
        <f t="shared" si="775"/>
        <v>1.0083006699999999</v>
      </c>
      <c r="N1624" s="119">
        <f t="shared" si="769"/>
        <v>1.453663514728899</v>
      </c>
      <c r="O1624" s="112">
        <f t="shared" si="772"/>
        <v>1.45420981</v>
      </c>
      <c r="P1624" s="112">
        <f t="shared" si="780"/>
        <v>0</v>
      </c>
      <c r="Q1624" s="162">
        <f t="shared" si="791"/>
        <v>0</v>
      </c>
      <c r="R1624" s="30">
        <f t="shared" si="792"/>
        <v>0</v>
      </c>
      <c r="S1624" s="112">
        <f t="shared" si="771"/>
        <v>0</v>
      </c>
      <c r="T1624" s="122">
        <f t="shared" si="789"/>
        <v>9.5000000000000001E-2</v>
      </c>
      <c r="U1624" s="120">
        <f t="shared" si="770"/>
        <v>1</v>
      </c>
      <c r="V1624" s="120">
        <v>252</v>
      </c>
      <c r="W1624" s="119">
        <f t="shared" si="781"/>
        <v>1.0003602009999999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45465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3"/>
        <v>5739.56</v>
      </c>
      <c r="F1625" s="115">
        <f t="shared" si="774"/>
        <v>45432</v>
      </c>
      <c r="G1625" s="116">
        <f t="shared" si="778"/>
        <v>8.3006723105383262E-3</v>
      </c>
      <c r="H1625" s="117">
        <f t="shared" si="786"/>
        <v>45495</v>
      </c>
      <c r="I1625" s="117">
        <f t="shared" si="779"/>
        <v>45495</v>
      </c>
      <c r="J1625" s="118">
        <f t="shared" si="787"/>
        <v>22</v>
      </c>
      <c r="K1625" s="118">
        <f t="shared" si="776"/>
        <v>2</v>
      </c>
      <c r="L1625" s="8">
        <f t="shared" si="788"/>
        <v>1.0007517699999999</v>
      </c>
      <c r="M1625" s="119">
        <f t="shared" si="775"/>
        <v>1.0083006699999999</v>
      </c>
      <c r="N1625" s="119">
        <f t="shared" si="769"/>
        <v>1.453663514728899</v>
      </c>
      <c r="O1625" s="112">
        <f t="shared" si="772"/>
        <v>1.4547563299999999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9.5000000000000001E-2</v>
      </c>
      <c r="U1625" s="120">
        <f t="shared" si="770"/>
        <v>2</v>
      </c>
      <c r="V1625" s="120">
        <v>252</v>
      </c>
      <c r="W1625" s="119">
        <f t="shared" si="781"/>
        <v>1.0007205320000001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45495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45466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3"/>
        <v>5739.56</v>
      </c>
      <c r="F1626" s="115">
        <f t="shared" si="774"/>
        <v>45432</v>
      </c>
      <c r="G1626" s="116">
        <f t="shared" si="778"/>
        <v>8.3006723105383262E-3</v>
      </c>
      <c r="H1626" s="117">
        <f t="shared" si="786"/>
        <v>45495</v>
      </c>
      <c r="I1626" s="117">
        <f t="shared" si="779"/>
        <v>45495</v>
      </c>
      <c r="J1626" s="118">
        <f t="shared" si="787"/>
        <v>22</v>
      </c>
      <c r="K1626" s="118">
        <f t="shared" si="776"/>
        <v>2</v>
      </c>
      <c r="L1626" s="8">
        <f t="shared" si="788"/>
        <v>1.0007517699999999</v>
      </c>
      <c r="M1626" s="119">
        <f t="shared" si="775"/>
        <v>1.0083006699999999</v>
      </c>
      <c r="N1626" s="119">
        <f t="shared" si="769"/>
        <v>1.453663514728899</v>
      </c>
      <c r="O1626" s="112">
        <f t="shared" si="772"/>
        <v>1.4547563299999999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9.5000000000000001E-2</v>
      </c>
      <c r="U1626" s="120">
        <f t="shared" si="770"/>
        <v>2</v>
      </c>
      <c r="V1626" s="120">
        <v>252</v>
      </c>
      <c r="W1626" s="119">
        <f t="shared" si="781"/>
        <v>1.0007205320000001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45495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45467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3"/>
        <v>5739.56</v>
      </c>
      <c r="F1627" s="115">
        <f t="shared" si="774"/>
        <v>45432</v>
      </c>
      <c r="G1627" s="116">
        <f t="shared" si="778"/>
        <v>8.3006723105383262E-3</v>
      </c>
      <c r="H1627" s="117">
        <f t="shared" si="786"/>
        <v>45495</v>
      </c>
      <c r="I1627" s="117">
        <f t="shared" si="779"/>
        <v>45495</v>
      </c>
      <c r="J1627" s="118">
        <f t="shared" si="787"/>
        <v>22</v>
      </c>
      <c r="K1627" s="118">
        <f t="shared" si="776"/>
        <v>2</v>
      </c>
      <c r="L1627" s="8">
        <f t="shared" si="788"/>
        <v>1.0007517699999999</v>
      </c>
      <c r="M1627" s="119">
        <f t="shared" si="775"/>
        <v>1.0083006699999999</v>
      </c>
      <c r="N1627" s="119">
        <f t="shared" si="769"/>
        <v>1.453663514728899</v>
      </c>
      <c r="O1627" s="112">
        <f t="shared" si="772"/>
        <v>1.4547563299999999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9.5000000000000001E-2</v>
      </c>
      <c r="U1627" s="120">
        <f t="shared" si="770"/>
        <v>2</v>
      </c>
      <c r="V1627" s="120">
        <v>252</v>
      </c>
      <c r="W1627" s="119">
        <f t="shared" si="781"/>
        <v>1.0007205320000001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45495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45468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3"/>
        <v>5739.56</v>
      </c>
      <c r="F1628" s="115">
        <f t="shared" si="774"/>
        <v>45432</v>
      </c>
      <c r="G1628" s="116">
        <f t="shared" si="778"/>
        <v>8.3006723105383262E-3</v>
      </c>
      <c r="H1628" s="117">
        <f t="shared" si="786"/>
        <v>45495</v>
      </c>
      <c r="I1628" s="117">
        <f t="shared" si="779"/>
        <v>45495</v>
      </c>
      <c r="J1628" s="118">
        <f t="shared" si="787"/>
        <v>22</v>
      </c>
      <c r="K1628" s="118">
        <f t="shared" si="776"/>
        <v>3</v>
      </c>
      <c r="L1628" s="8">
        <f t="shared" si="788"/>
        <v>1.0011278699999999</v>
      </c>
      <c r="M1628" s="119">
        <f t="shared" si="775"/>
        <v>1.0083006699999999</v>
      </c>
      <c r="N1628" s="119">
        <f t="shared" si="769"/>
        <v>1.453663514728899</v>
      </c>
      <c r="O1628" s="112">
        <f t="shared" si="772"/>
        <v>1.4553030499999999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9.5000000000000001E-2</v>
      </c>
      <c r="U1628" s="120">
        <f t="shared" si="770"/>
        <v>3</v>
      </c>
      <c r="V1628" s="120">
        <v>252</v>
      </c>
      <c r="W1628" s="119">
        <f t="shared" si="781"/>
        <v>1.001080993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45495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45469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3"/>
        <v>5739.56</v>
      </c>
      <c r="F1629" s="115">
        <f t="shared" si="774"/>
        <v>45432</v>
      </c>
      <c r="G1629" s="116">
        <f t="shared" si="778"/>
        <v>8.3006723105383262E-3</v>
      </c>
      <c r="H1629" s="117">
        <f t="shared" si="786"/>
        <v>45495</v>
      </c>
      <c r="I1629" s="117">
        <f t="shared" si="779"/>
        <v>45495</v>
      </c>
      <c r="J1629" s="118">
        <f t="shared" si="787"/>
        <v>22</v>
      </c>
      <c r="K1629" s="118">
        <f t="shared" si="776"/>
        <v>4</v>
      </c>
      <c r="L1629" s="8">
        <f t="shared" si="788"/>
        <v>1.0015041099999999</v>
      </c>
      <c r="M1629" s="119">
        <f t="shared" si="775"/>
        <v>1.0083006699999999</v>
      </c>
      <c r="N1629" s="119">
        <f t="shared" si="769"/>
        <v>1.453663514728899</v>
      </c>
      <c r="O1629" s="112">
        <f t="shared" si="772"/>
        <v>1.45584998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9.5000000000000001E-2</v>
      </c>
      <c r="U1629" s="120">
        <f t="shared" si="770"/>
        <v>4</v>
      </c>
      <c r="V1629" s="120">
        <v>252</v>
      </c>
      <c r="W1629" s="119">
        <f t="shared" si="781"/>
        <v>1.0014415830000001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45495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45470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3"/>
        <v>5739.56</v>
      </c>
      <c r="F1630" s="115">
        <f t="shared" si="774"/>
        <v>45432</v>
      </c>
      <c r="G1630" s="116">
        <f t="shared" si="778"/>
        <v>8.3006723105383262E-3</v>
      </c>
      <c r="H1630" s="117">
        <f t="shared" si="786"/>
        <v>45495</v>
      </c>
      <c r="I1630" s="117">
        <f t="shared" si="779"/>
        <v>45495</v>
      </c>
      <c r="J1630" s="118">
        <f t="shared" si="787"/>
        <v>22</v>
      </c>
      <c r="K1630" s="118">
        <f t="shared" si="776"/>
        <v>5</v>
      </c>
      <c r="L1630" s="8">
        <f t="shared" si="788"/>
        <v>1.00188049</v>
      </c>
      <c r="M1630" s="119">
        <f t="shared" si="775"/>
        <v>1.0083006699999999</v>
      </c>
      <c r="N1630" s="119">
        <f t="shared" si="769"/>
        <v>1.453663514728899</v>
      </c>
      <c r="O1630" s="112">
        <f t="shared" si="772"/>
        <v>1.4563971099999999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9.5000000000000001E-2</v>
      </c>
      <c r="U1630" s="120">
        <f t="shared" si="770"/>
        <v>5</v>
      </c>
      <c r="V1630" s="120">
        <v>252</v>
      </c>
      <c r="W1630" s="119">
        <f t="shared" si="781"/>
        <v>1.0018023039999999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45495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45471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3"/>
        <v>5739.56</v>
      </c>
      <c r="F1631" s="115">
        <f t="shared" si="774"/>
        <v>45432</v>
      </c>
      <c r="G1631" s="116">
        <f t="shared" si="778"/>
        <v>8.3006723105383262E-3</v>
      </c>
      <c r="H1631" s="117">
        <f t="shared" si="786"/>
        <v>45495</v>
      </c>
      <c r="I1631" s="117">
        <f t="shared" si="779"/>
        <v>45495</v>
      </c>
      <c r="J1631" s="118">
        <f t="shared" si="787"/>
        <v>22</v>
      </c>
      <c r="K1631" s="118">
        <f t="shared" si="776"/>
        <v>6</v>
      </c>
      <c r="L1631" s="8">
        <f t="shared" si="788"/>
        <v>1.0022570099999999</v>
      </c>
      <c r="M1631" s="119">
        <f t="shared" si="775"/>
        <v>1.0083006699999999</v>
      </c>
      <c r="N1631" s="119">
        <f t="shared" ref="N1631:N1694" si="795">IF(I1631&gt;I1630,N1630*M1631,N1630)</f>
        <v>1.453663514728899</v>
      </c>
      <c r="O1631" s="112">
        <f t="shared" si="772"/>
        <v>1.45694444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9.5000000000000001E-2</v>
      </c>
      <c r="U1631" s="120">
        <f t="shared" si="770"/>
        <v>6</v>
      </c>
      <c r="V1631" s="120">
        <v>252</v>
      </c>
      <c r="W1631" s="119">
        <f t="shared" si="781"/>
        <v>1.002163154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45495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45472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3"/>
        <v>5739.56</v>
      </c>
      <c r="F1632" s="115">
        <f t="shared" si="774"/>
        <v>45432</v>
      </c>
      <c r="G1632" s="116">
        <f t="shared" si="778"/>
        <v>8.3006723105383262E-3</v>
      </c>
      <c r="H1632" s="117">
        <f t="shared" si="786"/>
        <v>45495</v>
      </c>
      <c r="I1632" s="117">
        <f t="shared" si="779"/>
        <v>45495</v>
      </c>
      <c r="J1632" s="118">
        <f t="shared" si="787"/>
        <v>22</v>
      </c>
      <c r="K1632" s="118">
        <f t="shared" si="776"/>
        <v>7</v>
      </c>
      <c r="L1632" s="8">
        <f t="shared" si="788"/>
        <v>1.00263368</v>
      </c>
      <c r="M1632" s="119">
        <f t="shared" si="775"/>
        <v>1.0083006699999999</v>
      </c>
      <c r="N1632" s="119">
        <f t="shared" si="795"/>
        <v>1.453663514728899</v>
      </c>
      <c r="O1632" s="112">
        <f t="shared" si="772"/>
        <v>1.4574919900000001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9.5000000000000001E-2</v>
      </c>
      <c r="U1632" s="120">
        <f t="shared" si="770"/>
        <v>7</v>
      </c>
      <c r="V1632" s="120">
        <v>252</v>
      </c>
      <c r="W1632" s="119">
        <f t="shared" si="781"/>
        <v>1.002524135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45495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45473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3"/>
        <v>5739.56</v>
      </c>
      <c r="F1633" s="115">
        <f t="shared" si="774"/>
        <v>45432</v>
      </c>
      <c r="G1633" s="116">
        <f t="shared" si="778"/>
        <v>8.3006723105383262E-3</v>
      </c>
      <c r="H1633" s="117">
        <f t="shared" si="786"/>
        <v>45495</v>
      </c>
      <c r="I1633" s="117">
        <f t="shared" si="779"/>
        <v>45495</v>
      </c>
      <c r="J1633" s="118">
        <f t="shared" si="787"/>
        <v>22</v>
      </c>
      <c r="K1633" s="118">
        <f t="shared" si="776"/>
        <v>7</v>
      </c>
      <c r="L1633" s="8">
        <f t="shared" si="788"/>
        <v>1.00263368</v>
      </c>
      <c r="M1633" s="119">
        <f t="shared" si="775"/>
        <v>1.0083006699999999</v>
      </c>
      <c r="N1633" s="119">
        <f t="shared" si="795"/>
        <v>1.453663514728899</v>
      </c>
      <c r="O1633" s="112">
        <f t="shared" si="772"/>
        <v>1.4574919900000001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9.5000000000000001E-2</v>
      </c>
      <c r="U1633" s="120">
        <f t="shared" si="770"/>
        <v>7</v>
      </c>
      <c r="V1633" s="120">
        <v>252</v>
      </c>
      <c r="W1633" s="119">
        <f t="shared" si="781"/>
        <v>1.002524135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45495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45474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3"/>
        <v>5739.56</v>
      </c>
      <c r="F1634" s="115">
        <f t="shared" si="774"/>
        <v>45432</v>
      </c>
      <c r="G1634" s="116">
        <f t="shared" si="778"/>
        <v>8.3006723105383262E-3</v>
      </c>
      <c r="H1634" s="117">
        <f t="shared" si="786"/>
        <v>45495</v>
      </c>
      <c r="I1634" s="117">
        <f t="shared" si="779"/>
        <v>45495</v>
      </c>
      <c r="J1634" s="118">
        <f t="shared" si="787"/>
        <v>22</v>
      </c>
      <c r="K1634" s="118">
        <f t="shared" si="776"/>
        <v>7</v>
      </c>
      <c r="L1634" s="8">
        <f t="shared" si="788"/>
        <v>1.00263368</v>
      </c>
      <c r="M1634" s="119">
        <f t="shared" si="775"/>
        <v>1.0083006699999999</v>
      </c>
      <c r="N1634" s="119">
        <f t="shared" si="795"/>
        <v>1.453663514728899</v>
      </c>
      <c r="O1634" s="112">
        <f t="shared" si="772"/>
        <v>1.4574919900000001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9.5000000000000001E-2</v>
      </c>
      <c r="U1634" s="120">
        <f t="shared" si="770"/>
        <v>7</v>
      </c>
      <c r="V1634" s="120">
        <v>252</v>
      </c>
      <c r="W1634" s="119">
        <f t="shared" si="781"/>
        <v>1.002524135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45495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45475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3"/>
        <v>5739.56</v>
      </c>
      <c r="F1635" s="115">
        <f t="shared" si="774"/>
        <v>45432</v>
      </c>
      <c r="G1635" s="116">
        <f t="shared" si="778"/>
        <v>8.3006723105383262E-3</v>
      </c>
      <c r="H1635" s="117">
        <f t="shared" si="786"/>
        <v>45495</v>
      </c>
      <c r="I1635" s="117">
        <f t="shared" si="779"/>
        <v>45495</v>
      </c>
      <c r="J1635" s="118">
        <f t="shared" si="787"/>
        <v>22</v>
      </c>
      <c r="K1635" s="118">
        <f t="shared" si="776"/>
        <v>8</v>
      </c>
      <c r="L1635" s="8">
        <f t="shared" si="788"/>
        <v>1.0030104900000001</v>
      </c>
      <c r="M1635" s="119">
        <f t="shared" si="775"/>
        <v>1.0083006699999999</v>
      </c>
      <c r="N1635" s="119">
        <f t="shared" si="795"/>
        <v>1.453663514728899</v>
      </c>
      <c r="O1635" s="112">
        <f t="shared" si="772"/>
        <v>1.45803975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9.5000000000000001E-2</v>
      </c>
      <c r="U1635" s="120">
        <f t="shared" si="770"/>
        <v>8</v>
      </c>
      <c r="V1635" s="120">
        <v>252</v>
      </c>
      <c r="W1635" s="119">
        <f t="shared" si="781"/>
        <v>1.0028852450000001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45495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45476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3"/>
        <v>5739.56</v>
      </c>
      <c r="F1636" s="115">
        <f t="shared" si="774"/>
        <v>45432</v>
      </c>
      <c r="G1636" s="116">
        <f t="shared" si="778"/>
        <v>8.3006723105383262E-3</v>
      </c>
      <c r="H1636" s="117">
        <f t="shared" si="786"/>
        <v>45495</v>
      </c>
      <c r="I1636" s="117">
        <f t="shared" si="779"/>
        <v>45495</v>
      </c>
      <c r="J1636" s="118">
        <f t="shared" si="787"/>
        <v>22</v>
      </c>
      <c r="K1636" s="118">
        <f t="shared" si="776"/>
        <v>9</v>
      </c>
      <c r="L1636" s="8">
        <f t="shared" si="788"/>
        <v>1.0033874300000001</v>
      </c>
      <c r="M1636" s="119">
        <f t="shared" si="775"/>
        <v>1.0083006699999999</v>
      </c>
      <c r="N1636" s="119">
        <f t="shared" si="795"/>
        <v>1.453663514728899</v>
      </c>
      <c r="O1636" s="112">
        <f t="shared" si="772"/>
        <v>1.4585876900000001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9.5000000000000001E-2</v>
      </c>
      <c r="U1636" s="120">
        <f t="shared" si="770"/>
        <v>9</v>
      </c>
      <c r="V1636" s="120">
        <v>252</v>
      </c>
      <c r="W1636" s="119">
        <f t="shared" si="781"/>
        <v>1.0032464860000001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45495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45477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3"/>
        <v>5739.56</v>
      </c>
      <c r="F1637" s="115">
        <f t="shared" si="774"/>
        <v>45432</v>
      </c>
      <c r="G1637" s="116">
        <f t="shared" si="778"/>
        <v>8.3006723105383262E-3</v>
      </c>
      <c r="H1637" s="117">
        <f t="shared" si="786"/>
        <v>45495</v>
      </c>
      <c r="I1637" s="117">
        <f t="shared" si="779"/>
        <v>45495</v>
      </c>
      <c r="J1637" s="118">
        <f t="shared" si="787"/>
        <v>22</v>
      </c>
      <c r="K1637" s="118">
        <f t="shared" si="776"/>
        <v>10</v>
      </c>
      <c r="L1637" s="8">
        <f t="shared" si="788"/>
        <v>1.00376452</v>
      </c>
      <c r="M1637" s="119">
        <f t="shared" si="775"/>
        <v>1.0083006699999999</v>
      </c>
      <c r="N1637" s="119">
        <f t="shared" si="795"/>
        <v>1.453663514728899</v>
      </c>
      <c r="O1637" s="112">
        <f t="shared" si="772"/>
        <v>1.45913586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9.5000000000000001E-2</v>
      </c>
      <c r="U1637" s="120">
        <f t="shared" ref="U1637:U1700" si="796">IF(Q1636&gt;0,1,IF(K1637=K1636,U1636,U1636+1))</f>
        <v>10</v>
      </c>
      <c r="V1637" s="120">
        <v>252</v>
      </c>
      <c r="W1637" s="119">
        <f t="shared" si="781"/>
        <v>1.0036078559999999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45495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45478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3"/>
        <v>5739.56</v>
      </c>
      <c r="F1638" s="115">
        <f t="shared" si="774"/>
        <v>45432</v>
      </c>
      <c r="G1638" s="116">
        <f t="shared" si="778"/>
        <v>8.3006723105383262E-3</v>
      </c>
      <c r="H1638" s="117">
        <f t="shared" si="786"/>
        <v>45495</v>
      </c>
      <c r="I1638" s="117">
        <f t="shared" si="779"/>
        <v>45495</v>
      </c>
      <c r="J1638" s="118">
        <f t="shared" si="787"/>
        <v>22</v>
      </c>
      <c r="K1638" s="118">
        <f t="shared" si="776"/>
        <v>11</v>
      </c>
      <c r="L1638" s="8">
        <f t="shared" si="788"/>
        <v>1.0041417500000001</v>
      </c>
      <c r="M1638" s="119">
        <f t="shared" si="775"/>
        <v>1.0083006699999999</v>
      </c>
      <c r="N1638" s="119">
        <f t="shared" si="795"/>
        <v>1.453663514728899</v>
      </c>
      <c r="O1638" s="112">
        <f t="shared" si="772"/>
        <v>1.45968422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9.5000000000000001E-2</v>
      </c>
      <c r="U1638" s="120">
        <f t="shared" si="796"/>
        <v>11</v>
      </c>
      <c r="V1638" s="120">
        <v>252</v>
      </c>
      <c r="W1638" s="119">
        <f t="shared" si="781"/>
        <v>1.0039693569999999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45495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45479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3"/>
        <v>5739.56</v>
      </c>
      <c r="F1639" s="115">
        <f t="shared" si="774"/>
        <v>45432</v>
      </c>
      <c r="G1639" s="116">
        <f t="shared" si="778"/>
        <v>8.3006723105383262E-3</v>
      </c>
      <c r="H1639" s="117">
        <f t="shared" si="786"/>
        <v>45495</v>
      </c>
      <c r="I1639" s="117">
        <f t="shared" si="779"/>
        <v>45495</v>
      </c>
      <c r="J1639" s="118">
        <f t="shared" si="787"/>
        <v>22</v>
      </c>
      <c r="K1639" s="118">
        <f t="shared" si="776"/>
        <v>12</v>
      </c>
      <c r="L1639" s="8">
        <f t="shared" si="788"/>
        <v>1.00451913</v>
      </c>
      <c r="M1639" s="119">
        <f t="shared" si="775"/>
        <v>1.0083006699999999</v>
      </c>
      <c r="N1639" s="119">
        <f t="shared" si="795"/>
        <v>1.453663514728899</v>
      </c>
      <c r="O1639" s="112">
        <f t="shared" si="772"/>
        <v>1.4602328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9.5000000000000001E-2</v>
      </c>
      <c r="U1639" s="120">
        <f t="shared" si="796"/>
        <v>12</v>
      </c>
      <c r="V1639" s="120">
        <v>252</v>
      </c>
      <c r="W1639" s="119">
        <f t="shared" si="781"/>
        <v>1.004330988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45495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45480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si="773"/>
        <v>5739.56</v>
      </c>
      <c r="F1640" s="115">
        <f t="shared" si="774"/>
        <v>45432</v>
      </c>
      <c r="G1640" s="116">
        <f t="shared" si="778"/>
        <v>8.3006723105383262E-3</v>
      </c>
      <c r="H1640" s="117">
        <f t="shared" si="786"/>
        <v>45495</v>
      </c>
      <c r="I1640" s="117">
        <f t="shared" si="779"/>
        <v>45495</v>
      </c>
      <c r="J1640" s="118">
        <f t="shared" si="787"/>
        <v>22</v>
      </c>
      <c r="K1640" s="118">
        <f t="shared" si="776"/>
        <v>12</v>
      </c>
      <c r="L1640" s="8">
        <f t="shared" si="788"/>
        <v>1.00451913</v>
      </c>
      <c r="M1640" s="119">
        <f t="shared" si="775"/>
        <v>1.0083006699999999</v>
      </c>
      <c r="N1640" s="119">
        <f t="shared" si="795"/>
        <v>1.453663514728899</v>
      </c>
      <c r="O1640" s="112">
        <f t="shared" si="772"/>
        <v>1.4602328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9.5000000000000001E-2</v>
      </c>
      <c r="U1640" s="120">
        <f t="shared" si="796"/>
        <v>12</v>
      </c>
      <c r="V1640" s="120">
        <v>252</v>
      </c>
      <c r="W1640" s="119">
        <f t="shared" si="781"/>
        <v>1.004330988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45495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45481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73"/>
        <v>5739.56</v>
      </c>
      <c r="F1641" s="115">
        <f t="shared" si="774"/>
        <v>45432</v>
      </c>
      <c r="G1641" s="116">
        <f t="shared" si="778"/>
        <v>8.3006723105383262E-3</v>
      </c>
      <c r="H1641" s="117">
        <f t="shared" si="786"/>
        <v>45495</v>
      </c>
      <c r="I1641" s="117">
        <f t="shared" si="779"/>
        <v>45495</v>
      </c>
      <c r="J1641" s="118">
        <f t="shared" si="787"/>
        <v>22</v>
      </c>
      <c r="K1641" s="118">
        <f t="shared" si="776"/>
        <v>12</v>
      </c>
      <c r="L1641" s="8">
        <f t="shared" si="788"/>
        <v>1.00451913</v>
      </c>
      <c r="M1641" s="119">
        <f t="shared" si="775"/>
        <v>1.0083006699999999</v>
      </c>
      <c r="N1641" s="119">
        <f t="shared" si="795"/>
        <v>1.453663514728899</v>
      </c>
      <c r="O1641" s="112">
        <f t="shared" ref="O1641:O1704" si="798">TRUNC(TRUNC((L1641*N1641),15),8)</f>
        <v>1.4602328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9.5000000000000001E-2</v>
      </c>
      <c r="U1641" s="120">
        <f t="shared" si="796"/>
        <v>12</v>
      </c>
      <c r="V1641" s="120">
        <v>252</v>
      </c>
      <c r="W1641" s="119">
        <f t="shared" si="781"/>
        <v>1.004330988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45495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45482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ref="E1642:E1705" si="799">IF($K1642=1,VLOOKUP($A1641,$AO$10:$AS$131,4),E1641)</f>
        <v>5739.56</v>
      </c>
      <c r="F1642" s="115">
        <f t="shared" ref="F1642:F1705" si="800">IF($K1642=1,VLOOKUP($A1641,$AO$10:$AS$131,5),F1641)</f>
        <v>45432</v>
      </c>
      <c r="G1642" s="116">
        <f t="shared" si="778"/>
        <v>8.3006723105383262E-3</v>
      </c>
      <c r="H1642" s="117">
        <f t="shared" si="786"/>
        <v>45495</v>
      </c>
      <c r="I1642" s="117">
        <f t="shared" si="779"/>
        <v>45495</v>
      </c>
      <c r="J1642" s="118">
        <f t="shared" si="787"/>
        <v>22</v>
      </c>
      <c r="K1642" s="118">
        <f t="shared" si="776"/>
        <v>13</v>
      </c>
      <c r="L1642" s="8">
        <f t="shared" si="788"/>
        <v>1.0048966399999999</v>
      </c>
      <c r="M1642" s="119">
        <f t="shared" ref="M1642:M1705" si="801">IF(I1642&gt;I1641,L1641,M1641)</f>
        <v>1.0083006699999999</v>
      </c>
      <c r="N1642" s="119">
        <f t="shared" si="795"/>
        <v>1.453663514728899</v>
      </c>
      <c r="O1642" s="112">
        <f t="shared" si="798"/>
        <v>1.4607815799999999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9.5000000000000001E-2</v>
      </c>
      <c r="U1642" s="120">
        <f t="shared" si="796"/>
        <v>13</v>
      </c>
      <c r="V1642" s="120">
        <v>252</v>
      </c>
      <c r="W1642" s="119">
        <f t="shared" si="781"/>
        <v>1.0046927489999999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45495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45483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9"/>
        <v>5739.56</v>
      </c>
      <c r="F1643" s="115">
        <f t="shared" si="800"/>
        <v>45432</v>
      </c>
      <c r="G1643" s="116">
        <f t="shared" si="778"/>
        <v>8.3006723105383262E-3</v>
      </c>
      <c r="H1643" s="117">
        <f t="shared" si="786"/>
        <v>45495</v>
      </c>
      <c r="I1643" s="117">
        <f t="shared" si="779"/>
        <v>45495</v>
      </c>
      <c r="J1643" s="118">
        <f t="shared" si="787"/>
        <v>22</v>
      </c>
      <c r="K1643" s="118">
        <f t="shared" si="776"/>
        <v>14</v>
      </c>
      <c r="L1643" s="8">
        <f t="shared" si="788"/>
        <v>1.0052743</v>
      </c>
      <c r="M1643" s="119">
        <f t="shared" si="801"/>
        <v>1.0083006699999999</v>
      </c>
      <c r="N1643" s="119">
        <f t="shared" si="795"/>
        <v>1.453663514728899</v>
      </c>
      <c r="O1643" s="112">
        <f t="shared" si="798"/>
        <v>1.4613305700000001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9.5000000000000001E-2</v>
      </c>
      <c r="U1643" s="120">
        <f t="shared" si="796"/>
        <v>14</v>
      </c>
      <c r="V1643" s="120">
        <v>252</v>
      </c>
      <c r="W1643" s="119">
        <f t="shared" si="781"/>
        <v>1.0050546410000001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45495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45484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9"/>
        <v>5739.56</v>
      </c>
      <c r="F1644" s="115">
        <f t="shared" si="800"/>
        <v>45432</v>
      </c>
      <c r="G1644" s="116">
        <f t="shared" si="778"/>
        <v>8.3006723105383262E-3</v>
      </c>
      <c r="H1644" s="117">
        <f t="shared" si="786"/>
        <v>45495</v>
      </c>
      <c r="I1644" s="117">
        <f t="shared" si="779"/>
        <v>45495</v>
      </c>
      <c r="J1644" s="118">
        <f t="shared" si="787"/>
        <v>22</v>
      </c>
      <c r="K1644" s="118">
        <f t="shared" si="776"/>
        <v>15</v>
      </c>
      <c r="L1644" s="8">
        <f t="shared" si="788"/>
        <v>1.0056521</v>
      </c>
      <c r="M1644" s="119">
        <f t="shared" si="801"/>
        <v>1.0083006699999999</v>
      </c>
      <c r="N1644" s="119">
        <f t="shared" si="795"/>
        <v>1.453663514728899</v>
      </c>
      <c r="O1644" s="112">
        <f t="shared" si="798"/>
        <v>1.46187976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9.5000000000000001E-2</v>
      </c>
      <c r="U1644" s="120">
        <f t="shared" si="796"/>
        <v>15</v>
      </c>
      <c r="V1644" s="120">
        <v>252</v>
      </c>
      <c r="W1644" s="119">
        <f t="shared" si="781"/>
        <v>1.0054166630000001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45495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45485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9"/>
        <v>5739.56</v>
      </c>
      <c r="F1645" s="115">
        <f t="shared" si="800"/>
        <v>45432</v>
      </c>
      <c r="G1645" s="116">
        <f t="shared" si="778"/>
        <v>8.3006723105383262E-3</v>
      </c>
      <c r="H1645" s="117">
        <f t="shared" si="786"/>
        <v>45495</v>
      </c>
      <c r="I1645" s="117">
        <f t="shared" si="779"/>
        <v>45495</v>
      </c>
      <c r="J1645" s="118">
        <f t="shared" si="787"/>
        <v>22</v>
      </c>
      <c r="K1645" s="118">
        <f t="shared" si="776"/>
        <v>16</v>
      </c>
      <c r="L1645" s="8">
        <f t="shared" si="788"/>
        <v>1.00603004</v>
      </c>
      <c r="M1645" s="119">
        <f t="shared" si="801"/>
        <v>1.0083006699999999</v>
      </c>
      <c r="N1645" s="119">
        <f t="shared" si="795"/>
        <v>1.453663514728899</v>
      </c>
      <c r="O1645" s="112">
        <f t="shared" si="798"/>
        <v>1.4624291599999999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9.5000000000000001E-2</v>
      </c>
      <c r="U1645" s="120">
        <f t="shared" si="796"/>
        <v>16</v>
      </c>
      <c r="V1645" s="120">
        <v>252</v>
      </c>
      <c r="W1645" s="119">
        <f t="shared" si="781"/>
        <v>1.005778815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45495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45486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9"/>
        <v>5739.56</v>
      </c>
      <c r="F1646" s="115">
        <f t="shared" si="800"/>
        <v>45432</v>
      </c>
      <c r="G1646" s="116">
        <f t="shared" si="778"/>
        <v>8.3006723105383262E-3</v>
      </c>
      <c r="H1646" s="117">
        <f t="shared" si="786"/>
        <v>45495</v>
      </c>
      <c r="I1646" s="117">
        <f t="shared" si="779"/>
        <v>45495</v>
      </c>
      <c r="J1646" s="118">
        <f t="shared" si="787"/>
        <v>22</v>
      </c>
      <c r="K1646" s="118">
        <f t="shared" ref="K1646:K1709" si="802">(J1646-(NETWORKDAYS(A1646,I1646,AD$148:AD$502)-1))</f>
        <v>17</v>
      </c>
      <c r="L1646" s="8">
        <f t="shared" si="788"/>
        <v>1.0064081199999999</v>
      </c>
      <c r="M1646" s="119">
        <f t="shared" si="801"/>
        <v>1.0083006699999999</v>
      </c>
      <c r="N1646" s="119">
        <f t="shared" si="795"/>
        <v>1.453663514728899</v>
      </c>
      <c r="O1646" s="112">
        <f t="shared" si="798"/>
        <v>1.4629787599999999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9.5000000000000001E-2</v>
      </c>
      <c r="U1646" s="120">
        <f t="shared" si="796"/>
        <v>17</v>
      </c>
      <c r="V1646" s="120">
        <v>252</v>
      </c>
      <c r="W1646" s="119">
        <f t="shared" si="781"/>
        <v>1.0061410980000001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45495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45487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9"/>
        <v>5739.56</v>
      </c>
      <c r="F1647" s="115">
        <f t="shared" si="800"/>
        <v>45432</v>
      </c>
      <c r="G1647" s="116">
        <f t="shared" si="778"/>
        <v>8.3006723105383262E-3</v>
      </c>
      <c r="H1647" s="117">
        <f t="shared" si="786"/>
        <v>45495</v>
      </c>
      <c r="I1647" s="117">
        <f t="shared" si="779"/>
        <v>45495</v>
      </c>
      <c r="J1647" s="118">
        <f t="shared" si="787"/>
        <v>22</v>
      </c>
      <c r="K1647" s="118">
        <f t="shared" si="802"/>
        <v>17</v>
      </c>
      <c r="L1647" s="8">
        <f t="shared" si="788"/>
        <v>1.0064081199999999</v>
      </c>
      <c r="M1647" s="119">
        <f t="shared" si="801"/>
        <v>1.0083006699999999</v>
      </c>
      <c r="N1647" s="119">
        <f t="shared" si="795"/>
        <v>1.453663514728899</v>
      </c>
      <c r="O1647" s="112">
        <f t="shared" si="798"/>
        <v>1.4629787599999999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9.5000000000000001E-2</v>
      </c>
      <c r="U1647" s="120">
        <f t="shared" si="796"/>
        <v>17</v>
      </c>
      <c r="V1647" s="120">
        <v>252</v>
      </c>
      <c r="W1647" s="119">
        <f t="shared" si="781"/>
        <v>1.0061410980000001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45495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45488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9"/>
        <v>5739.56</v>
      </c>
      <c r="F1648" s="115">
        <f t="shared" si="800"/>
        <v>45432</v>
      </c>
      <c r="G1648" s="116">
        <f t="shared" si="778"/>
        <v>8.3006723105383262E-3</v>
      </c>
      <c r="H1648" s="117">
        <f t="shared" si="786"/>
        <v>45495</v>
      </c>
      <c r="I1648" s="117">
        <f t="shared" si="779"/>
        <v>45495</v>
      </c>
      <c r="J1648" s="118">
        <f t="shared" si="787"/>
        <v>22</v>
      </c>
      <c r="K1648" s="118">
        <f t="shared" si="802"/>
        <v>17</v>
      </c>
      <c r="L1648" s="8">
        <f t="shared" si="788"/>
        <v>1.0064081199999999</v>
      </c>
      <c r="M1648" s="119">
        <f t="shared" si="801"/>
        <v>1.0083006699999999</v>
      </c>
      <c r="N1648" s="119">
        <f t="shared" si="795"/>
        <v>1.453663514728899</v>
      </c>
      <c r="O1648" s="112">
        <f t="shared" si="798"/>
        <v>1.4629787599999999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9.5000000000000001E-2</v>
      </c>
      <c r="U1648" s="120">
        <f t="shared" si="796"/>
        <v>17</v>
      </c>
      <c r="V1648" s="120">
        <v>252</v>
      </c>
      <c r="W1648" s="119">
        <f t="shared" si="781"/>
        <v>1.0061410980000001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45495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45489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9"/>
        <v>5739.56</v>
      </c>
      <c r="F1649" s="115">
        <f t="shared" si="800"/>
        <v>45432</v>
      </c>
      <c r="G1649" s="116">
        <f t="shared" si="778"/>
        <v>8.3006723105383262E-3</v>
      </c>
      <c r="H1649" s="117">
        <f t="shared" si="786"/>
        <v>45495</v>
      </c>
      <c r="I1649" s="117">
        <f t="shared" si="779"/>
        <v>45495</v>
      </c>
      <c r="J1649" s="118">
        <f t="shared" si="787"/>
        <v>22</v>
      </c>
      <c r="K1649" s="118">
        <f t="shared" si="802"/>
        <v>18</v>
      </c>
      <c r="L1649" s="8">
        <f t="shared" si="788"/>
        <v>1.0067863500000001</v>
      </c>
      <c r="M1649" s="119">
        <f t="shared" si="801"/>
        <v>1.0083006699999999</v>
      </c>
      <c r="N1649" s="119">
        <f t="shared" si="795"/>
        <v>1.453663514728899</v>
      </c>
      <c r="O1649" s="112">
        <f t="shared" si="798"/>
        <v>1.46352858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9.5000000000000001E-2</v>
      </c>
      <c r="U1649" s="120">
        <f t="shared" si="796"/>
        <v>18</v>
      </c>
      <c r="V1649" s="120">
        <v>252</v>
      </c>
      <c r="W1649" s="119">
        <f t="shared" si="781"/>
        <v>1.006503511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45495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45490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9"/>
        <v>5739.56</v>
      </c>
      <c r="F1650" s="115">
        <f t="shared" si="800"/>
        <v>45432</v>
      </c>
      <c r="G1650" s="116">
        <f t="shared" si="778"/>
        <v>8.3006723105383262E-3</v>
      </c>
      <c r="H1650" s="117">
        <f t="shared" si="786"/>
        <v>45495</v>
      </c>
      <c r="I1650" s="117">
        <f t="shared" si="779"/>
        <v>45495</v>
      </c>
      <c r="J1650" s="118">
        <f t="shared" si="787"/>
        <v>22</v>
      </c>
      <c r="K1650" s="118">
        <f t="shared" si="802"/>
        <v>19</v>
      </c>
      <c r="L1650" s="8">
        <f t="shared" si="788"/>
        <v>1.0071647100000001</v>
      </c>
      <c r="M1650" s="119">
        <f t="shared" si="801"/>
        <v>1.0083006699999999</v>
      </c>
      <c r="N1650" s="119">
        <f t="shared" si="795"/>
        <v>1.453663514728899</v>
      </c>
      <c r="O1650" s="112">
        <f t="shared" si="798"/>
        <v>1.46407859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9.5000000000000001E-2</v>
      </c>
      <c r="U1650" s="120">
        <f t="shared" si="796"/>
        <v>19</v>
      </c>
      <c r="V1650" s="120">
        <v>252</v>
      </c>
      <c r="W1650" s="119">
        <f t="shared" si="781"/>
        <v>1.0068660549999999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45495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45491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9"/>
        <v>5739.56</v>
      </c>
      <c r="F1651" s="115">
        <f t="shared" si="800"/>
        <v>45432</v>
      </c>
      <c r="G1651" s="116">
        <f t="shared" si="778"/>
        <v>8.3006723105383262E-3</v>
      </c>
      <c r="H1651" s="117">
        <f t="shared" si="786"/>
        <v>45495</v>
      </c>
      <c r="I1651" s="117">
        <f t="shared" si="779"/>
        <v>45495</v>
      </c>
      <c r="J1651" s="118">
        <f t="shared" si="787"/>
        <v>22</v>
      </c>
      <c r="K1651" s="118">
        <f t="shared" si="802"/>
        <v>20</v>
      </c>
      <c r="L1651" s="8">
        <f t="shared" si="788"/>
        <v>1.0075432200000001</v>
      </c>
      <c r="M1651" s="119">
        <f t="shared" si="801"/>
        <v>1.0083006699999999</v>
      </c>
      <c r="N1651" s="119">
        <f t="shared" si="795"/>
        <v>1.453663514728899</v>
      </c>
      <c r="O1651" s="112">
        <f t="shared" si="798"/>
        <v>1.46462881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9.5000000000000001E-2</v>
      </c>
      <c r="U1651" s="120">
        <f t="shared" si="796"/>
        <v>20</v>
      </c>
      <c r="V1651" s="120">
        <v>252</v>
      </c>
      <c r="W1651" s="119">
        <f t="shared" si="781"/>
        <v>1.0072287289999999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45495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45492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9"/>
        <v>5739.56</v>
      </c>
      <c r="F1652" s="115">
        <f t="shared" si="800"/>
        <v>45432</v>
      </c>
      <c r="G1652" s="116">
        <f t="shared" si="778"/>
        <v>8.3006723105383262E-3</v>
      </c>
      <c r="H1652" s="117">
        <f t="shared" si="786"/>
        <v>45495</v>
      </c>
      <c r="I1652" s="117">
        <f t="shared" si="779"/>
        <v>45495</v>
      </c>
      <c r="J1652" s="118">
        <f t="shared" si="787"/>
        <v>22</v>
      </c>
      <c r="K1652" s="118">
        <f t="shared" si="802"/>
        <v>21</v>
      </c>
      <c r="L1652" s="8">
        <f t="shared" si="788"/>
        <v>1.0079218700000001</v>
      </c>
      <c r="M1652" s="119">
        <f t="shared" si="801"/>
        <v>1.0083006699999999</v>
      </c>
      <c r="N1652" s="119">
        <f t="shared" si="795"/>
        <v>1.453663514728899</v>
      </c>
      <c r="O1652" s="112">
        <f t="shared" si="798"/>
        <v>1.4651792400000001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9.5000000000000001E-2</v>
      </c>
      <c r="U1652" s="120">
        <f t="shared" si="796"/>
        <v>21</v>
      </c>
      <c r="V1652" s="120">
        <v>252</v>
      </c>
      <c r="W1652" s="119">
        <f t="shared" si="781"/>
        <v>1.0075915339999999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45495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45493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9"/>
        <v>5739.56</v>
      </c>
      <c r="F1653" s="115">
        <f t="shared" si="800"/>
        <v>45432</v>
      </c>
      <c r="G1653" s="116">
        <f t="shared" si="778"/>
        <v>8.3006723105383262E-3</v>
      </c>
      <c r="H1653" s="117">
        <f t="shared" si="786"/>
        <v>45524</v>
      </c>
      <c r="I1653" s="117">
        <f t="shared" si="779"/>
        <v>45495</v>
      </c>
      <c r="J1653" s="118">
        <f t="shared" si="787"/>
        <v>22</v>
      </c>
      <c r="K1653" s="118">
        <f t="shared" si="802"/>
        <v>22</v>
      </c>
      <c r="L1653" s="8">
        <f t="shared" si="788"/>
        <v>1.0083006699999999</v>
      </c>
      <c r="M1653" s="119">
        <f t="shared" si="801"/>
        <v>1.0083006699999999</v>
      </c>
      <c r="N1653" s="119">
        <f t="shared" si="795"/>
        <v>1.453663514728899</v>
      </c>
      <c r="O1653" s="112">
        <f t="shared" si="798"/>
        <v>1.46572989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9.5000000000000001E-2</v>
      </c>
      <c r="U1653" s="120">
        <f t="shared" si="796"/>
        <v>22</v>
      </c>
      <c r="V1653" s="120">
        <v>252</v>
      </c>
      <c r="W1653" s="119">
        <f t="shared" si="781"/>
        <v>1.00795447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45495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45494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9"/>
        <v>5739.56</v>
      </c>
      <c r="F1654" s="115">
        <f t="shared" si="800"/>
        <v>45432</v>
      </c>
      <c r="G1654" s="116">
        <f t="shared" si="778"/>
        <v>8.3006723105383262E-3</v>
      </c>
      <c r="H1654" s="117">
        <f t="shared" si="786"/>
        <v>45524</v>
      </c>
      <c r="I1654" s="117">
        <f t="shared" si="779"/>
        <v>45495</v>
      </c>
      <c r="J1654" s="118">
        <f t="shared" si="787"/>
        <v>22</v>
      </c>
      <c r="K1654" s="118">
        <f t="shared" si="802"/>
        <v>22</v>
      </c>
      <c r="L1654" s="8">
        <f t="shared" si="788"/>
        <v>1.0083006699999999</v>
      </c>
      <c r="M1654" s="119">
        <f t="shared" si="801"/>
        <v>1.0083006699999999</v>
      </c>
      <c r="N1654" s="119">
        <f t="shared" si="795"/>
        <v>1.453663514728899</v>
      </c>
      <c r="O1654" s="112">
        <f t="shared" si="798"/>
        <v>1.46572989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9.5000000000000001E-2</v>
      </c>
      <c r="U1654" s="120">
        <f t="shared" si="796"/>
        <v>22</v>
      </c>
      <c r="V1654" s="120">
        <v>252</v>
      </c>
      <c r="W1654" s="119">
        <f t="shared" si="781"/>
        <v>1.00795447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45495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45495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9"/>
        <v>5739.56</v>
      </c>
      <c r="F1655" s="115">
        <f t="shared" si="800"/>
        <v>45432</v>
      </c>
      <c r="G1655" s="116">
        <f t="shared" si="778"/>
        <v>8.3006723105383262E-3</v>
      </c>
      <c r="H1655" s="117">
        <f t="shared" si="786"/>
        <v>45524</v>
      </c>
      <c r="I1655" s="117">
        <f t="shared" si="779"/>
        <v>45495</v>
      </c>
      <c r="J1655" s="118">
        <f t="shared" si="787"/>
        <v>22</v>
      </c>
      <c r="K1655" s="118">
        <f t="shared" si="802"/>
        <v>22</v>
      </c>
      <c r="L1655" s="8">
        <f t="shared" si="788"/>
        <v>1.0083006699999999</v>
      </c>
      <c r="M1655" s="119">
        <f t="shared" si="801"/>
        <v>1.0083006699999999</v>
      </c>
      <c r="N1655" s="119">
        <f t="shared" si="795"/>
        <v>1.453663514728899</v>
      </c>
      <c r="O1655" s="112">
        <f t="shared" si="798"/>
        <v>1.46572989</v>
      </c>
      <c r="P1655" s="112">
        <f t="shared" si="780"/>
        <v>0</v>
      </c>
      <c r="Q1655" s="162">
        <f t="shared" si="791"/>
        <v>54</v>
      </c>
      <c r="R1655" s="30">
        <f t="shared" si="792"/>
        <v>0.134075</v>
      </c>
      <c r="S1655" s="112">
        <f t="shared" si="797"/>
        <v>0</v>
      </c>
      <c r="T1655" s="122">
        <f t="shared" si="789"/>
        <v>9.5000000000000001E-2</v>
      </c>
      <c r="U1655" s="120">
        <f t="shared" si="796"/>
        <v>22</v>
      </c>
      <c r="V1655" s="120">
        <v>252</v>
      </c>
      <c r="W1655" s="119">
        <f t="shared" si="781"/>
        <v>1.00795447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45495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45496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9"/>
        <v>5739.56</v>
      </c>
      <c r="F1656" s="115">
        <f t="shared" si="800"/>
        <v>45465</v>
      </c>
      <c r="G1656" s="116">
        <f t="shared" si="778"/>
        <v>8.3006723105383262E-3</v>
      </c>
      <c r="H1656" s="117">
        <f t="shared" si="786"/>
        <v>45524</v>
      </c>
      <c r="I1656" s="117">
        <f t="shared" si="779"/>
        <v>45524</v>
      </c>
      <c r="J1656" s="118">
        <f t="shared" si="787"/>
        <v>21</v>
      </c>
      <c r="K1656" s="118">
        <f t="shared" si="802"/>
        <v>1</v>
      </c>
      <c r="L1656" s="8">
        <f t="shared" si="788"/>
        <v>1.00039371</v>
      </c>
      <c r="M1656" s="119">
        <f t="shared" si="801"/>
        <v>1.0083006699999999</v>
      </c>
      <c r="N1656" s="119">
        <f t="shared" si="795"/>
        <v>1.4657298958557037</v>
      </c>
      <c r="O1656" s="112">
        <f t="shared" si="798"/>
        <v>1.46630696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9.5000000000000001E-2</v>
      </c>
      <c r="U1656" s="120">
        <f t="shared" si="796"/>
        <v>1</v>
      </c>
      <c r="V1656" s="120">
        <v>252</v>
      </c>
      <c r="W1656" s="119">
        <f t="shared" si="781"/>
        <v>1.0003602009999999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45524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45497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9"/>
        <v>5739.56</v>
      </c>
      <c r="F1657" s="115">
        <f t="shared" si="800"/>
        <v>45465</v>
      </c>
      <c r="G1657" s="116">
        <f t="shared" si="778"/>
        <v>8.3006723105383262E-3</v>
      </c>
      <c r="H1657" s="117">
        <f t="shared" si="786"/>
        <v>45524</v>
      </c>
      <c r="I1657" s="117">
        <f t="shared" si="779"/>
        <v>45524</v>
      </c>
      <c r="J1657" s="118">
        <f t="shared" si="787"/>
        <v>21</v>
      </c>
      <c r="K1657" s="118">
        <f t="shared" si="802"/>
        <v>2</v>
      </c>
      <c r="L1657" s="8">
        <f t="shared" si="788"/>
        <v>1.0007875799999999</v>
      </c>
      <c r="M1657" s="119">
        <f t="shared" si="801"/>
        <v>1.0083006699999999</v>
      </c>
      <c r="N1657" s="119">
        <f t="shared" si="795"/>
        <v>1.4657298958557037</v>
      </c>
      <c r="O1657" s="112">
        <f t="shared" si="798"/>
        <v>1.46688427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9.5000000000000001E-2</v>
      </c>
      <c r="U1657" s="120">
        <f t="shared" si="796"/>
        <v>2</v>
      </c>
      <c r="V1657" s="120">
        <v>252</v>
      </c>
      <c r="W1657" s="119">
        <f t="shared" si="781"/>
        <v>1.0007205320000001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45524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45498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9"/>
        <v>5739.56</v>
      </c>
      <c r="F1658" s="115">
        <f t="shared" si="800"/>
        <v>45465</v>
      </c>
      <c r="G1658" s="116">
        <f t="shared" si="778"/>
        <v>8.3006723105383262E-3</v>
      </c>
      <c r="H1658" s="117">
        <f t="shared" si="786"/>
        <v>45524</v>
      </c>
      <c r="I1658" s="117">
        <f t="shared" si="779"/>
        <v>45524</v>
      </c>
      <c r="J1658" s="118">
        <f t="shared" si="787"/>
        <v>21</v>
      </c>
      <c r="K1658" s="118">
        <f t="shared" si="802"/>
        <v>3</v>
      </c>
      <c r="L1658" s="8">
        <f t="shared" si="788"/>
        <v>1.0011816099999999</v>
      </c>
      <c r="M1658" s="119">
        <f t="shared" si="801"/>
        <v>1.0083006699999999</v>
      </c>
      <c r="N1658" s="119">
        <f t="shared" si="795"/>
        <v>1.4657298958557037</v>
      </c>
      <c r="O1658" s="112">
        <f t="shared" si="798"/>
        <v>1.4674618100000001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9.5000000000000001E-2</v>
      </c>
      <c r="U1658" s="120">
        <f t="shared" si="796"/>
        <v>3</v>
      </c>
      <c r="V1658" s="120">
        <v>252</v>
      </c>
      <c r="W1658" s="119">
        <f t="shared" si="781"/>
        <v>1.001080993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45524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45499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9"/>
        <v>5739.56</v>
      </c>
      <c r="F1659" s="115">
        <f t="shared" si="800"/>
        <v>45465</v>
      </c>
      <c r="G1659" s="116">
        <f t="shared" si="778"/>
        <v>8.3006723105383262E-3</v>
      </c>
      <c r="H1659" s="117">
        <f t="shared" si="786"/>
        <v>45524</v>
      </c>
      <c r="I1659" s="117">
        <f t="shared" si="779"/>
        <v>45524</v>
      </c>
      <c r="J1659" s="118">
        <f t="shared" si="787"/>
        <v>21</v>
      </c>
      <c r="K1659" s="118">
        <f t="shared" si="802"/>
        <v>4</v>
      </c>
      <c r="L1659" s="8">
        <f t="shared" si="788"/>
        <v>1.00157579</v>
      </c>
      <c r="M1659" s="119">
        <f t="shared" si="801"/>
        <v>1.0083006699999999</v>
      </c>
      <c r="N1659" s="119">
        <f t="shared" si="795"/>
        <v>1.4657298958557037</v>
      </c>
      <c r="O1659" s="112">
        <f t="shared" si="798"/>
        <v>1.46803957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9.5000000000000001E-2</v>
      </c>
      <c r="U1659" s="120">
        <f t="shared" si="796"/>
        <v>4</v>
      </c>
      <c r="V1659" s="120">
        <v>252</v>
      </c>
      <c r="W1659" s="119">
        <f t="shared" si="781"/>
        <v>1.0014415830000001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45524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45500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9"/>
        <v>5739.56</v>
      </c>
      <c r="F1660" s="115">
        <f t="shared" si="800"/>
        <v>45465</v>
      </c>
      <c r="G1660" s="116">
        <f t="shared" si="778"/>
        <v>8.3006723105383262E-3</v>
      </c>
      <c r="H1660" s="117">
        <f t="shared" si="786"/>
        <v>45524</v>
      </c>
      <c r="I1660" s="117">
        <f t="shared" si="779"/>
        <v>45524</v>
      </c>
      <c r="J1660" s="118">
        <f t="shared" si="787"/>
        <v>21</v>
      </c>
      <c r="K1660" s="118">
        <f t="shared" si="802"/>
        <v>5</v>
      </c>
      <c r="L1660" s="8">
        <f t="shared" si="788"/>
        <v>1.0019701299999999</v>
      </c>
      <c r="M1660" s="119">
        <f t="shared" si="801"/>
        <v>1.0083006699999999</v>
      </c>
      <c r="N1660" s="119">
        <f t="shared" si="795"/>
        <v>1.4657298958557037</v>
      </c>
      <c r="O1660" s="112">
        <f t="shared" si="798"/>
        <v>1.4686175699999999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9.5000000000000001E-2</v>
      </c>
      <c r="U1660" s="120">
        <f t="shared" si="796"/>
        <v>5</v>
      </c>
      <c r="V1660" s="120">
        <v>252</v>
      </c>
      <c r="W1660" s="119">
        <f t="shared" si="781"/>
        <v>1.0018023039999999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45524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45501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9"/>
        <v>5739.56</v>
      </c>
      <c r="F1661" s="115">
        <f t="shared" si="800"/>
        <v>45465</v>
      </c>
      <c r="G1661" s="116">
        <f t="shared" si="778"/>
        <v>8.3006723105383262E-3</v>
      </c>
      <c r="H1661" s="117">
        <f t="shared" si="786"/>
        <v>45524</v>
      </c>
      <c r="I1661" s="117">
        <f t="shared" si="779"/>
        <v>45524</v>
      </c>
      <c r="J1661" s="118">
        <f t="shared" si="787"/>
        <v>21</v>
      </c>
      <c r="K1661" s="118">
        <f t="shared" si="802"/>
        <v>5</v>
      </c>
      <c r="L1661" s="8">
        <f t="shared" si="788"/>
        <v>1.0019701299999999</v>
      </c>
      <c r="M1661" s="119">
        <f t="shared" si="801"/>
        <v>1.0083006699999999</v>
      </c>
      <c r="N1661" s="119">
        <f t="shared" si="795"/>
        <v>1.4657298958557037</v>
      </c>
      <c r="O1661" s="112">
        <f t="shared" si="798"/>
        <v>1.4686175699999999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9.5000000000000001E-2</v>
      </c>
      <c r="U1661" s="120">
        <f t="shared" si="796"/>
        <v>5</v>
      </c>
      <c r="V1661" s="120">
        <v>252</v>
      </c>
      <c r="W1661" s="119">
        <f t="shared" si="781"/>
        <v>1.0018023039999999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45524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45502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9"/>
        <v>5739.56</v>
      </c>
      <c r="F1662" s="115">
        <f t="shared" si="800"/>
        <v>45465</v>
      </c>
      <c r="G1662" s="116">
        <f t="shared" si="778"/>
        <v>8.3006723105383262E-3</v>
      </c>
      <c r="H1662" s="117">
        <f t="shared" si="786"/>
        <v>45524</v>
      </c>
      <c r="I1662" s="117">
        <f t="shared" si="779"/>
        <v>45524</v>
      </c>
      <c r="J1662" s="118">
        <f t="shared" si="787"/>
        <v>21</v>
      </c>
      <c r="K1662" s="118">
        <f t="shared" si="802"/>
        <v>5</v>
      </c>
      <c r="L1662" s="8">
        <f t="shared" si="788"/>
        <v>1.0019701299999999</v>
      </c>
      <c r="M1662" s="119">
        <f t="shared" si="801"/>
        <v>1.0083006699999999</v>
      </c>
      <c r="N1662" s="119">
        <f t="shared" si="795"/>
        <v>1.4657298958557037</v>
      </c>
      <c r="O1662" s="112">
        <f t="shared" si="798"/>
        <v>1.4686175699999999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9.5000000000000001E-2</v>
      </c>
      <c r="U1662" s="120">
        <f t="shared" si="796"/>
        <v>5</v>
      </c>
      <c r="V1662" s="120">
        <v>252</v>
      </c>
      <c r="W1662" s="119">
        <f t="shared" si="781"/>
        <v>1.0018023039999999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45524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45503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9"/>
        <v>5739.56</v>
      </c>
      <c r="F1663" s="115">
        <f t="shared" si="800"/>
        <v>45465</v>
      </c>
      <c r="G1663" s="116">
        <f t="shared" si="778"/>
        <v>8.3006723105383262E-3</v>
      </c>
      <c r="H1663" s="117">
        <f t="shared" si="786"/>
        <v>45524</v>
      </c>
      <c r="I1663" s="117">
        <f t="shared" si="779"/>
        <v>45524</v>
      </c>
      <c r="J1663" s="118">
        <f t="shared" si="787"/>
        <v>21</v>
      </c>
      <c r="K1663" s="118">
        <f t="shared" si="802"/>
        <v>6</v>
      </c>
      <c r="L1663" s="8">
        <f t="shared" si="788"/>
        <v>1.00236462</v>
      </c>
      <c r="M1663" s="119">
        <f t="shared" si="801"/>
        <v>1.0083006699999999</v>
      </c>
      <c r="N1663" s="119">
        <f t="shared" si="795"/>
        <v>1.4657298958557037</v>
      </c>
      <c r="O1663" s="112">
        <f t="shared" si="798"/>
        <v>1.4691957899999999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9.5000000000000001E-2</v>
      </c>
      <c r="U1663" s="120">
        <f t="shared" si="796"/>
        <v>6</v>
      </c>
      <c r="V1663" s="120">
        <v>252</v>
      </c>
      <c r="W1663" s="119">
        <f t="shared" si="781"/>
        <v>1.002163154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45524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45504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9"/>
        <v>5739.56</v>
      </c>
      <c r="F1664" s="115">
        <f t="shared" si="800"/>
        <v>45465</v>
      </c>
      <c r="G1664" s="116">
        <f t="shared" si="778"/>
        <v>8.3006723105383262E-3</v>
      </c>
      <c r="H1664" s="117">
        <f t="shared" si="786"/>
        <v>45524</v>
      </c>
      <c r="I1664" s="117">
        <f t="shared" si="779"/>
        <v>45524</v>
      </c>
      <c r="J1664" s="118">
        <f t="shared" si="787"/>
        <v>21</v>
      </c>
      <c r="K1664" s="118">
        <f t="shared" si="802"/>
        <v>7</v>
      </c>
      <c r="L1664" s="8">
        <f t="shared" si="788"/>
        <v>1.0027592700000001</v>
      </c>
      <c r="M1664" s="119">
        <f t="shared" si="801"/>
        <v>1.0083006699999999</v>
      </c>
      <c r="N1664" s="119">
        <f t="shared" si="795"/>
        <v>1.4657298958557037</v>
      </c>
      <c r="O1664" s="112">
        <f t="shared" si="798"/>
        <v>1.46977424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9.5000000000000001E-2</v>
      </c>
      <c r="U1664" s="120">
        <f t="shared" si="796"/>
        <v>7</v>
      </c>
      <c r="V1664" s="120">
        <v>252</v>
      </c>
      <c r="W1664" s="119">
        <f t="shared" si="781"/>
        <v>1.002524135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45524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45505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9"/>
        <v>5739.56</v>
      </c>
      <c r="F1665" s="115">
        <f t="shared" si="800"/>
        <v>45465</v>
      </c>
      <c r="G1665" s="116">
        <f t="shared" si="778"/>
        <v>8.3006723105383262E-3</v>
      </c>
      <c r="H1665" s="117">
        <f t="shared" si="786"/>
        <v>45524</v>
      </c>
      <c r="I1665" s="117">
        <f t="shared" si="779"/>
        <v>45524</v>
      </c>
      <c r="J1665" s="118">
        <f t="shared" si="787"/>
        <v>21</v>
      </c>
      <c r="K1665" s="118">
        <f t="shared" si="802"/>
        <v>8</v>
      </c>
      <c r="L1665" s="8">
        <f t="shared" si="788"/>
        <v>1.0031540699999999</v>
      </c>
      <c r="M1665" s="119">
        <f t="shared" si="801"/>
        <v>1.0083006699999999</v>
      </c>
      <c r="N1665" s="119">
        <f t="shared" si="795"/>
        <v>1.4657298958557037</v>
      </c>
      <c r="O1665" s="112">
        <f t="shared" si="798"/>
        <v>1.4703529099999999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9.5000000000000001E-2</v>
      </c>
      <c r="U1665" s="120">
        <f t="shared" si="796"/>
        <v>8</v>
      </c>
      <c r="V1665" s="120">
        <v>252</v>
      </c>
      <c r="W1665" s="119">
        <f t="shared" si="781"/>
        <v>1.0028852450000001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45524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45506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9"/>
        <v>5739.56</v>
      </c>
      <c r="F1666" s="115">
        <f t="shared" si="800"/>
        <v>45465</v>
      </c>
      <c r="G1666" s="116">
        <f t="shared" si="778"/>
        <v>8.3006723105383262E-3</v>
      </c>
      <c r="H1666" s="117">
        <f t="shared" si="786"/>
        <v>45524</v>
      </c>
      <c r="I1666" s="117">
        <f t="shared" si="779"/>
        <v>45524</v>
      </c>
      <c r="J1666" s="118">
        <f t="shared" si="787"/>
        <v>21</v>
      </c>
      <c r="K1666" s="118">
        <f t="shared" si="802"/>
        <v>9</v>
      </c>
      <c r="L1666" s="8">
        <f t="shared" si="788"/>
        <v>1.0035490300000001</v>
      </c>
      <c r="M1666" s="119">
        <f t="shared" si="801"/>
        <v>1.0083006699999999</v>
      </c>
      <c r="N1666" s="119">
        <f t="shared" si="795"/>
        <v>1.4657298958557037</v>
      </c>
      <c r="O1666" s="112">
        <f t="shared" si="798"/>
        <v>1.47093181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9.5000000000000001E-2</v>
      </c>
      <c r="U1666" s="120">
        <f t="shared" si="796"/>
        <v>9</v>
      </c>
      <c r="V1666" s="120">
        <v>252</v>
      </c>
      <c r="W1666" s="119">
        <f t="shared" si="781"/>
        <v>1.0032464860000001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45524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45507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9"/>
        <v>5739.56</v>
      </c>
      <c r="F1667" s="115">
        <f t="shared" si="800"/>
        <v>45465</v>
      </c>
      <c r="G1667" s="116">
        <f t="shared" si="778"/>
        <v>8.3006723105383262E-3</v>
      </c>
      <c r="H1667" s="117">
        <f t="shared" si="786"/>
        <v>45524</v>
      </c>
      <c r="I1667" s="117">
        <f t="shared" si="779"/>
        <v>45524</v>
      </c>
      <c r="J1667" s="118">
        <f t="shared" si="787"/>
        <v>21</v>
      </c>
      <c r="K1667" s="118">
        <f t="shared" si="802"/>
        <v>10</v>
      </c>
      <c r="L1667" s="8">
        <f t="shared" si="788"/>
        <v>1.00394414</v>
      </c>
      <c r="M1667" s="119">
        <f t="shared" si="801"/>
        <v>1.0083006699999999</v>
      </c>
      <c r="N1667" s="119">
        <f t="shared" si="795"/>
        <v>1.4657298958557037</v>
      </c>
      <c r="O1667" s="112">
        <f t="shared" si="798"/>
        <v>1.47151093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9.5000000000000001E-2</v>
      </c>
      <c r="U1667" s="120">
        <f t="shared" si="796"/>
        <v>10</v>
      </c>
      <c r="V1667" s="120">
        <v>252</v>
      </c>
      <c r="W1667" s="119">
        <f t="shared" si="781"/>
        <v>1.0036078559999999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45524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45508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9"/>
        <v>5739.56</v>
      </c>
      <c r="F1668" s="115">
        <f t="shared" si="800"/>
        <v>45465</v>
      </c>
      <c r="G1668" s="116">
        <f t="shared" si="778"/>
        <v>8.3006723105383262E-3</v>
      </c>
      <c r="H1668" s="117">
        <f t="shared" si="786"/>
        <v>45524</v>
      </c>
      <c r="I1668" s="117">
        <f t="shared" si="779"/>
        <v>45524</v>
      </c>
      <c r="J1668" s="118">
        <f t="shared" si="787"/>
        <v>21</v>
      </c>
      <c r="K1668" s="118">
        <f t="shared" si="802"/>
        <v>10</v>
      </c>
      <c r="L1668" s="8">
        <f t="shared" si="788"/>
        <v>1.00394414</v>
      </c>
      <c r="M1668" s="119">
        <f t="shared" si="801"/>
        <v>1.0083006699999999</v>
      </c>
      <c r="N1668" s="119">
        <f t="shared" si="795"/>
        <v>1.4657298958557037</v>
      </c>
      <c r="O1668" s="112">
        <f t="shared" si="798"/>
        <v>1.47151093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9.5000000000000001E-2</v>
      </c>
      <c r="U1668" s="120">
        <f t="shared" si="796"/>
        <v>10</v>
      </c>
      <c r="V1668" s="120">
        <v>252</v>
      </c>
      <c r="W1668" s="119">
        <f t="shared" si="781"/>
        <v>1.0036078559999999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45524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45509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9"/>
        <v>5739.56</v>
      </c>
      <c r="F1669" s="115">
        <f t="shared" si="800"/>
        <v>45465</v>
      </c>
      <c r="G1669" s="116">
        <f t="shared" si="778"/>
        <v>8.3006723105383262E-3</v>
      </c>
      <c r="H1669" s="117">
        <f t="shared" si="786"/>
        <v>45524</v>
      </c>
      <c r="I1669" s="117">
        <f t="shared" si="779"/>
        <v>45524</v>
      </c>
      <c r="J1669" s="118">
        <f t="shared" si="787"/>
        <v>21</v>
      </c>
      <c r="K1669" s="118">
        <f t="shared" si="802"/>
        <v>10</v>
      </c>
      <c r="L1669" s="8">
        <f t="shared" si="788"/>
        <v>1.00394414</v>
      </c>
      <c r="M1669" s="119">
        <f t="shared" si="801"/>
        <v>1.0083006699999999</v>
      </c>
      <c r="N1669" s="119">
        <f t="shared" si="795"/>
        <v>1.4657298958557037</v>
      </c>
      <c r="O1669" s="112">
        <f t="shared" si="798"/>
        <v>1.47151093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9.5000000000000001E-2</v>
      </c>
      <c r="U1669" s="120">
        <f t="shared" si="796"/>
        <v>10</v>
      </c>
      <c r="V1669" s="120">
        <v>252</v>
      </c>
      <c r="W1669" s="119">
        <f t="shared" si="781"/>
        <v>1.0036078559999999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45524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45510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9"/>
        <v>5739.56</v>
      </c>
      <c r="F1670" s="115">
        <f t="shared" si="800"/>
        <v>45465</v>
      </c>
      <c r="G1670" s="116">
        <f t="shared" si="778"/>
        <v>8.3006723105383262E-3</v>
      </c>
      <c r="H1670" s="117">
        <f t="shared" si="786"/>
        <v>45524</v>
      </c>
      <c r="I1670" s="117">
        <f t="shared" si="779"/>
        <v>45524</v>
      </c>
      <c r="J1670" s="118">
        <f t="shared" si="787"/>
        <v>21</v>
      </c>
      <c r="K1670" s="118">
        <f t="shared" si="802"/>
        <v>11</v>
      </c>
      <c r="L1670" s="8">
        <f t="shared" si="788"/>
        <v>1.00433941</v>
      </c>
      <c r="M1670" s="119">
        <f t="shared" si="801"/>
        <v>1.0083006699999999</v>
      </c>
      <c r="N1670" s="119">
        <f t="shared" si="795"/>
        <v>1.4657298958557037</v>
      </c>
      <c r="O1670" s="112">
        <f t="shared" si="798"/>
        <v>1.4720902899999999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9.5000000000000001E-2</v>
      </c>
      <c r="U1670" s="120">
        <f t="shared" si="796"/>
        <v>11</v>
      </c>
      <c r="V1670" s="120">
        <v>252</v>
      </c>
      <c r="W1670" s="119">
        <f t="shared" si="781"/>
        <v>1.0039693569999999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45524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45511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9"/>
        <v>5739.56</v>
      </c>
      <c r="F1671" s="115">
        <f t="shared" si="800"/>
        <v>45465</v>
      </c>
      <c r="G1671" s="116">
        <f t="shared" si="778"/>
        <v>8.3006723105383262E-3</v>
      </c>
      <c r="H1671" s="117">
        <f t="shared" si="786"/>
        <v>45524</v>
      </c>
      <c r="I1671" s="117">
        <f t="shared" si="779"/>
        <v>45524</v>
      </c>
      <c r="J1671" s="118">
        <f t="shared" si="787"/>
        <v>21</v>
      </c>
      <c r="K1671" s="118">
        <f t="shared" si="802"/>
        <v>12</v>
      </c>
      <c r="L1671" s="8">
        <f t="shared" si="788"/>
        <v>1.0047348300000001</v>
      </c>
      <c r="M1671" s="119">
        <f t="shared" si="801"/>
        <v>1.0083006699999999</v>
      </c>
      <c r="N1671" s="119">
        <f t="shared" si="795"/>
        <v>1.4657298958557037</v>
      </c>
      <c r="O1671" s="112">
        <f t="shared" si="798"/>
        <v>1.47266987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9.5000000000000001E-2</v>
      </c>
      <c r="U1671" s="120">
        <f t="shared" si="796"/>
        <v>12</v>
      </c>
      <c r="V1671" s="120">
        <v>252</v>
      </c>
      <c r="W1671" s="119">
        <f t="shared" si="781"/>
        <v>1.004330988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45524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45512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9"/>
        <v>5739.56</v>
      </c>
      <c r="F1672" s="115">
        <f t="shared" si="800"/>
        <v>45465</v>
      </c>
      <c r="G1672" s="116">
        <f t="shared" si="778"/>
        <v>8.3006723105383262E-3</v>
      </c>
      <c r="H1672" s="117">
        <f t="shared" si="786"/>
        <v>45524</v>
      </c>
      <c r="I1672" s="117">
        <f t="shared" si="779"/>
        <v>45524</v>
      </c>
      <c r="J1672" s="118">
        <f t="shared" si="787"/>
        <v>21</v>
      </c>
      <c r="K1672" s="118">
        <f t="shared" si="802"/>
        <v>13</v>
      </c>
      <c r="L1672" s="8">
        <f t="shared" si="788"/>
        <v>1.00513041</v>
      </c>
      <c r="M1672" s="119">
        <f t="shared" si="801"/>
        <v>1.0083006699999999</v>
      </c>
      <c r="N1672" s="119">
        <f t="shared" si="795"/>
        <v>1.4657298958557037</v>
      </c>
      <c r="O1672" s="112">
        <f t="shared" si="798"/>
        <v>1.4732496900000001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9.5000000000000001E-2</v>
      </c>
      <c r="U1672" s="120">
        <f t="shared" si="796"/>
        <v>13</v>
      </c>
      <c r="V1672" s="120">
        <v>252</v>
      </c>
      <c r="W1672" s="119">
        <f t="shared" si="781"/>
        <v>1.0046927489999999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45524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45513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9"/>
        <v>5739.56</v>
      </c>
      <c r="F1673" s="115">
        <f t="shared" si="800"/>
        <v>45465</v>
      </c>
      <c r="G1673" s="116">
        <f t="shared" si="778"/>
        <v>8.3006723105383262E-3</v>
      </c>
      <c r="H1673" s="117">
        <f t="shared" si="786"/>
        <v>45524</v>
      </c>
      <c r="I1673" s="117">
        <f t="shared" si="779"/>
        <v>45524</v>
      </c>
      <c r="J1673" s="118">
        <f t="shared" si="787"/>
        <v>21</v>
      </c>
      <c r="K1673" s="118">
        <f t="shared" si="802"/>
        <v>14</v>
      </c>
      <c r="L1673" s="8">
        <f t="shared" si="788"/>
        <v>1.0055261499999999</v>
      </c>
      <c r="M1673" s="119">
        <f t="shared" si="801"/>
        <v>1.0083006699999999</v>
      </c>
      <c r="N1673" s="119">
        <f t="shared" si="795"/>
        <v>1.4657298958557037</v>
      </c>
      <c r="O1673" s="112">
        <f t="shared" si="798"/>
        <v>1.4738297300000001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9.5000000000000001E-2</v>
      </c>
      <c r="U1673" s="120">
        <f t="shared" si="796"/>
        <v>14</v>
      </c>
      <c r="V1673" s="120">
        <v>252</v>
      </c>
      <c r="W1673" s="119">
        <f t="shared" si="781"/>
        <v>1.0050546410000001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45524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45514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9"/>
        <v>5739.56</v>
      </c>
      <c r="F1674" s="115">
        <f t="shared" si="800"/>
        <v>45465</v>
      </c>
      <c r="G1674" s="116">
        <f t="shared" ref="G1674:G1737" si="804">(E1674/D1674)-1</f>
        <v>8.3006723105383262E-3</v>
      </c>
      <c r="H1674" s="117">
        <f t="shared" si="786"/>
        <v>45524</v>
      </c>
      <c r="I1674" s="117">
        <f t="shared" ref="I1674:I1737" si="805">IF(A1674&gt;I1673,H1674,I1673)</f>
        <v>45524</v>
      </c>
      <c r="J1674" s="118">
        <f t="shared" si="787"/>
        <v>21</v>
      </c>
      <c r="K1674" s="118">
        <f t="shared" si="802"/>
        <v>15</v>
      </c>
      <c r="L1674" s="8">
        <f t="shared" si="788"/>
        <v>1.00592204</v>
      </c>
      <c r="M1674" s="119">
        <f t="shared" si="801"/>
        <v>1.0083006699999999</v>
      </c>
      <c r="N1674" s="119">
        <f t="shared" si="795"/>
        <v>1.4657298958557037</v>
      </c>
      <c r="O1674" s="112">
        <f t="shared" si="798"/>
        <v>1.47441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9.5000000000000001E-2</v>
      </c>
      <c r="U1674" s="120">
        <f t="shared" si="796"/>
        <v>15</v>
      </c>
      <c r="V1674" s="120">
        <v>252</v>
      </c>
      <c r="W1674" s="119">
        <f t="shared" ref="W1674:W1737" si="807">ROUND((1+T1674)^TRUNC((U1674/V1674),9),9)</f>
        <v>1.0054166630000001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45524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45515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9"/>
        <v>5739.56</v>
      </c>
      <c r="F1675" s="115">
        <f t="shared" si="800"/>
        <v>45465</v>
      </c>
      <c r="G1675" s="116">
        <f t="shared" si="804"/>
        <v>8.3006723105383262E-3</v>
      </c>
      <c r="H1675" s="117">
        <f t="shared" ref="H1675:H1738" si="812">IF(DAY(A1675)=H$9,VLOOKUP(A1675,AH$118:AN$450,4),H1674)</f>
        <v>45524</v>
      </c>
      <c r="I1675" s="117">
        <f t="shared" si="805"/>
        <v>45524</v>
      </c>
      <c r="J1675" s="118">
        <f t="shared" ref="J1675:J1738" si="813">IF(I1675=I1674,J1674,NETWORKDAYS(I1674,I1675,$AD$148:$AD$502)-1)</f>
        <v>21</v>
      </c>
      <c r="K1675" s="118">
        <f t="shared" si="802"/>
        <v>15</v>
      </c>
      <c r="L1675" s="8">
        <f t="shared" ref="L1675:L1738" si="814">IF(E1675&lt;D1675,1,TRUNC((E1675/D1675)^TRUNC((K1675/J1675),9),8))</f>
        <v>1.00592204</v>
      </c>
      <c r="M1675" s="119">
        <f t="shared" si="801"/>
        <v>1.0083006699999999</v>
      </c>
      <c r="N1675" s="119">
        <f t="shared" si="795"/>
        <v>1.4657298958557037</v>
      </c>
      <c r="O1675" s="112">
        <f t="shared" si="798"/>
        <v>1.47441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9.5000000000000001E-2</v>
      </c>
      <c r="U1675" s="120">
        <f t="shared" si="796"/>
        <v>15</v>
      </c>
      <c r="V1675" s="120">
        <v>252</v>
      </c>
      <c r="W1675" s="119">
        <f t="shared" si="807"/>
        <v>1.0054166630000001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45524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45516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9"/>
        <v>5739.56</v>
      </c>
      <c r="F1676" s="115">
        <f t="shared" si="800"/>
        <v>45465</v>
      </c>
      <c r="G1676" s="116">
        <f t="shared" si="804"/>
        <v>8.3006723105383262E-3</v>
      </c>
      <c r="H1676" s="117">
        <f t="shared" si="812"/>
        <v>45524</v>
      </c>
      <c r="I1676" s="117">
        <f t="shared" si="805"/>
        <v>45524</v>
      </c>
      <c r="J1676" s="118">
        <f t="shared" si="813"/>
        <v>21</v>
      </c>
      <c r="K1676" s="118">
        <f t="shared" si="802"/>
        <v>15</v>
      </c>
      <c r="L1676" s="8">
        <f t="shared" si="814"/>
        <v>1.00592204</v>
      </c>
      <c r="M1676" s="119">
        <f t="shared" si="801"/>
        <v>1.0083006699999999</v>
      </c>
      <c r="N1676" s="119">
        <f t="shared" si="795"/>
        <v>1.4657298958557037</v>
      </c>
      <c r="O1676" s="112">
        <f t="shared" si="798"/>
        <v>1.47441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9.5000000000000001E-2</v>
      </c>
      <c r="U1676" s="120">
        <f t="shared" si="796"/>
        <v>15</v>
      </c>
      <c r="V1676" s="120">
        <v>252</v>
      </c>
      <c r="W1676" s="119">
        <f t="shared" si="807"/>
        <v>1.0054166630000001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45524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45517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9"/>
        <v>5739.56</v>
      </c>
      <c r="F1677" s="115">
        <f t="shared" si="800"/>
        <v>45465</v>
      </c>
      <c r="G1677" s="116">
        <f t="shared" si="804"/>
        <v>8.3006723105383262E-3</v>
      </c>
      <c r="H1677" s="117">
        <f t="shared" si="812"/>
        <v>45524</v>
      </c>
      <c r="I1677" s="117">
        <f t="shared" si="805"/>
        <v>45524</v>
      </c>
      <c r="J1677" s="118">
        <f t="shared" si="813"/>
        <v>21</v>
      </c>
      <c r="K1677" s="118">
        <f t="shared" si="802"/>
        <v>16</v>
      </c>
      <c r="L1677" s="8">
        <f t="shared" si="814"/>
        <v>1.0063180899999999</v>
      </c>
      <c r="M1677" s="119">
        <f t="shared" si="801"/>
        <v>1.0083006699999999</v>
      </c>
      <c r="N1677" s="119">
        <f t="shared" si="795"/>
        <v>1.4657298958557037</v>
      </c>
      <c r="O1677" s="112">
        <f t="shared" si="798"/>
        <v>1.4749905000000001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9.5000000000000001E-2</v>
      </c>
      <c r="U1677" s="120">
        <f t="shared" si="796"/>
        <v>16</v>
      </c>
      <c r="V1677" s="120">
        <v>252</v>
      </c>
      <c r="W1677" s="119">
        <f t="shared" si="807"/>
        <v>1.005778815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45524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45518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9"/>
        <v>5739.56</v>
      </c>
      <c r="F1678" s="115">
        <f t="shared" si="800"/>
        <v>45465</v>
      </c>
      <c r="G1678" s="116">
        <f t="shared" si="804"/>
        <v>8.3006723105383262E-3</v>
      </c>
      <c r="H1678" s="117">
        <f t="shared" si="812"/>
        <v>45524</v>
      </c>
      <c r="I1678" s="117">
        <f t="shared" si="805"/>
        <v>45524</v>
      </c>
      <c r="J1678" s="118">
        <f t="shared" si="813"/>
        <v>21</v>
      </c>
      <c r="K1678" s="118">
        <f t="shared" si="802"/>
        <v>17</v>
      </c>
      <c r="L1678" s="8">
        <f t="shared" si="814"/>
        <v>1.0067142899999999</v>
      </c>
      <c r="M1678" s="119">
        <f t="shared" si="801"/>
        <v>1.0083006699999999</v>
      </c>
      <c r="N1678" s="119">
        <f t="shared" si="795"/>
        <v>1.4657298958557037</v>
      </c>
      <c r="O1678" s="112">
        <f t="shared" si="798"/>
        <v>1.4755712299999999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9.5000000000000001E-2</v>
      </c>
      <c r="U1678" s="120">
        <f t="shared" si="796"/>
        <v>17</v>
      </c>
      <c r="V1678" s="120">
        <v>252</v>
      </c>
      <c r="W1678" s="119">
        <f t="shared" si="807"/>
        <v>1.0061410980000001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45524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45519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9"/>
        <v>5739.56</v>
      </c>
      <c r="F1679" s="115">
        <f t="shared" si="800"/>
        <v>45465</v>
      </c>
      <c r="G1679" s="116">
        <f t="shared" si="804"/>
        <v>8.3006723105383262E-3</v>
      </c>
      <c r="H1679" s="117">
        <f t="shared" si="812"/>
        <v>45524</v>
      </c>
      <c r="I1679" s="117">
        <f t="shared" si="805"/>
        <v>45524</v>
      </c>
      <c r="J1679" s="118">
        <f t="shared" si="813"/>
        <v>21</v>
      </c>
      <c r="K1679" s="118">
        <f t="shared" si="802"/>
        <v>18</v>
      </c>
      <c r="L1679" s="8">
        <f t="shared" si="814"/>
        <v>1.00711065</v>
      </c>
      <c r="M1679" s="119">
        <f t="shared" si="801"/>
        <v>1.0083006699999999</v>
      </c>
      <c r="N1679" s="119">
        <f t="shared" si="795"/>
        <v>1.4657298958557037</v>
      </c>
      <c r="O1679" s="112">
        <f t="shared" si="798"/>
        <v>1.4761521799999999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9.5000000000000001E-2</v>
      </c>
      <c r="U1679" s="120">
        <f t="shared" si="796"/>
        <v>18</v>
      </c>
      <c r="V1679" s="120">
        <v>252</v>
      </c>
      <c r="W1679" s="119">
        <f t="shared" si="807"/>
        <v>1.006503511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45524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45520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9"/>
        <v>5739.56</v>
      </c>
      <c r="F1680" s="115">
        <f t="shared" si="800"/>
        <v>45465</v>
      </c>
      <c r="G1680" s="116">
        <f t="shared" si="804"/>
        <v>8.3006723105383262E-3</v>
      </c>
      <c r="H1680" s="117">
        <f t="shared" si="812"/>
        <v>45524</v>
      </c>
      <c r="I1680" s="117">
        <f t="shared" si="805"/>
        <v>45524</v>
      </c>
      <c r="J1680" s="118">
        <f t="shared" si="813"/>
        <v>21</v>
      </c>
      <c r="K1680" s="118">
        <f t="shared" si="802"/>
        <v>19</v>
      </c>
      <c r="L1680" s="8">
        <f t="shared" si="814"/>
        <v>1.00750717</v>
      </c>
      <c r="M1680" s="119">
        <f t="shared" si="801"/>
        <v>1.0083006699999999</v>
      </c>
      <c r="N1680" s="119">
        <f t="shared" si="795"/>
        <v>1.4657298958557037</v>
      </c>
      <c r="O1680" s="112">
        <f t="shared" si="798"/>
        <v>1.47673337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9.5000000000000001E-2</v>
      </c>
      <c r="U1680" s="120">
        <f t="shared" si="796"/>
        <v>19</v>
      </c>
      <c r="V1680" s="120">
        <v>252</v>
      </c>
      <c r="W1680" s="119">
        <f t="shared" si="807"/>
        <v>1.0068660549999999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45524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45521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9"/>
        <v>5739.56</v>
      </c>
      <c r="F1681" s="115">
        <f t="shared" si="800"/>
        <v>45465</v>
      </c>
      <c r="G1681" s="116">
        <f t="shared" si="804"/>
        <v>8.3006723105383262E-3</v>
      </c>
      <c r="H1681" s="117">
        <f t="shared" si="812"/>
        <v>45524</v>
      </c>
      <c r="I1681" s="117">
        <f t="shared" si="805"/>
        <v>45524</v>
      </c>
      <c r="J1681" s="118">
        <f t="shared" si="813"/>
        <v>21</v>
      </c>
      <c r="K1681" s="118">
        <f t="shared" si="802"/>
        <v>20</v>
      </c>
      <c r="L1681" s="8">
        <f t="shared" si="814"/>
        <v>1.00790384</v>
      </c>
      <c r="M1681" s="119">
        <f t="shared" si="801"/>
        <v>1.0083006699999999</v>
      </c>
      <c r="N1681" s="119">
        <f t="shared" si="795"/>
        <v>1.4657298958557037</v>
      </c>
      <c r="O1681" s="112">
        <f t="shared" si="798"/>
        <v>1.4773147900000001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9.5000000000000001E-2</v>
      </c>
      <c r="U1681" s="120">
        <f t="shared" si="796"/>
        <v>20</v>
      </c>
      <c r="V1681" s="120">
        <v>252</v>
      </c>
      <c r="W1681" s="119">
        <f t="shared" si="807"/>
        <v>1.0072287289999999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45524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45522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9"/>
        <v>5739.56</v>
      </c>
      <c r="F1682" s="115">
        <f t="shared" si="800"/>
        <v>45465</v>
      </c>
      <c r="G1682" s="116">
        <f t="shared" si="804"/>
        <v>8.3006723105383262E-3</v>
      </c>
      <c r="H1682" s="117">
        <f t="shared" si="812"/>
        <v>45524</v>
      </c>
      <c r="I1682" s="117">
        <f t="shared" si="805"/>
        <v>45524</v>
      </c>
      <c r="J1682" s="118">
        <f t="shared" si="813"/>
        <v>21</v>
      </c>
      <c r="K1682" s="118">
        <f t="shared" si="802"/>
        <v>20</v>
      </c>
      <c r="L1682" s="8">
        <f t="shared" si="814"/>
        <v>1.00790384</v>
      </c>
      <c r="M1682" s="119">
        <f t="shared" si="801"/>
        <v>1.0083006699999999</v>
      </c>
      <c r="N1682" s="119">
        <f t="shared" si="795"/>
        <v>1.4657298958557037</v>
      </c>
      <c r="O1682" s="112">
        <f t="shared" si="798"/>
        <v>1.4773147900000001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9.5000000000000001E-2</v>
      </c>
      <c r="U1682" s="120">
        <f t="shared" si="796"/>
        <v>20</v>
      </c>
      <c r="V1682" s="120">
        <v>252</v>
      </c>
      <c r="W1682" s="119">
        <f t="shared" si="807"/>
        <v>1.0072287289999999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45524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45523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9"/>
        <v>5739.56</v>
      </c>
      <c r="F1683" s="115">
        <f t="shared" si="800"/>
        <v>45465</v>
      </c>
      <c r="G1683" s="116">
        <f t="shared" si="804"/>
        <v>8.3006723105383262E-3</v>
      </c>
      <c r="H1683" s="117">
        <f t="shared" si="812"/>
        <v>45524</v>
      </c>
      <c r="I1683" s="117">
        <f t="shared" si="805"/>
        <v>45524</v>
      </c>
      <c r="J1683" s="118">
        <f t="shared" si="813"/>
        <v>21</v>
      </c>
      <c r="K1683" s="118">
        <f t="shared" si="802"/>
        <v>20</v>
      </c>
      <c r="L1683" s="8">
        <f t="shared" si="814"/>
        <v>1.00790384</v>
      </c>
      <c r="M1683" s="119">
        <f t="shared" si="801"/>
        <v>1.0083006699999999</v>
      </c>
      <c r="N1683" s="119">
        <f t="shared" si="795"/>
        <v>1.4657298958557037</v>
      </c>
      <c r="O1683" s="112">
        <f t="shared" si="798"/>
        <v>1.4773147900000001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9.5000000000000001E-2</v>
      </c>
      <c r="U1683" s="120">
        <f t="shared" si="796"/>
        <v>20</v>
      </c>
      <c r="V1683" s="120">
        <v>252</v>
      </c>
      <c r="W1683" s="119">
        <f t="shared" si="807"/>
        <v>1.0072287289999999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45524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45524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9"/>
        <v>5739.56</v>
      </c>
      <c r="F1684" s="115">
        <f t="shared" si="800"/>
        <v>45465</v>
      </c>
      <c r="G1684" s="116">
        <f t="shared" si="804"/>
        <v>8.3006723105383262E-3</v>
      </c>
      <c r="H1684" s="117">
        <f t="shared" si="812"/>
        <v>45555</v>
      </c>
      <c r="I1684" s="117">
        <f t="shared" si="805"/>
        <v>45524</v>
      </c>
      <c r="J1684" s="118">
        <f t="shared" si="813"/>
        <v>21</v>
      </c>
      <c r="K1684" s="118">
        <f t="shared" si="802"/>
        <v>21</v>
      </c>
      <c r="L1684" s="8">
        <f t="shared" si="814"/>
        <v>1.0083006699999999</v>
      </c>
      <c r="M1684" s="119">
        <f t="shared" si="801"/>
        <v>1.0083006699999999</v>
      </c>
      <c r="N1684" s="119">
        <f t="shared" si="795"/>
        <v>1.4657298958557037</v>
      </c>
      <c r="O1684" s="112">
        <f t="shared" si="798"/>
        <v>1.4778964299999999</v>
      </c>
      <c r="P1684" s="112">
        <f t="shared" si="806"/>
        <v>0</v>
      </c>
      <c r="Q1684" s="162">
        <f t="shared" si="817"/>
        <v>55</v>
      </c>
      <c r="R1684" s="30">
        <f t="shared" si="818"/>
        <v>0.14460199999999998</v>
      </c>
      <c r="S1684" s="112">
        <f t="shared" si="797"/>
        <v>0</v>
      </c>
      <c r="T1684" s="122">
        <f t="shared" si="815"/>
        <v>9.5000000000000001E-2</v>
      </c>
      <c r="U1684" s="120">
        <f t="shared" si="796"/>
        <v>21</v>
      </c>
      <c r="V1684" s="120">
        <v>252</v>
      </c>
      <c r="W1684" s="119">
        <f t="shared" si="807"/>
        <v>1.0075915339999999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45524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45525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9"/>
        <v>5739.56</v>
      </c>
      <c r="F1685" s="115">
        <f t="shared" si="800"/>
        <v>45493</v>
      </c>
      <c r="G1685" s="116">
        <f t="shared" si="804"/>
        <v>8.3006723105383262E-3</v>
      </c>
      <c r="H1685" s="117">
        <f t="shared" si="812"/>
        <v>45555</v>
      </c>
      <c r="I1685" s="117">
        <f t="shared" si="805"/>
        <v>45555</v>
      </c>
      <c r="J1685" s="118">
        <f t="shared" si="813"/>
        <v>23</v>
      </c>
      <c r="K1685" s="118">
        <f t="shared" si="802"/>
        <v>1</v>
      </c>
      <c r="L1685" s="8">
        <f t="shared" si="814"/>
        <v>1.00035947</v>
      </c>
      <c r="M1685" s="119">
        <f t="shared" si="801"/>
        <v>1.0083006699999999</v>
      </c>
      <c r="N1685" s="119">
        <f t="shared" si="795"/>
        <v>1.4778964360303362</v>
      </c>
      <c r="O1685" s="112">
        <f t="shared" si="798"/>
        <v>1.47842769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9.5000000000000001E-2</v>
      </c>
      <c r="U1685" s="120">
        <f t="shared" si="796"/>
        <v>1</v>
      </c>
      <c r="V1685" s="120">
        <v>252</v>
      </c>
      <c r="W1685" s="119">
        <f t="shared" si="807"/>
        <v>1.0003602009999999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45555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45526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9"/>
        <v>5739.56</v>
      </c>
      <c r="F1686" s="115">
        <f t="shared" si="800"/>
        <v>45493</v>
      </c>
      <c r="G1686" s="116">
        <f t="shared" si="804"/>
        <v>8.3006723105383262E-3</v>
      </c>
      <c r="H1686" s="117">
        <f t="shared" si="812"/>
        <v>45555</v>
      </c>
      <c r="I1686" s="117">
        <f t="shared" si="805"/>
        <v>45555</v>
      </c>
      <c r="J1686" s="118">
        <f t="shared" si="813"/>
        <v>23</v>
      </c>
      <c r="K1686" s="118">
        <f t="shared" si="802"/>
        <v>2</v>
      </c>
      <c r="L1686" s="8">
        <f t="shared" si="814"/>
        <v>1.0007190699999999</v>
      </c>
      <c r="M1686" s="119">
        <f t="shared" si="801"/>
        <v>1.0083006699999999</v>
      </c>
      <c r="N1686" s="119">
        <f t="shared" si="795"/>
        <v>1.4778964360303362</v>
      </c>
      <c r="O1686" s="112">
        <f t="shared" si="798"/>
        <v>1.4789591399999999</v>
      </c>
      <c r="P1686" s="112">
        <f t="shared" si="806"/>
        <v>0</v>
      </c>
      <c r="Q1686" s="162">
        <f t="shared" si="817"/>
        <v>0</v>
      </c>
      <c r="R1686" s="30">
        <f t="shared" si="818"/>
        <v>0</v>
      </c>
      <c r="S1686" s="112">
        <f t="shared" si="797"/>
        <v>0</v>
      </c>
      <c r="T1686" s="122">
        <f t="shared" si="815"/>
        <v>9.5000000000000001E-2</v>
      </c>
      <c r="U1686" s="120">
        <f t="shared" si="796"/>
        <v>2</v>
      </c>
      <c r="V1686" s="120">
        <v>252</v>
      </c>
      <c r="W1686" s="119">
        <f t="shared" si="807"/>
        <v>1.0007205320000001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45555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45527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9"/>
        <v>5739.56</v>
      </c>
      <c r="F1687" s="115">
        <f t="shared" si="800"/>
        <v>45493</v>
      </c>
      <c r="G1687" s="116">
        <f t="shared" si="804"/>
        <v>8.3006723105383262E-3</v>
      </c>
      <c r="H1687" s="117">
        <f t="shared" si="812"/>
        <v>45555</v>
      </c>
      <c r="I1687" s="117">
        <f t="shared" si="805"/>
        <v>45555</v>
      </c>
      <c r="J1687" s="118">
        <f t="shared" si="813"/>
        <v>23</v>
      </c>
      <c r="K1687" s="118">
        <f t="shared" si="802"/>
        <v>3</v>
      </c>
      <c r="L1687" s="8">
        <f t="shared" si="814"/>
        <v>1.0010787999999999</v>
      </c>
      <c r="M1687" s="119">
        <f t="shared" si="801"/>
        <v>1.0083006699999999</v>
      </c>
      <c r="N1687" s="119">
        <f t="shared" si="795"/>
        <v>1.4778964360303362</v>
      </c>
      <c r="O1687" s="112">
        <f t="shared" si="798"/>
        <v>1.4794907900000001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9.5000000000000001E-2</v>
      </c>
      <c r="U1687" s="120">
        <f t="shared" si="796"/>
        <v>3</v>
      </c>
      <c r="V1687" s="120">
        <v>252</v>
      </c>
      <c r="W1687" s="119">
        <f t="shared" si="807"/>
        <v>1.001080993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45555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45528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9"/>
        <v>5739.56</v>
      </c>
      <c r="F1688" s="115">
        <f t="shared" si="800"/>
        <v>45493</v>
      </c>
      <c r="G1688" s="116">
        <f t="shared" si="804"/>
        <v>8.3006723105383262E-3</v>
      </c>
      <c r="H1688" s="117">
        <f t="shared" si="812"/>
        <v>45555</v>
      </c>
      <c r="I1688" s="117">
        <f t="shared" si="805"/>
        <v>45555</v>
      </c>
      <c r="J1688" s="118">
        <f t="shared" si="813"/>
        <v>23</v>
      </c>
      <c r="K1688" s="118">
        <f t="shared" si="802"/>
        <v>4</v>
      </c>
      <c r="L1688" s="8">
        <f t="shared" si="814"/>
        <v>1.00143867</v>
      </c>
      <c r="M1688" s="119">
        <f t="shared" si="801"/>
        <v>1.0083006699999999</v>
      </c>
      <c r="N1688" s="119">
        <f t="shared" si="795"/>
        <v>1.4778964360303362</v>
      </c>
      <c r="O1688" s="112">
        <f t="shared" si="798"/>
        <v>1.4800226400000001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9.5000000000000001E-2</v>
      </c>
      <c r="U1688" s="120">
        <f t="shared" si="796"/>
        <v>4</v>
      </c>
      <c r="V1688" s="120">
        <v>252</v>
      </c>
      <c r="W1688" s="119">
        <f t="shared" si="807"/>
        <v>1.0014415830000001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45555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45529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9"/>
        <v>5739.56</v>
      </c>
      <c r="F1689" s="115">
        <f t="shared" si="800"/>
        <v>45493</v>
      </c>
      <c r="G1689" s="116">
        <f t="shared" si="804"/>
        <v>8.3006723105383262E-3</v>
      </c>
      <c r="H1689" s="117">
        <f t="shared" si="812"/>
        <v>45555</v>
      </c>
      <c r="I1689" s="117">
        <f t="shared" si="805"/>
        <v>45555</v>
      </c>
      <c r="J1689" s="118">
        <f t="shared" si="813"/>
        <v>23</v>
      </c>
      <c r="K1689" s="118">
        <f t="shared" si="802"/>
        <v>4</v>
      </c>
      <c r="L1689" s="8">
        <f t="shared" si="814"/>
        <v>1.00143867</v>
      </c>
      <c r="M1689" s="119">
        <f t="shared" si="801"/>
        <v>1.0083006699999999</v>
      </c>
      <c r="N1689" s="119">
        <f t="shared" si="795"/>
        <v>1.4778964360303362</v>
      </c>
      <c r="O1689" s="112">
        <f t="shared" si="798"/>
        <v>1.4800226400000001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9.5000000000000001E-2</v>
      </c>
      <c r="U1689" s="120">
        <f t="shared" si="796"/>
        <v>4</v>
      </c>
      <c r="V1689" s="120">
        <v>252</v>
      </c>
      <c r="W1689" s="119">
        <f t="shared" si="807"/>
        <v>1.0014415830000001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45555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45530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9"/>
        <v>5739.56</v>
      </c>
      <c r="F1690" s="115">
        <f t="shared" si="800"/>
        <v>45493</v>
      </c>
      <c r="G1690" s="116">
        <f t="shared" si="804"/>
        <v>8.3006723105383262E-3</v>
      </c>
      <c r="H1690" s="117">
        <f t="shared" si="812"/>
        <v>45555</v>
      </c>
      <c r="I1690" s="117">
        <f t="shared" si="805"/>
        <v>45555</v>
      </c>
      <c r="J1690" s="118">
        <f t="shared" si="813"/>
        <v>23</v>
      </c>
      <c r="K1690" s="118">
        <f t="shared" si="802"/>
        <v>4</v>
      </c>
      <c r="L1690" s="8">
        <f t="shared" si="814"/>
        <v>1.00143867</v>
      </c>
      <c r="M1690" s="119">
        <f t="shared" si="801"/>
        <v>1.0083006699999999</v>
      </c>
      <c r="N1690" s="119">
        <f t="shared" si="795"/>
        <v>1.4778964360303362</v>
      </c>
      <c r="O1690" s="112">
        <f t="shared" si="798"/>
        <v>1.4800226400000001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9.5000000000000001E-2</v>
      </c>
      <c r="U1690" s="120">
        <f t="shared" si="796"/>
        <v>4</v>
      </c>
      <c r="V1690" s="120">
        <v>252</v>
      </c>
      <c r="W1690" s="119">
        <f t="shared" si="807"/>
        <v>1.0014415830000001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45555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45531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9"/>
        <v>5739.56</v>
      </c>
      <c r="F1691" s="115">
        <f t="shared" si="800"/>
        <v>45493</v>
      </c>
      <c r="G1691" s="116">
        <f t="shared" si="804"/>
        <v>8.3006723105383262E-3</v>
      </c>
      <c r="H1691" s="117">
        <f t="shared" si="812"/>
        <v>45555</v>
      </c>
      <c r="I1691" s="117">
        <f t="shared" si="805"/>
        <v>45555</v>
      </c>
      <c r="J1691" s="118">
        <f t="shared" si="813"/>
        <v>23</v>
      </c>
      <c r="K1691" s="118">
        <f t="shared" si="802"/>
        <v>5</v>
      </c>
      <c r="L1691" s="8">
        <f t="shared" si="814"/>
        <v>1.00179866</v>
      </c>
      <c r="M1691" s="119">
        <f t="shared" si="801"/>
        <v>1.0083006699999999</v>
      </c>
      <c r="N1691" s="119">
        <f t="shared" si="795"/>
        <v>1.4778964360303362</v>
      </c>
      <c r="O1691" s="112">
        <f t="shared" si="798"/>
        <v>1.4805546599999999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9.5000000000000001E-2</v>
      </c>
      <c r="U1691" s="120">
        <f t="shared" si="796"/>
        <v>5</v>
      </c>
      <c r="V1691" s="120">
        <v>252</v>
      </c>
      <c r="W1691" s="119">
        <f t="shared" si="807"/>
        <v>1.0018023039999999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45555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45532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9"/>
        <v>5739.56</v>
      </c>
      <c r="F1692" s="115">
        <f t="shared" si="800"/>
        <v>45493</v>
      </c>
      <c r="G1692" s="116">
        <f t="shared" si="804"/>
        <v>8.3006723105383262E-3</v>
      </c>
      <c r="H1692" s="117">
        <f t="shared" si="812"/>
        <v>45555</v>
      </c>
      <c r="I1692" s="117">
        <f t="shared" si="805"/>
        <v>45555</v>
      </c>
      <c r="J1692" s="118">
        <f t="shared" si="813"/>
        <v>23</v>
      </c>
      <c r="K1692" s="118">
        <f t="shared" si="802"/>
        <v>6</v>
      </c>
      <c r="L1692" s="8">
        <f t="shared" si="814"/>
        <v>1.00215878</v>
      </c>
      <c r="M1692" s="119">
        <f t="shared" si="801"/>
        <v>1.0083006699999999</v>
      </c>
      <c r="N1692" s="119">
        <f t="shared" si="795"/>
        <v>1.4778964360303362</v>
      </c>
      <c r="O1692" s="112">
        <f t="shared" si="798"/>
        <v>1.4810868800000001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9.5000000000000001E-2</v>
      </c>
      <c r="U1692" s="120">
        <f t="shared" si="796"/>
        <v>6</v>
      </c>
      <c r="V1692" s="120">
        <v>252</v>
      </c>
      <c r="W1692" s="119">
        <f t="shared" si="807"/>
        <v>1.002163154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45555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45533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9"/>
        <v>5739.56</v>
      </c>
      <c r="F1693" s="115">
        <f t="shared" si="800"/>
        <v>45493</v>
      </c>
      <c r="G1693" s="116">
        <f t="shared" si="804"/>
        <v>8.3006723105383262E-3</v>
      </c>
      <c r="H1693" s="117">
        <f t="shared" si="812"/>
        <v>45555</v>
      </c>
      <c r="I1693" s="117">
        <f t="shared" si="805"/>
        <v>45555</v>
      </c>
      <c r="J1693" s="118">
        <f t="shared" si="813"/>
        <v>23</v>
      </c>
      <c r="K1693" s="118">
        <f t="shared" si="802"/>
        <v>7</v>
      </c>
      <c r="L1693" s="8">
        <f t="shared" si="814"/>
        <v>1.00251903</v>
      </c>
      <c r="M1693" s="119">
        <f t="shared" si="801"/>
        <v>1.0083006699999999</v>
      </c>
      <c r="N1693" s="119">
        <f t="shared" si="795"/>
        <v>1.4778964360303362</v>
      </c>
      <c r="O1693" s="112">
        <f t="shared" si="798"/>
        <v>1.4816193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9.5000000000000001E-2</v>
      </c>
      <c r="U1693" s="120">
        <f t="shared" si="796"/>
        <v>7</v>
      </c>
      <c r="V1693" s="120">
        <v>252</v>
      </c>
      <c r="W1693" s="119">
        <f t="shared" si="807"/>
        <v>1.002524135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45555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45534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9"/>
        <v>5739.56</v>
      </c>
      <c r="F1694" s="115">
        <f t="shared" si="800"/>
        <v>45493</v>
      </c>
      <c r="G1694" s="116">
        <f t="shared" si="804"/>
        <v>8.3006723105383262E-3</v>
      </c>
      <c r="H1694" s="117">
        <f t="shared" si="812"/>
        <v>45555</v>
      </c>
      <c r="I1694" s="117">
        <f t="shared" si="805"/>
        <v>45555</v>
      </c>
      <c r="J1694" s="118">
        <f t="shared" si="813"/>
        <v>23</v>
      </c>
      <c r="K1694" s="118">
        <f t="shared" si="802"/>
        <v>8</v>
      </c>
      <c r="L1694" s="8">
        <f t="shared" si="814"/>
        <v>1.00287941</v>
      </c>
      <c r="M1694" s="119">
        <f t="shared" si="801"/>
        <v>1.0083006699999999</v>
      </c>
      <c r="N1694" s="119">
        <f t="shared" si="795"/>
        <v>1.4778964360303362</v>
      </c>
      <c r="O1694" s="112">
        <f t="shared" si="798"/>
        <v>1.4821519000000001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9.5000000000000001E-2</v>
      </c>
      <c r="U1694" s="120">
        <f t="shared" si="796"/>
        <v>8</v>
      </c>
      <c r="V1694" s="120">
        <v>252</v>
      </c>
      <c r="W1694" s="119">
        <f t="shared" si="807"/>
        <v>1.0028852450000001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45555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45535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9"/>
        <v>5739.56</v>
      </c>
      <c r="F1695" s="115">
        <f t="shared" si="800"/>
        <v>45493</v>
      </c>
      <c r="G1695" s="116">
        <f t="shared" si="804"/>
        <v>8.3006723105383262E-3</v>
      </c>
      <c r="H1695" s="117">
        <f t="shared" si="812"/>
        <v>45555</v>
      </c>
      <c r="I1695" s="117">
        <f t="shared" si="805"/>
        <v>45555</v>
      </c>
      <c r="J1695" s="118">
        <f t="shared" si="813"/>
        <v>23</v>
      </c>
      <c r="K1695" s="118">
        <f t="shared" si="802"/>
        <v>9</v>
      </c>
      <c r="L1695" s="8">
        <f t="shared" si="814"/>
        <v>1.00323991</v>
      </c>
      <c r="M1695" s="119">
        <f t="shared" si="801"/>
        <v>1.0083006699999999</v>
      </c>
      <c r="N1695" s="119">
        <f t="shared" ref="N1695:N1758" si="821">IF(I1695&gt;I1694,N1694*M1695,N1694)</f>
        <v>1.4778964360303362</v>
      </c>
      <c r="O1695" s="112">
        <f t="shared" si="798"/>
        <v>1.48268468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9.5000000000000001E-2</v>
      </c>
      <c r="U1695" s="120">
        <f t="shared" si="796"/>
        <v>9</v>
      </c>
      <c r="V1695" s="120">
        <v>252</v>
      </c>
      <c r="W1695" s="119">
        <f t="shared" si="807"/>
        <v>1.0032464860000001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45555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45536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9"/>
        <v>5739.56</v>
      </c>
      <c r="F1696" s="115">
        <f t="shared" si="800"/>
        <v>45493</v>
      </c>
      <c r="G1696" s="116">
        <f t="shared" si="804"/>
        <v>8.3006723105383262E-3</v>
      </c>
      <c r="H1696" s="117">
        <f t="shared" si="812"/>
        <v>45555</v>
      </c>
      <c r="I1696" s="117">
        <f t="shared" si="805"/>
        <v>45555</v>
      </c>
      <c r="J1696" s="118">
        <f t="shared" si="813"/>
        <v>23</v>
      </c>
      <c r="K1696" s="118">
        <f t="shared" si="802"/>
        <v>9</v>
      </c>
      <c r="L1696" s="8">
        <f t="shared" si="814"/>
        <v>1.00323991</v>
      </c>
      <c r="M1696" s="119">
        <f t="shared" si="801"/>
        <v>1.0083006699999999</v>
      </c>
      <c r="N1696" s="119">
        <f t="shared" si="821"/>
        <v>1.4778964360303362</v>
      </c>
      <c r="O1696" s="112">
        <f t="shared" si="798"/>
        <v>1.48268468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9.5000000000000001E-2</v>
      </c>
      <c r="U1696" s="120">
        <f t="shared" si="796"/>
        <v>9</v>
      </c>
      <c r="V1696" s="120">
        <v>252</v>
      </c>
      <c r="W1696" s="119">
        <f t="shared" si="807"/>
        <v>1.0032464860000001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45555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45537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9"/>
        <v>5739.56</v>
      </c>
      <c r="F1697" s="115">
        <f t="shared" si="800"/>
        <v>45493</v>
      </c>
      <c r="G1697" s="116">
        <f t="shared" si="804"/>
        <v>8.3006723105383262E-3</v>
      </c>
      <c r="H1697" s="117">
        <f t="shared" si="812"/>
        <v>45555</v>
      </c>
      <c r="I1697" s="117">
        <f t="shared" si="805"/>
        <v>45555</v>
      </c>
      <c r="J1697" s="118">
        <f t="shared" si="813"/>
        <v>23</v>
      </c>
      <c r="K1697" s="118">
        <f t="shared" si="802"/>
        <v>9</v>
      </c>
      <c r="L1697" s="8">
        <f t="shared" si="814"/>
        <v>1.00323991</v>
      </c>
      <c r="M1697" s="119">
        <f t="shared" si="801"/>
        <v>1.0083006699999999</v>
      </c>
      <c r="N1697" s="119">
        <f t="shared" si="821"/>
        <v>1.4778964360303362</v>
      </c>
      <c r="O1697" s="112">
        <f t="shared" si="798"/>
        <v>1.48268468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9.5000000000000001E-2</v>
      </c>
      <c r="U1697" s="120">
        <f t="shared" si="796"/>
        <v>9</v>
      </c>
      <c r="V1697" s="120">
        <v>252</v>
      </c>
      <c r="W1697" s="119">
        <f t="shared" si="807"/>
        <v>1.0032464860000001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45555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45538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9"/>
        <v>5739.56</v>
      </c>
      <c r="F1698" s="115">
        <f t="shared" si="800"/>
        <v>45493</v>
      </c>
      <c r="G1698" s="116">
        <f t="shared" si="804"/>
        <v>8.3006723105383262E-3</v>
      </c>
      <c r="H1698" s="117">
        <f t="shared" si="812"/>
        <v>45555</v>
      </c>
      <c r="I1698" s="117">
        <f t="shared" si="805"/>
        <v>45555</v>
      </c>
      <c r="J1698" s="118">
        <f t="shared" si="813"/>
        <v>23</v>
      </c>
      <c r="K1698" s="118">
        <f t="shared" si="802"/>
        <v>10</v>
      </c>
      <c r="L1698" s="8">
        <f t="shared" si="814"/>
        <v>1.00360055</v>
      </c>
      <c r="M1698" s="119">
        <f t="shared" si="801"/>
        <v>1.0083006699999999</v>
      </c>
      <c r="N1698" s="119">
        <f t="shared" si="821"/>
        <v>1.4778964360303362</v>
      </c>
      <c r="O1698" s="112">
        <f t="shared" si="798"/>
        <v>1.4832176699999999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9.5000000000000001E-2</v>
      </c>
      <c r="U1698" s="120">
        <f t="shared" si="796"/>
        <v>10</v>
      </c>
      <c r="V1698" s="120">
        <v>252</v>
      </c>
      <c r="W1698" s="119">
        <f t="shared" si="807"/>
        <v>1.0036078559999999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45555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45539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9"/>
        <v>5739.56</v>
      </c>
      <c r="F1699" s="115">
        <f t="shared" si="800"/>
        <v>45493</v>
      </c>
      <c r="G1699" s="116">
        <f t="shared" si="804"/>
        <v>8.3006723105383262E-3</v>
      </c>
      <c r="H1699" s="117">
        <f t="shared" si="812"/>
        <v>45555</v>
      </c>
      <c r="I1699" s="117">
        <f t="shared" si="805"/>
        <v>45555</v>
      </c>
      <c r="J1699" s="118">
        <f t="shared" si="813"/>
        <v>23</v>
      </c>
      <c r="K1699" s="118">
        <f t="shared" si="802"/>
        <v>11</v>
      </c>
      <c r="L1699" s="8">
        <f t="shared" si="814"/>
        <v>1.0039613199999999</v>
      </c>
      <c r="M1699" s="119">
        <f t="shared" si="801"/>
        <v>1.0083006699999999</v>
      </c>
      <c r="N1699" s="119">
        <f t="shared" si="821"/>
        <v>1.4778964360303362</v>
      </c>
      <c r="O1699" s="112">
        <f t="shared" si="798"/>
        <v>1.4837508500000001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9.5000000000000001E-2</v>
      </c>
      <c r="U1699" s="120">
        <f t="shared" si="796"/>
        <v>11</v>
      </c>
      <c r="V1699" s="120">
        <v>252</v>
      </c>
      <c r="W1699" s="119">
        <f t="shared" si="807"/>
        <v>1.0039693569999999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45555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45540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9"/>
        <v>5739.56</v>
      </c>
      <c r="F1700" s="115">
        <f t="shared" si="800"/>
        <v>45493</v>
      </c>
      <c r="G1700" s="116">
        <f t="shared" si="804"/>
        <v>8.3006723105383262E-3</v>
      </c>
      <c r="H1700" s="117">
        <f t="shared" si="812"/>
        <v>45555</v>
      </c>
      <c r="I1700" s="117">
        <f t="shared" si="805"/>
        <v>45555</v>
      </c>
      <c r="J1700" s="118">
        <f t="shared" si="813"/>
        <v>23</v>
      </c>
      <c r="K1700" s="118">
        <f t="shared" si="802"/>
        <v>12</v>
      </c>
      <c r="L1700" s="8">
        <f t="shared" si="814"/>
        <v>1.0043222199999999</v>
      </c>
      <c r="M1700" s="119">
        <f t="shared" si="801"/>
        <v>1.0083006699999999</v>
      </c>
      <c r="N1700" s="119">
        <f t="shared" si="821"/>
        <v>1.4778964360303362</v>
      </c>
      <c r="O1700" s="112">
        <f t="shared" si="798"/>
        <v>1.4842842199999999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9.5000000000000001E-2</v>
      </c>
      <c r="U1700" s="120">
        <f t="shared" si="796"/>
        <v>12</v>
      </c>
      <c r="V1700" s="120">
        <v>252</v>
      </c>
      <c r="W1700" s="119">
        <f t="shared" si="807"/>
        <v>1.004330988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45555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45541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9"/>
        <v>5739.56</v>
      </c>
      <c r="F1701" s="115">
        <f t="shared" si="800"/>
        <v>45493</v>
      </c>
      <c r="G1701" s="116">
        <f t="shared" si="804"/>
        <v>8.3006723105383262E-3</v>
      </c>
      <c r="H1701" s="117">
        <f t="shared" si="812"/>
        <v>45555</v>
      </c>
      <c r="I1701" s="117">
        <f t="shared" si="805"/>
        <v>45555</v>
      </c>
      <c r="J1701" s="118">
        <f t="shared" si="813"/>
        <v>23</v>
      </c>
      <c r="K1701" s="118">
        <f t="shared" si="802"/>
        <v>13</v>
      </c>
      <c r="L1701" s="8">
        <f t="shared" si="814"/>
        <v>1.00468325</v>
      </c>
      <c r="M1701" s="119">
        <f t="shared" si="801"/>
        <v>1.0083006699999999</v>
      </c>
      <c r="N1701" s="119">
        <f t="shared" si="821"/>
        <v>1.4778964360303362</v>
      </c>
      <c r="O1701" s="112">
        <f t="shared" si="798"/>
        <v>1.4848177899999999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9.5000000000000001E-2</v>
      </c>
      <c r="U1701" s="120">
        <f t="shared" ref="U1701:U1764" si="822">IF(Q1700&gt;0,1,IF(K1701=K1700,U1700,U1700+1))</f>
        <v>13</v>
      </c>
      <c r="V1701" s="120">
        <v>252</v>
      </c>
      <c r="W1701" s="119">
        <f t="shared" si="807"/>
        <v>1.0046927489999999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45555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45542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9"/>
        <v>5739.56</v>
      </c>
      <c r="F1702" s="115">
        <f t="shared" si="800"/>
        <v>45493</v>
      </c>
      <c r="G1702" s="116">
        <f t="shared" si="804"/>
        <v>8.3006723105383262E-3</v>
      </c>
      <c r="H1702" s="117">
        <f t="shared" si="812"/>
        <v>45555</v>
      </c>
      <c r="I1702" s="117">
        <f t="shared" si="805"/>
        <v>45555</v>
      </c>
      <c r="J1702" s="118">
        <f t="shared" si="813"/>
        <v>23</v>
      </c>
      <c r="K1702" s="118">
        <f t="shared" si="802"/>
        <v>14</v>
      </c>
      <c r="L1702" s="8">
        <f t="shared" si="814"/>
        <v>1.0050444000000001</v>
      </c>
      <c r="M1702" s="119">
        <f t="shared" si="801"/>
        <v>1.0083006699999999</v>
      </c>
      <c r="N1702" s="119">
        <f t="shared" si="821"/>
        <v>1.4778964360303362</v>
      </c>
      <c r="O1702" s="112">
        <f t="shared" si="798"/>
        <v>1.48535153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9.5000000000000001E-2</v>
      </c>
      <c r="U1702" s="120">
        <f t="shared" si="822"/>
        <v>14</v>
      </c>
      <c r="V1702" s="120">
        <v>252</v>
      </c>
      <c r="W1702" s="119">
        <f t="shared" si="807"/>
        <v>1.0050546410000001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45555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45543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9"/>
        <v>5739.56</v>
      </c>
      <c r="F1703" s="115">
        <f t="shared" si="800"/>
        <v>45493</v>
      </c>
      <c r="G1703" s="116">
        <f t="shared" si="804"/>
        <v>8.3006723105383262E-3</v>
      </c>
      <c r="H1703" s="117">
        <f t="shared" si="812"/>
        <v>45555</v>
      </c>
      <c r="I1703" s="117">
        <f t="shared" si="805"/>
        <v>45555</v>
      </c>
      <c r="J1703" s="118">
        <f t="shared" si="813"/>
        <v>23</v>
      </c>
      <c r="K1703" s="118">
        <f t="shared" si="802"/>
        <v>14</v>
      </c>
      <c r="L1703" s="8">
        <f t="shared" si="814"/>
        <v>1.0050444000000001</v>
      </c>
      <c r="M1703" s="119">
        <f t="shared" si="801"/>
        <v>1.0083006699999999</v>
      </c>
      <c r="N1703" s="119">
        <f t="shared" si="821"/>
        <v>1.4778964360303362</v>
      </c>
      <c r="O1703" s="112">
        <f t="shared" si="798"/>
        <v>1.48535153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9.5000000000000001E-2</v>
      </c>
      <c r="U1703" s="120">
        <f t="shared" si="822"/>
        <v>14</v>
      </c>
      <c r="V1703" s="120">
        <v>252</v>
      </c>
      <c r="W1703" s="119">
        <f t="shared" si="807"/>
        <v>1.0050546410000001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45555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45544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si="799"/>
        <v>5739.56</v>
      </c>
      <c r="F1704" s="115">
        <f t="shared" si="800"/>
        <v>45493</v>
      </c>
      <c r="G1704" s="116">
        <f t="shared" si="804"/>
        <v>8.3006723105383262E-3</v>
      </c>
      <c r="H1704" s="117">
        <f t="shared" si="812"/>
        <v>45555</v>
      </c>
      <c r="I1704" s="117">
        <f t="shared" si="805"/>
        <v>45555</v>
      </c>
      <c r="J1704" s="118">
        <f t="shared" si="813"/>
        <v>23</v>
      </c>
      <c r="K1704" s="118">
        <f t="shared" si="802"/>
        <v>14</v>
      </c>
      <c r="L1704" s="8">
        <f t="shared" si="814"/>
        <v>1.0050444000000001</v>
      </c>
      <c r="M1704" s="119">
        <f t="shared" si="801"/>
        <v>1.0083006699999999</v>
      </c>
      <c r="N1704" s="119">
        <f t="shared" si="821"/>
        <v>1.4778964360303362</v>
      </c>
      <c r="O1704" s="112">
        <f t="shared" si="798"/>
        <v>1.48535153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9.5000000000000001E-2</v>
      </c>
      <c r="U1704" s="120">
        <f t="shared" si="822"/>
        <v>14</v>
      </c>
      <c r="V1704" s="120">
        <v>252</v>
      </c>
      <c r="W1704" s="119">
        <f t="shared" si="807"/>
        <v>1.0050546410000001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45555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45545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799"/>
        <v>5739.56</v>
      </c>
      <c r="F1705" s="115">
        <f t="shared" si="800"/>
        <v>45493</v>
      </c>
      <c r="G1705" s="116">
        <f t="shared" si="804"/>
        <v>8.3006723105383262E-3</v>
      </c>
      <c r="H1705" s="117">
        <f t="shared" si="812"/>
        <v>45555</v>
      </c>
      <c r="I1705" s="117">
        <f t="shared" si="805"/>
        <v>45555</v>
      </c>
      <c r="J1705" s="118">
        <f t="shared" si="813"/>
        <v>23</v>
      </c>
      <c r="K1705" s="118">
        <f t="shared" si="802"/>
        <v>15</v>
      </c>
      <c r="L1705" s="8">
        <f t="shared" si="814"/>
        <v>1.0054056899999999</v>
      </c>
      <c r="M1705" s="119">
        <f t="shared" si="801"/>
        <v>1.0083006699999999</v>
      </c>
      <c r="N1705" s="119">
        <f t="shared" si="821"/>
        <v>1.4778964360303362</v>
      </c>
      <c r="O1705" s="112">
        <f t="shared" ref="O1705:O1768" si="824">TRUNC(TRUNC((L1705*N1705),15),8)</f>
        <v>1.4858854800000001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9.5000000000000001E-2</v>
      </c>
      <c r="U1705" s="120">
        <f t="shared" si="822"/>
        <v>15</v>
      </c>
      <c r="V1705" s="120">
        <v>252</v>
      </c>
      <c r="W1705" s="119">
        <f t="shared" si="807"/>
        <v>1.0054166630000001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45555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45546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ref="E1706:E1769" si="825">IF($K1706=1,VLOOKUP($A1705,$AO$10:$AS$131,4),E1705)</f>
        <v>5739.56</v>
      </c>
      <c r="F1706" s="115">
        <f t="shared" ref="F1706:F1769" si="826">IF($K1706=1,VLOOKUP($A1705,$AO$10:$AS$131,5),F1705)</f>
        <v>45493</v>
      </c>
      <c r="G1706" s="116">
        <f t="shared" si="804"/>
        <v>8.3006723105383262E-3</v>
      </c>
      <c r="H1706" s="117">
        <f t="shared" si="812"/>
        <v>45555</v>
      </c>
      <c r="I1706" s="117">
        <f t="shared" si="805"/>
        <v>45555</v>
      </c>
      <c r="J1706" s="118">
        <f t="shared" si="813"/>
        <v>23</v>
      </c>
      <c r="K1706" s="118">
        <f t="shared" si="802"/>
        <v>16</v>
      </c>
      <c r="L1706" s="8">
        <f t="shared" si="814"/>
        <v>1.0057671100000001</v>
      </c>
      <c r="M1706" s="119">
        <f t="shared" ref="M1706:M1769" si="827">IF(I1706&gt;I1705,L1705,M1705)</f>
        <v>1.0083006699999999</v>
      </c>
      <c r="N1706" s="119">
        <f t="shared" si="821"/>
        <v>1.4778964360303362</v>
      </c>
      <c r="O1706" s="112">
        <f t="shared" si="824"/>
        <v>1.4864196199999999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9.5000000000000001E-2</v>
      </c>
      <c r="U1706" s="120">
        <f t="shared" si="822"/>
        <v>16</v>
      </c>
      <c r="V1706" s="120">
        <v>252</v>
      </c>
      <c r="W1706" s="119">
        <f t="shared" si="807"/>
        <v>1.005778815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45555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45547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5"/>
        <v>5739.56</v>
      </c>
      <c r="F1707" s="115">
        <f t="shared" si="826"/>
        <v>45493</v>
      </c>
      <c r="G1707" s="116">
        <f t="shared" si="804"/>
        <v>8.3006723105383262E-3</v>
      </c>
      <c r="H1707" s="117">
        <f t="shared" si="812"/>
        <v>45555</v>
      </c>
      <c r="I1707" s="117">
        <f t="shared" si="805"/>
        <v>45555</v>
      </c>
      <c r="J1707" s="118">
        <f t="shared" si="813"/>
        <v>23</v>
      </c>
      <c r="K1707" s="118">
        <f t="shared" si="802"/>
        <v>17</v>
      </c>
      <c r="L1707" s="8">
        <f t="shared" si="814"/>
        <v>1.00612865</v>
      </c>
      <c r="M1707" s="119">
        <f t="shared" si="827"/>
        <v>1.0083006699999999</v>
      </c>
      <c r="N1707" s="119">
        <f t="shared" si="821"/>
        <v>1.4778964360303362</v>
      </c>
      <c r="O1707" s="112">
        <f t="shared" si="824"/>
        <v>1.48695394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9.5000000000000001E-2</v>
      </c>
      <c r="U1707" s="120">
        <f t="shared" si="822"/>
        <v>17</v>
      </c>
      <c r="V1707" s="120">
        <v>252</v>
      </c>
      <c r="W1707" s="119">
        <f t="shared" si="807"/>
        <v>1.0061410980000001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45555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45548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5"/>
        <v>5739.56</v>
      </c>
      <c r="F1708" s="115">
        <f t="shared" si="826"/>
        <v>45493</v>
      </c>
      <c r="G1708" s="116">
        <f t="shared" si="804"/>
        <v>8.3006723105383262E-3</v>
      </c>
      <c r="H1708" s="117">
        <f t="shared" si="812"/>
        <v>45555</v>
      </c>
      <c r="I1708" s="117">
        <f t="shared" si="805"/>
        <v>45555</v>
      </c>
      <c r="J1708" s="118">
        <f t="shared" si="813"/>
        <v>23</v>
      </c>
      <c r="K1708" s="118">
        <f t="shared" si="802"/>
        <v>18</v>
      </c>
      <c r="L1708" s="8">
        <f t="shared" si="814"/>
        <v>1.0064903300000001</v>
      </c>
      <c r="M1708" s="119">
        <f t="shared" si="827"/>
        <v>1.0083006699999999</v>
      </c>
      <c r="N1708" s="119">
        <f t="shared" si="821"/>
        <v>1.4778964360303362</v>
      </c>
      <c r="O1708" s="112">
        <f t="shared" si="824"/>
        <v>1.48748847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9.5000000000000001E-2</v>
      </c>
      <c r="U1708" s="120">
        <f t="shared" si="822"/>
        <v>18</v>
      </c>
      <c r="V1708" s="120">
        <v>252</v>
      </c>
      <c r="W1708" s="119">
        <f t="shared" si="807"/>
        <v>1.006503511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45555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45549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5"/>
        <v>5739.56</v>
      </c>
      <c r="F1709" s="115">
        <f t="shared" si="826"/>
        <v>45493</v>
      </c>
      <c r="G1709" s="116">
        <f t="shared" si="804"/>
        <v>8.3006723105383262E-3</v>
      </c>
      <c r="H1709" s="117">
        <f t="shared" si="812"/>
        <v>45555</v>
      </c>
      <c r="I1709" s="117">
        <f t="shared" si="805"/>
        <v>45555</v>
      </c>
      <c r="J1709" s="118">
        <f t="shared" si="813"/>
        <v>23</v>
      </c>
      <c r="K1709" s="118">
        <f t="shared" si="802"/>
        <v>19</v>
      </c>
      <c r="L1709" s="8">
        <f t="shared" si="814"/>
        <v>1.0068521399999999</v>
      </c>
      <c r="M1709" s="119">
        <f t="shared" si="827"/>
        <v>1.0083006699999999</v>
      </c>
      <c r="N1709" s="119">
        <f t="shared" si="821"/>
        <v>1.4778964360303362</v>
      </c>
      <c r="O1709" s="112">
        <f t="shared" si="824"/>
        <v>1.4880231799999999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9.5000000000000001E-2</v>
      </c>
      <c r="U1709" s="120">
        <f t="shared" si="822"/>
        <v>19</v>
      </c>
      <c r="V1709" s="120">
        <v>252</v>
      </c>
      <c r="W1709" s="119">
        <f t="shared" si="807"/>
        <v>1.0068660549999999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45555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45550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5"/>
        <v>5739.56</v>
      </c>
      <c r="F1710" s="115">
        <f t="shared" si="826"/>
        <v>45493</v>
      </c>
      <c r="G1710" s="116">
        <f t="shared" si="804"/>
        <v>8.3006723105383262E-3</v>
      </c>
      <c r="H1710" s="117">
        <f t="shared" si="812"/>
        <v>45555</v>
      </c>
      <c r="I1710" s="117">
        <f t="shared" si="805"/>
        <v>45555</v>
      </c>
      <c r="J1710" s="118">
        <f t="shared" si="813"/>
        <v>23</v>
      </c>
      <c r="K1710" s="118">
        <f t="shared" ref="K1710:K1773" si="828">(J1710-(NETWORKDAYS(A1710,I1710,AD$148:AD$502)-1))</f>
        <v>19</v>
      </c>
      <c r="L1710" s="8">
        <f t="shared" si="814"/>
        <v>1.0068521399999999</v>
      </c>
      <c r="M1710" s="119">
        <f t="shared" si="827"/>
        <v>1.0083006699999999</v>
      </c>
      <c r="N1710" s="119">
        <f t="shared" si="821"/>
        <v>1.4778964360303362</v>
      </c>
      <c r="O1710" s="112">
        <f t="shared" si="824"/>
        <v>1.4880231799999999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9.5000000000000001E-2</v>
      </c>
      <c r="U1710" s="120">
        <f t="shared" si="822"/>
        <v>19</v>
      </c>
      <c r="V1710" s="120">
        <v>252</v>
      </c>
      <c r="W1710" s="119">
        <f t="shared" si="807"/>
        <v>1.0068660549999999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45555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45551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5"/>
        <v>5739.56</v>
      </c>
      <c r="F1711" s="115">
        <f t="shared" si="826"/>
        <v>45493</v>
      </c>
      <c r="G1711" s="116">
        <f t="shared" si="804"/>
        <v>8.3006723105383262E-3</v>
      </c>
      <c r="H1711" s="117">
        <f t="shared" si="812"/>
        <v>45555</v>
      </c>
      <c r="I1711" s="117">
        <f t="shared" si="805"/>
        <v>45555</v>
      </c>
      <c r="J1711" s="118">
        <f t="shared" si="813"/>
        <v>23</v>
      </c>
      <c r="K1711" s="118">
        <f t="shared" si="828"/>
        <v>19</v>
      </c>
      <c r="L1711" s="8">
        <f t="shared" si="814"/>
        <v>1.0068521399999999</v>
      </c>
      <c r="M1711" s="119">
        <f t="shared" si="827"/>
        <v>1.0083006699999999</v>
      </c>
      <c r="N1711" s="119">
        <f t="shared" si="821"/>
        <v>1.4778964360303362</v>
      </c>
      <c r="O1711" s="112">
        <f t="shared" si="824"/>
        <v>1.4880231799999999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9.5000000000000001E-2</v>
      </c>
      <c r="U1711" s="120">
        <f t="shared" si="822"/>
        <v>19</v>
      </c>
      <c r="V1711" s="120">
        <v>252</v>
      </c>
      <c r="W1711" s="119">
        <f t="shared" si="807"/>
        <v>1.0068660549999999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45555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45552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5"/>
        <v>5739.56</v>
      </c>
      <c r="F1712" s="115">
        <f t="shared" si="826"/>
        <v>45493</v>
      </c>
      <c r="G1712" s="116">
        <f t="shared" si="804"/>
        <v>8.3006723105383262E-3</v>
      </c>
      <c r="H1712" s="117">
        <f t="shared" si="812"/>
        <v>45555</v>
      </c>
      <c r="I1712" s="117">
        <f t="shared" si="805"/>
        <v>45555</v>
      </c>
      <c r="J1712" s="118">
        <f t="shared" si="813"/>
        <v>23</v>
      </c>
      <c r="K1712" s="118">
        <f t="shared" si="828"/>
        <v>20</v>
      </c>
      <c r="L1712" s="8">
        <f t="shared" si="814"/>
        <v>1.00721408</v>
      </c>
      <c r="M1712" s="119">
        <f t="shared" si="827"/>
        <v>1.0083006699999999</v>
      </c>
      <c r="N1712" s="119">
        <f t="shared" si="821"/>
        <v>1.4778964360303362</v>
      </c>
      <c r="O1712" s="112">
        <f t="shared" si="824"/>
        <v>1.4885580899999999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9.5000000000000001E-2</v>
      </c>
      <c r="U1712" s="120">
        <f t="shared" si="822"/>
        <v>20</v>
      </c>
      <c r="V1712" s="120">
        <v>252</v>
      </c>
      <c r="W1712" s="119">
        <f t="shared" si="807"/>
        <v>1.0072287289999999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45555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45553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5"/>
        <v>5739.56</v>
      </c>
      <c r="F1713" s="115">
        <f t="shared" si="826"/>
        <v>45493</v>
      </c>
      <c r="G1713" s="116">
        <f t="shared" si="804"/>
        <v>8.3006723105383262E-3</v>
      </c>
      <c r="H1713" s="117">
        <f t="shared" si="812"/>
        <v>45555</v>
      </c>
      <c r="I1713" s="117">
        <f t="shared" si="805"/>
        <v>45555</v>
      </c>
      <c r="J1713" s="118">
        <f t="shared" si="813"/>
        <v>23</v>
      </c>
      <c r="K1713" s="118">
        <f t="shared" si="828"/>
        <v>21</v>
      </c>
      <c r="L1713" s="8">
        <f t="shared" si="814"/>
        <v>1.0075761400000001</v>
      </c>
      <c r="M1713" s="119">
        <f t="shared" si="827"/>
        <v>1.0083006699999999</v>
      </c>
      <c r="N1713" s="119">
        <f t="shared" si="821"/>
        <v>1.4778964360303362</v>
      </c>
      <c r="O1713" s="112">
        <f t="shared" si="824"/>
        <v>1.48909318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9.5000000000000001E-2</v>
      </c>
      <c r="U1713" s="120">
        <f t="shared" si="822"/>
        <v>21</v>
      </c>
      <c r="V1713" s="120">
        <v>252</v>
      </c>
      <c r="W1713" s="119">
        <f t="shared" si="807"/>
        <v>1.0075915339999999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45555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45554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5"/>
        <v>5739.56</v>
      </c>
      <c r="F1714" s="115">
        <f t="shared" si="826"/>
        <v>45493</v>
      </c>
      <c r="G1714" s="116">
        <f t="shared" si="804"/>
        <v>8.3006723105383262E-3</v>
      </c>
      <c r="H1714" s="117">
        <f t="shared" si="812"/>
        <v>45555</v>
      </c>
      <c r="I1714" s="117">
        <f t="shared" si="805"/>
        <v>45555</v>
      </c>
      <c r="J1714" s="118">
        <f t="shared" si="813"/>
        <v>23</v>
      </c>
      <c r="K1714" s="118">
        <f t="shared" si="828"/>
        <v>22</v>
      </c>
      <c r="L1714" s="8">
        <f t="shared" si="814"/>
        <v>1.0079383399999999</v>
      </c>
      <c r="M1714" s="119">
        <f t="shared" si="827"/>
        <v>1.0083006699999999</v>
      </c>
      <c r="N1714" s="119">
        <f t="shared" si="821"/>
        <v>1.4778964360303362</v>
      </c>
      <c r="O1714" s="112">
        <f t="shared" si="824"/>
        <v>1.4896284799999999</v>
      </c>
      <c r="P1714" s="112">
        <f t="shared" si="806"/>
        <v>0</v>
      </c>
      <c r="Q1714" s="162">
        <f t="shared" si="817"/>
        <v>0</v>
      </c>
      <c r="R1714" s="30">
        <f t="shared" si="818"/>
        <v>0</v>
      </c>
      <c r="S1714" s="112">
        <f t="shared" si="823"/>
        <v>0</v>
      </c>
      <c r="T1714" s="122">
        <f t="shared" si="815"/>
        <v>9.5000000000000001E-2</v>
      </c>
      <c r="U1714" s="120">
        <f t="shared" si="822"/>
        <v>22</v>
      </c>
      <c r="V1714" s="120">
        <v>252</v>
      </c>
      <c r="W1714" s="119">
        <f t="shared" si="807"/>
        <v>1.00795447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45555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45555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5"/>
        <v>5739.56</v>
      </c>
      <c r="F1715" s="115">
        <f t="shared" si="826"/>
        <v>45493</v>
      </c>
      <c r="G1715" s="116">
        <f t="shared" si="804"/>
        <v>8.3006723105383262E-3</v>
      </c>
      <c r="H1715" s="117">
        <f t="shared" si="812"/>
        <v>45586</v>
      </c>
      <c r="I1715" s="117">
        <f t="shared" si="805"/>
        <v>45555</v>
      </c>
      <c r="J1715" s="118">
        <f t="shared" si="813"/>
        <v>23</v>
      </c>
      <c r="K1715" s="118">
        <f t="shared" si="828"/>
        <v>23</v>
      </c>
      <c r="L1715" s="8">
        <f t="shared" si="814"/>
        <v>1.0083006699999999</v>
      </c>
      <c r="M1715" s="119">
        <f t="shared" si="827"/>
        <v>1.0083006699999999</v>
      </c>
      <c r="N1715" s="119">
        <f t="shared" si="821"/>
        <v>1.4778964360303362</v>
      </c>
      <c r="O1715" s="112">
        <f t="shared" si="824"/>
        <v>1.4901639600000001</v>
      </c>
      <c r="P1715" s="112">
        <f t="shared" si="806"/>
        <v>0</v>
      </c>
      <c r="Q1715" s="162">
        <f t="shared" si="817"/>
        <v>56</v>
      </c>
      <c r="R1715" s="30">
        <f t="shared" si="818"/>
        <v>0.15613299999999999</v>
      </c>
      <c r="S1715" s="112">
        <f t="shared" si="823"/>
        <v>0</v>
      </c>
      <c r="T1715" s="122">
        <f t="shared" si="815"/>
        <v>9.5000000000000001E-2</v>
      </c>
      <c r="U1715" s="120">
        <f t="shared" si="822"/>
        <v>23</v>
      </c>
      <c r="V1715" s="120">
        <v>252</v>
      </c>
      <c r="W1715" s="119">
        <f t="shared" si="807"/>
        <v>1.0083175360000001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45555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45556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5"/>
        <v>5739.56</v>
      </c>
      <c r="F1716" s="115">
        <f t="shared" si="826"/>
        <v>45524</v>
      </c>
      <c r="G1716" s="116">
        <f t="shared" si="804"/>
        <v>8.3006723105383262E-3</v>
      </c>
      <c r="H1716" s="117">
        <f t="shared" si="812"/>
        <v>45586</v>
      </c>
      <c r="I1716" s="117">
        <f t="shared" si="805"/>
        <v>45586</v>
      </c>
      <c r="J1716" s="118">
        <f t="shared" si="813"/>
        <v>21</v>
      </c>
      <c r="K1716" s="118">
        <f t="shared" si="828"/>
        <v>1</v>
      </c>
      <c r="L1716" s="8">
        <f t="shared" si="814"/>
        <v>1.00039371</v>
      </c>
      <c r="M1716" s="119">
        <f t="shared" si="827"/>
        <v>1.0083006699999999</v>
      </c>
      <c r="N1716" s="119">
        <f t="shared" si="821"/>
        <v>1.4901639666399999</v>
      </c>
      <c r="O1716" s="112">
        <f t="shared" si="824"/>
        <v>1.4907506500000001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9.5000000000000001E-2</v>
      </c>
      <c r="U1716" s="120">
        <f t="shared" si="822"/>
        <v>1</v>
      </c>
      <c r="V1716" s="120">
        <v>252</v>
      </c>
      <c r="W1716" s="119">
        <f t="shared" si="807"/>
        <v>1.0003602009999999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45586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45557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5"/>
        <v>5739.56</v>
      </c>
      <c r="F1717" s="115">
        <f t="shared" si="826"/>
        <v>45524</v>
      </c>
      <c r="G1717" s="116">
        <f t="shared" si="804"/>
        <v>8.3006723105383262E-3</v>
      </c>
      <c r="H1717" s="117">
        <f t="shared" si="812"/>
        <v>45586</v>
      </c>
      <c r="I1717" s="117">
        <f t="shared" si="805"/>
        <v>45586</v>
      </c>
      <c r="J1717" s="118">
        <f t="shared" si="813"/>
        <v>21</v>
      </c>
      <c r="K1717" s="118">
        <f t="shared" si="828"/>
        <v>1</v>
      </c>
      <c r="L1717" s="8">
        <f t="shared" si="814"/>
        <v>1.00039371</v>
      </c>
      <c r="M1717" s="119">
        <f t="shared" si="827"/>
        <v>1.0083006699999999</v>
      </c>
      <c r="N1717" s="119">
        <f t="shared" si="821"/>
        <v>1.4901639666399999</v>
      </c>
      <c r="O1717" s="112">
        <f t="shared" si="824"/>
        <v>1.4907506500000001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9.5000000000000001E-2</v>
      </c>
      <c r="U1717" s="120">
        <f t="shared" si="822"/>
        <v>1</v>
      </c>
      <c r="V1717" s="120">
        <v>252</v>
      </c>
      <c r="W1717" s="119">
        <f t="shared" si="807"/>
        <v>1.0003602009999999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45586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45558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5"/>
        <v>5739.56</v>
      </c>
      <c r="F1718" s="115">
        <f t="shared" si="826"/>
        <v>45524</v>
      </c>
      <c r="G1718" s="116">
        <f t="shared" si="804"/>
        <v>8.3006723105383262E-3</v>
      </c>
      <c r="H1718" s="117">
        <f t="shared" si="812"/>
        <v>45586</v>
      </c>
      <c r="I1718" s="117">
        <f t="shared" si="805"/>
        <v>45586</v>
      </c>
      <c r="J1718" s="118">
        <f t="shared" si="813"/>
        <v>21</v>
      </c>
      <c r="K1718" s="118">
        <f t="shared" si="828"/>
        <v>1</v>
      </c>
      <c r="L1718" s="8">
        <f t="shared" si="814"/>
        <v>1.00039371</v>
      </c>
      <c r="M1718" s="119">
        <f t="shared" si="827"/>
        <v>1.0083006699999999</v>
      </c>
      <c r="N1718" s="119">
        <f t="shared" si="821"/>
        <v>1.4901639666399999</v>
      </c>
      <c r="O1718" s="112">
        <f t="shared" si="824"/>
        <v>1.4907506500000001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9.5000000000000001E-2</v>
      </c>
      <c r="U1718" s="120">
        <f t="shared" si="822"/>
        <v>1</v>
      </c>
      <c r="V1718" s="120">
        <v>252</v>
      </c>
      <c r="W1718" s="119">
        <f t="shared" si="807"/>
        <v>1.0003602009999999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45586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45559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5"/>
        <v>5739.56</v>
      </c>
      <c r="F1719" s="115">
        <f t="shared" si="826"/>
        <v>45524</v>
      </c>
      <c r="G1719" s="116">
        <f t="shared" si="804"/>
        <v>8.3006723105383262E-3</v>
      </c>
      <c r="H1719" s="117">
        <f t="shared" si="812"/>
        <v>45586</v>
      </c>
      <c r="I1719" s="117">
        <f t="shared" si="805"/>
        <v>45586</v>
      </c>
      <c r="J1719" s="118">
        <f t="shared" si="813"/>
        <v>21</v>
      </c>
      <c r="K1719" s="118">
        <f t="shared" si="828"/>
        <v>2</v>
      </c>
      <c r="L1719" s="8">
        <f t="shared" si="814"/>
        <v>1.0007875799999999</v>
      </c>
      <c r="M1719" s="119">
        <f t="shared" si="827"/>
        <v>1.0083006699999999</v>
      </c>
      <c r="N1719" s="119">
        <f t="shared" si="821"/>
        <v>1.4901639666399999</v>
      </c>
      <c r="O1719" s="112">
        <f t="shared" si="824"/>
        <v>1.4913375799999999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9.5000000000000001E-2</v>
      </c>
      <c r="U1719" s="120">
        <f t="shared" si="822"/>
        <v>2</v>
      </c>
      <c r="V1719" s="120">
        <v>252</v>
      </c>
      <c r="W1719" s="119">
        <f t="shared" si="807"/>
        <v>1.0007205320000001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45586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45560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5"/>
        <v>5739.56</v>
      </c>
      <c r="F1720" s="115">
        <f t="shared" si="826"/>
        <v>45524</v>
      </c>
      <c r="G1720" s="116">
        <f t="shared" si="804"/>
        <v>8.3006723105383262E-3</v>
      </c>
      <c r="H1720" s="117">
        <f t="shared" si="812"/>
        <v>45586</v>
      </c>
      <c r="I1720" s="117">
        <f t="shared" si="805"/>
        <v>45586</v>
      </c>
      <c r="J1720" s="118">
        <f t="shared" si="813"/>
        <v>21</v>
      </c>
      <c r="K1720" s="118">
        <f t="shared" si="828"/>
        <v>3</v>
      </c>
      <c r="L1720" s="8">
        <f t="shared" si="814"/>
        <v>1.0011816099999999</v>
      </c>
      <c r="M1720" s="119">
        <f t="shared" si="827"/>
        <v>1.0083006699999999</v>
      </c>
      <c r="N1720" s="119">
        <f t="shared" si="821"/>
        <v>1.4901639666399999</v>
      </c>
      <c r="O1720" s="112">
        <f t="shared" si="824"/>
        <v>1.4919247499999999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9.5000000000000001E-2</v>
      </c>
      <c r="U1720" s="120">
        <f t="shared" si="822"/>
        <v>3</v>
      </c>
      <c r="V1720" s="120">
        <v>252</v>
      </c>
      <c r="W1720" s="119">
        <f t="shared" si="807"/>
        <v>1.001080993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45586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45561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5"/>
        <v>5739.56</v>
      </c>
      <c r="F1721" s="115">
        <f t="shared" si="826"/>
        <v>45524</v>
      </c>
      <c r="G1721" s="116">
        <f t="shared" si="804"/>
        <v>8.3006723105383262E-3</v>
      </c>
      <c r="H1721" s="117">
        <f t="shared" si="812"/>
        <v>45586</v>
      </c>
      <c r="I1721" s="117">
        <f t="shared" si="805"/>
        <v>45586</v>
      </c>
      <c r="J1721" s="118">
        <f t="shared" si="813"/>
        <v>21</v>
      </c>
      <c r="K1721" s="118">
        <f t="shared" si="828"/>
        <v>4</v>
      </c>
      <c r="L1721" s="8">
        <f t="shared" si="814"/>
        <v>1.00157579</v>
      </c>
      <c r="M1721" s="119">
        <f t="shared" si="827"/>
        <v>1.0083006699999999</v>
      </c>
      <c r="N1721" s="119">
        <f t="shared" si="821"/>
        <v>1.4901639666399999</v>
      </c>
      <c r="O1721" s="112">
        <f t="shared" si="824"/>
        <v>1.49251215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9.5000000000000001E-2</v>
      </c>
      <c r="U1721" s="120">
        <f t="shared" si="822"/>
        <v>4</v>
      </c>
      <c r="V1721" s="120">
        <v>252</v>
      </c>
      <c r="W1721" s="119">
        <f t="shared" si="807"/>
        <v>1.0014415830000001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45586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45562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5"/>
        <v>5739.56</v>
      </c>
      <c r="F1722" s="115">
        <f t="shared" si="826"/>
        <v>45524</v>
      </c>
      <c r="G1722" s="116">
        <f t="shared" si="804"/>
        <v>8.3006723105383262E-3</v>
      </c>
      <c r="H1722" s="117">
        <f t="shared" si="812"/>
        <v>45586</v>
      </c>
      <c r="I1722" s="117">
        <f t="shared" si="805"/>
        <v>45586</v>
      </c>
      <c r="J1722" s="118">
        <f t="shared" si="813"/>
        <v>21</v>
      </c>
      <c r="K1722" s="118">
        <f t="shared" si="828"/>
        <v>5</v>
      </c>
      <c r="L1722" s="8">
        <f t="shared" si="814"/>
        <v>1.0019701299999999</v>
      </c>
      <c r="M1722" s="119">
        <f t="shared" si="827"/>
        <v>1.0083006699999999</v>
      </c>
      <c r="N1722" s="119">
        <f t="shared" si="821"/>
        <v>1.4901639666399999</v>
      </c>
      <c r="O1722" s="112">
        <f t="shared" si="824"/>
        <v>1.4930997800000001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9.5000000000000001E-2</v>
      </c>
      <c r="U1722" s="120">
        <f t="shared" si="822"/>
        <v>5</v>
      </c>
      <c r="V1722" s="120">
        <v>252</v>
      </c>
      <c r="W1722" s="119">
        <f t="shared" si="807"/>
        <v>1.0018023039999999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45586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45563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5"/>
        <v>5739.56</v>
      </c>
      <c r="F1723" s="115">
        <f t="shared" si="826"/>
        <v>45524</v>
      </c>
      <c r="G1723" s="116">
        <f t="shared" si="804"/>
        <v>8.3006723105383262E-3</v>
      </c>
      <c r="H1723" s="117">
        <f t="shared" si="812"/>
        <v>45586</v>
      </c>
      <c r="I1723" s="117">
        <f t="shared" si="805"/>
        <v>45586</v>
      </c>
      <c r="J1723" s="118">
        <f t="shared" si="813"/>
        <v>21</v>
      </c>
      <c r="K1723" s="118">
        <f t="shared" si="828"/>
        <v>6</v>
      </c>
      <c r="L1723" s="8">
        <f t="shared" si="814"/>
        <v>1.00236462</v>
      </c>
      <c r="M1723" s="119">
        <f t="shared" si="827"/>
        <v>1.0083006699999999</v>
      </c>
      <c r="N1723" s="119">
        <f t="shared" si="821"/>
        <v>1.4901639666399999</v>
      </c>
      <c r="O1723" s="112">
        <f t="shared" si="824"/>
        <v>1.4936876299999999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9.5000000000000001E-2</v>
      </c>
      <c r="U1723" s="120">
        <f t="shared" si="822"/>
        <v>6</v>
      </c>
      <c r="V1723" s="120">
        <v>252</v>
      </c>
      <c r="W1723" s="119">
        <f t="shared" si="807"/>
        <v>1.002163154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45586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45564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5"/>
        <v>5739.56</v>
      </c>
      <c r="F1724" s="115">
        <f t="shared" si="826"/>
        <v>45524</v>
      </c>
      <c r="G1724" s="116">
        <f t="shared" si="804"/>
        <v>8.3006723105383262E-3</v>
      </c>
      <c r="H1724" s="117">
        <f t="shared" si="812"/>
        <v>45586</v>
      </c>
      <c r="I1724" s="117">
        <f t="shared" si="805"/>
        <v>45586</v>
      </c>
      <c r="J1724" s="118">
        <f t="shared" si="813"/>
        <v>21</v>
      </c>
      <c r="K1724" s="118">
        <f t="shared" si="828"/>
        <v>6</v>
      </c>
      <c r="L1724" s="8">
        <f t="shared" si="814"/>
        <v>1.00236462</v>
      </c>
      <c r="M1724" s="119">
        <f t="shared" si="827"/>
        <v>1.0083006699999999</v>
      </c>
      <c r="N1724" s="119">
        <f t="shared" si="821"/>
        <v>1.4901639666399999</v>
      </c>
      <c r="O1724" s="112">
        <f t="shared" si="824"/>
        <v>1.4936876299999999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9.5000000000000001E-2</v>
      </c>
      <c r="U1724" s="120">
        <f t="shared" si="822"/>
        <v>6</v>
      </c>
      <c r="V1724" s="120">
        <v>252</v>
      </c>
      <c r="W1724" s="119">
        <f t="shared" si="807"/>
        <v>1.002163154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45586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45565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5"/>
        <v>5739.56</v>
      </c>
      <c r="F1725" s="115">
        <f t="shared" si="826"/>
        <v>45524</v>
      </c>
      <c r="G1725" s="116">
        <f t="shared" si="804"/>
        <v>8.3006723105383262E-3</v>
      </c>
      <c r="H1725" s="117">
        <f t="shared" si="812"/>
        <v>45586</v>
      </c>
      <c r="I1725" s="117">
        <f t="shared" si="805"/>
        <v>45586</v>
      </c>
      <c r="J1725" s="118">
        <f t="shared" si="813"/>
        <v>21</v>
      </c>
      <c r="K1725" s="118">
        <f t="shared" si="828"/>
        <v>6</v>
      </c>
      <c r="L1725" s="8">
        <f t="shared" si="814"/>
        <v>1.00236462</v>
      </c>
      <c r="M1725" s="119">
        <f t="shared" si="827"/>
        <v>1.0083006699999999</v>
      </c>
      <c r="N1725" s="119">
        <f t="shared" si="821"/>
        <v>1.4901639666399999</v>
      </c>
      <c r="O1725" s="112">
        <f t="shared" si="824"/>
        <v>1.4936876299999999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9.5000000000000001E-2</v>
      </c>
      <c r="U1725" s="120">
        <f t="shared" si="822"/>
        <v>6</v>
      </c>
      <c r="V1725" s="120">
        <v>252</v>
      </c>
      <c r="W1725" s="119">
        <f t="shared" si="807"/>
        <v>1.002163154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45586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45566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5"/>
        <v>5739.56</v>
      </c>
      <c r="F1726" s="115">
        <f t="shared" si="826"/>
        <v>45524</v>
      </c>
      <c r="G1726" s="116">
        <f t="shared" si="804"/>
        <v>8.3006723105383262E-3</v>
      </c>
      <c r="H1726" s="117">
        <f t="shared" si="812"/>
        <v>45586</v>
      </c>
      <c r="I1726" s="117">
        <f t="shared" si="805"/>
        <v>45586</v>
      </c>
      <c r="J1726" s="118">
        <f t="shared" si="813"/>
        <v>21</v>
      </c>
      <c r="K1726" s="118">
        <f t="shared" si="828"/>
        <v>7</v>
      </c>
      <c r="L1726" s="8">
        <f t="shared" si="814"/>
        <v>1.0027592700000001</v>
      </c>
      <c r="M1726" s="119">
        <f t="shared" si="827"/>
        <v>1.0083006699999999</v>
      </c>
      <c r="N1726" s="119">
        <f t="shared" si="821"/>
        <v>1.4901639666399999</v>
      </c>
      <c r="O1726" s="112">
        <f t="shared" si="824"/>
        <v>1.49427573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9.5000000000000001E-2</v>
      </c>
      <c r="U1726" s="120">
        <f t="shared" si="822"/>
        <v>7</v>
      </c>
      <c r="V1726" s="120">
        <v>252</v>
      </c>
      <c r="W1726" s="119">
        <f t="shared" si="807"/>
        <v>1.002524135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45586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45567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5"/>
        <v>5739.56</v>
      </c>
      <c r="F1727" s="115">
        <f t="shared" si="826"/>
        <v>45524</v>
      </c>
      <c r="G1727" s="116">
        <f t="shared" si="804"/>
        <v>8.3006723105383262E-3</v>
      </c>
      <c r="H1727" s="117">
        <f t="shared" si="812"/>
        <v>45586</v>
      </c>
      <c r="I1727" s="117">
        <f t="shared" si="805"/>
        <v>45586</v>
      </c>
      <c r="J1727" s="118">
        <f t="shared" si="813"/>
        <v>21</v>
      </c>
      <c r="K1727" s="118">
        <f t="shared" si="828"/>
        <v>8</v>
      </c>
      <c r="L1727" s="8">
        <f t="shared" si="814"/>
        <v>1.0031540699999999</v>
      </c>
      <c r="M1727" s="119">
        <f t="shared" si="827"/>
        <v>1.0083006699999999</v>
      </c>
      <c r="N1727" s="119">
        <f t="shared" si="821"/>
        <v>1.4901639666399999</v>
      </c>
      <c r="O1727" s="112">
        <f t="shared" si="824"/>
        <v>1.4948640399999999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9.5000000000000001E-2</v>
      </c>
      <c r="U1727" s="120">
        <f t="shared" si="822"/>
        <v>8</v>
      </c>
      <c r="V1727" s="120">
        <v>252</v>
      </c>
      <c r="W1727" s="119">
        <f t="shared" si="807"/>
        <v>1.0028852450000001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45586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45568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5"/>
        <v>5739.56</v>
      </c>
      <c r="F1728" s="115">
        <f t="shared" si="826"/>
        <v>45524</v>
      </c>
      <c r="G1728" s="116">
        <f t="shared" si="804"/>
        <v>8.3006723105383262E-3</v>
      </c>
      <c r="H1728" s="117">
        <f t="shared" si="812"/>
        <v>45586</v>
      </c>
      <c r="I1728" s="117">
        <f t="shared" si="805"/>
        <v>45586</v>
      </c>
      <c r="J1728" s="118">
        <f t="shared" si="813"/>
        <v>21</v>
      </c>
      <c r="K1728" s="118">
        <f t="shared" si="828"/>
        <v>9</v>
      </c>
      <c r="L1728" s="8">
        <f t="shared" si="814"/>
        <v>1.0035490300000001</v>
      </c>
      <c r="M1728" s="119">
        <f t="shared" si="827"/>
        <v>1.0083006699999999</v>
      </c>
      <c r="N1728" s="119">
        <f t="shared" si="821"/>
        <v>1.4901639666399999</v>
      </c>
      <c r="O1728" s="112">
        <f t="shared" si="824"/>
        <v>1.4954525999999999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9.5000000000000001E-2</v>
      </c>
      <c r="U1728" s="120">
        <f t="shared" si="822"/>
        <v>9</v>
      </c>
      <c r="V1728" s="120">
        <v>252</v>
      </c>
      <c r="W1728" s="119">
        <f t="shared" si="807"/>
        <v>1.0032464860000001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45586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45569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5"/>
        <v>5739.56</v>
      </c>
      <c r="F1729" s="115">
        <f t="shared" si="826"/>
        <v>45524</v>
      </c>
      <c r="G1729" s="116">
        <f t="shared" si="804"/>
        <v>8.3006723105383262E-3</v>
      </c>
      <c r="H1729" s="117">
        <f t="shared" si="812"/>
        <v>45586</v>
      </c>
      <c r="I1729" s="117">
        <f t="shared" si="805"/>
        <v>45586</v>
      </c>
      <c r="J1729" s="118">
        <f t="shared" si="813"/>
        <v>21</v>
      </c>
      <c r="K1729" s="118">
        <f t="shared" si="828"/>
        <v>10</v>
      </c>
      <c r="L1729" s="8">
        <f t="shared" si="814"/>
        <v>1.00394414</v>
      </c>
      <c r="M1729" s="119">
        <f t="shared" si="827"/>
        <v>1.0083006699999999</v>
      </c>
      <c r="N1729" s="119">
        <f t="shared" si="821"/>
        <v>1.4901639666399999</v>
      </c>
      <c r="O1729" s="112">
        <f t="shared" si="824"/>
        <v>1.4960413800000001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9.5000000000000001E-2</v>
      </c>
      <c r="U1729" s="120">
        <f t="shared" si="822"/>
        <v>10</v>
      </c>
      <c r="V1729" s="120">
        <v>252</v>
      </c>
      <c r="W1729" s="119">
        <f t="shared" si="807"/>
        <v>1.0036078559999999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45586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45570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5"/>
        <v>5739.56</v>
      </c>
      <c r="F1730" s="115">
        <f t="shared" si="826"/>
        <v>45524</v>
      </c>
      <c r="G1730" s="116">
        <f t="shared" si="804"/>
        <v>8.3006723105383262E-3</v>
      </c>
      <c r="H1730" s="117">
        <f t="shared" si="812"/>
        <v>45586</v>
      </c>
      <c r="I1730" s="117">
        <f t="shared" si="805"/>
        <v>45586</v>
      </c>
      <c r="J1730" s="118">
        <f t="shared" si="813"/>
        <v>21</v>
      </c>
      <c r="K1730" s="118">
        <f t="shared" si="828"/>
        <v>11</v>
      </c>
      <c r="L1730" s="8">
        <f t="shared" si="814"/>
        <v>1.00433941</v>
      </c>
      <c r="M1730" s="119">
        <f t="shared" si="827"/>
        <v>1.0083006699999999</v>
      </c>
      <c r="N1730" s="119">
        <f t="shared" si="821"/>
        <v>1.4901639666399999</v>
      </c>
      <c r="O1730" s="112">
        <f t="shared" si="824"/>
        <v>1.49663039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9.5000000000000001E-2</v>
      </c>
      <c r="U1730" s="120">
        <f t="shared" si="822"/>
        <v>11</v>
      </c>
      <c r="V1730" s="120">
        <v>252</v>
      </c>
      <c r="W1730" s="119">
        <f t="shared" si="807"/>
        <v>1.0039693569999999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45586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45571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5"/>
        <v>5739.56</v>
      </c>
      <c r="F1731" s="115">
        <f t="shared" si="826"/>
        <v>45524</v>
      </c>
      <c r="G1731" s="116">
        <f t="shared" si="804"/>
        <v>8.3006723105383262E-3</v>
      </c>
      <c r="H1731" s="117">
        <f t="shared" si="812"/>
        <v>45586</v>
      </c>
      <c r="I1731" s="117">
        <f t="shared" si="805"/>
        <v>45586</v>
      </c>
      <c r="J1731" s="118">
        <f t="shared" si="813"/>
        <v>21</v>
      </c>
      <c r="K1731" s="118">
        <f t="shared" si="828"/>
        <v>11</v>
      </c>
      <c r="L1731" s="8">
        <f t="shared" si="814"/>
        <v>1.00433941</v>
      </c>
      <c r="M1731" s="119">
        <f t="shared" si="827"/>
        <v>1.0083006699999999</v>
      </c>
      <c r="N1731" s="119">
        <f t="shared" si="821"/>
        <v>1.4901639666399999</v>
      </c>
      <c r="O1731" s="112">
        <f t="shared" si="824"/>
        <v>1.49663039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9.5000000000000001E-2</v>
      </c>
      <c r="U1731" s="120">
        <f t="shared" si="822"/>
        <v>11</v>
      </c>
      <c r="V1731" s="120">
        <v>252</v>
      </c>
      <c r="W1731" s="119">
        <f t="shared" si="807"/>
        <v>1.0039693569999999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45586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45572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5"/>
        <v>5739.56</v>
      </c>
      <c r="F1732" s="115">
        <f t="shared" si="826"/>
        <v>45524</v>
      </c>
      <c r="G1732" s="116">
        <f t="shared" si="804"/>
        <v>8.3006723105383262E-3</v>
      </c>
      <c r="H1732" s="117">
        <f t="shared" si="812"/>
        <v>45586</v>
      </c>
      <c r="I1732" s="117">
        <f t="shared" si="805"/>
        <v>45586</v>
      </c>
      <c r="J1732" s="118">
        <f t="shared" si="813"/>
        <v>21</v>
      </c>
      <c r="K1732" s="118">
        <f t="shared" si="828"/>
        <v>11</v>
      </c>
      <c r="L1732" s="8">
        <f t="shared" si="814"/>
        <v>1.00433941</v>
      </c>
      <c r="M1732" s="119">
        <f t="shared" si="827"/>
        <v>1.0083006699999999</v>
      </c>
      <c r="N1732" s="119">
        <f t="shared" si="821"/>
        <v>1.4901639666399999</v>
      </c>
      <c r="O1732" s="112">
        <f t="shared" si="824"/>
        <v>1.49663039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9.5000000000000001E-2</v>
      </c>
      <c r="U1732" s="120">
        <f t="shared" si="822"/>
        <v>11</v>
      </c>
      <c r="V1732" s="120">
        <v>252</v>
      </c>
      <c r="W1732" s="119">
        <f t="shared" si="807"/>
        <v>1.0039693569999999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45586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45573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5"/>
        <v>5739.56</v>
      </c>
      <c r="F1733" s="115">
        <f t="shared" si="826"/>
        <v>45524</v>
      </c>
      <c r="G1733" s="116">
        <f t="shared" si="804"/>
        <v>8.3006723105383262E-3</v>
      </c>
      <c r="H1733" s="117">
        <f t="shared" si="812"/>
        <v>45586</v>
      </c>
      <c r="I1733" s="117">
        <f t="shared" si="805"/>
        <v>45586</v>
      </c>
      <c r="J1733" s="118">
        <f t="shared" si="813"/>
        <v>21</v>
      </c>
      <c r="K1733" s="118">
        <f t="shared" si="828"/>
        <v>12</v>
      </c>
      <c r="L1733" s="8">
        <f t="shared" si="814"/>
        <v>1.0047348300000001</v>
      </c>
      <c r="M1733" s="119">
        <f t="shared" si="827"/>
        <v>1.0083006699999999</v>
      </c>
      <c r="N1733" s="119">
        <f t="shared" si="821"/>
        <v>1.4901639666399999</v>
      </c>
      <c r="O1733" s="112">
        <f t="shared" si="824"/>
        <v>1.49721963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9.5000000000000001E-2</v>
      </c>
      <c r="U1733" s="120">
        <f t="shared" si="822"/>
        <v>12</v>
      </c>
      <c r="V1733" s="120">
        <v>252</v>
      </c>
      <c r="W1733" s="119">
        <f t="shared" si="807"/>
        <v>1.004330988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45586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45574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5"/>
        <v>5739.56</v>
      </c>
      <c r="F1734" s="115">
        <f t="shared" si="826"/>
        <v>45524</v>
      </c>
      <c r="G1734" s="116">
        <f t="shared" si="804"/>
        <v>8.3006723105383262E-3</v>
      </c>
      <c r="H1734" s="117">
        <f t="shared" si="812"/>
        <v>45586</v>
      </c>
      <c r="I1734" s="117">
        <f t="shared" si="805"/>
        <v>45586</v>
      </c>
      <c r="J1734" s="118">
        <f t="shared" si="813"/>
        <v>21</v>
      </c>
      <c r="K1734" s="118">
        <f t="shared" si="828"/>
        <v>13</v>
      </c>
      <c r="L1734" s="8">
        <f t="shared" si="814"/>
        <v>1.00513041</v>
      </c>
      <c r="M1734" s="119">
        <f t="shared" si="827"/>
        <v>1.0083006699999999</v>
      </c>
      <c r="N1734" s="119">
        <f t="shared" si="821"/>
        <v>1.4901639666399999</v>
      </c>
      <c r="O1734" s="112">
        <f t="shared" si="824"/>
        <v>1.4978091099999999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9.5000000000000001E-2</v>
      </c>
      <c r="U1734" s="120">
        <f t="shared" si="822"/>
        <v>13</v>
      </c>
      <c r="V1734" s="120">
        <v>252</v>
      </c>
      <c r="W1734" s="119">
        <f t="shared" si="807"/>
        <v>1.0046927489999999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45586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45575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5"/>
        <v>5739.56</v>
      </c>
      <c r="F1735" s="115">
        <f t="shared" si="826"/>
        <v>45524</v>
      </c>
      <c r="G1735" s="116">
        <f t="shared" si="804"/>
        <v>8.3006723105383262E-3</v>
      </c>
      <c r="H1735" s="117">
        <f t="shared" si="812"/>
        <v>45586</v>
      </c>
      <c r="I1735" s="117">
        <f t="shared" si="805"/>
        <v>45586</v>
      </c>
      <c r="J1735" s="118">
        <f t="shared" si="813"/>
        <v>21</v>
      </c>
      <c r="K1735" s="118">
        <f t="shared" si="828"/>
        <v>14</v>
      </c>
      <c r="L1735" s="8">
        <f t="shared" si="814"/>
        <v>1.0055261499999999</v>
      </c>
      <c r="M1735" s="119">
        <f t="shared" si="827"/>
        <v>1.0083006699999999</v>
      </c>
      <c r="N1735" s="119">
        <f t="shared" si="821"/>
        <v>1.4901639666399999</v>
      </c>
      <c r="O1735" s="112">
        <f t="shared" si="824"/>
        <v>1.49839883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9.5000000000000001E-2</v>
      </c>
      <c r="U1735" s="120">
        <f t="shared" si="822"/>
        <v>14</v>
      </c>
      <c r="V1735" s="120">
        <v>252</v>
      </c>
      <c r="W1735" s="119">
        <f t="shared" si="807"/>
        <v>1.0050546410000001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45586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45576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5"/>
        <v>5739.56</v>
      </c>
      <c r="F1736" s="115">
        <f t="shared" si="826"/>
        <v>45524</v>
      </c>
      <c r="G1736" s="116">
        <f t="shared" si="804"/>
        <v>8.3006723105383262E-3</v>
      </c>
      <c r="H1736" s="117">
        <f t="shared" si="812"/>
        <v>45586</v>
      </c>
      <c r="I1736" s="117">
        <f t="shared" si="805"/>
        <v>45586</v>
      </c>
      <c r="J1736" s="118">
        <f t="shared" si="813"/>
        <v>21</v>
      </c>
      <c r="K1736" s="118">
        <f t="shared" si="828"/>
        <v>15</v>
      </c>
      <c r="L1736" s="8">
        <f t="shared" si="814"/>
        <v>1.00592204</v>
      </c>
      <c r="M1736" s="119">
        <f t="shared" si="827"/>
        <v>1.0083006699999999</v>
      </c>
      <c r="N1736" s="119">
        <f t="shared" si="821"/>
        <v>1.4901639666399999</v>
      </c>
      <c r="O1736" s="112">
        <f t="shared" si="824"/>
        <v>1.49898877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9.5000000000000001E-2</v>
      </c>
      <c r="U1736" s="120">
        <f t="shared" si="822"/>
        <v>15</v>
      </c>
      <c r="V1736" s="120">
        <v>252</v>
      </c>
      <c r="W1736" s="119">
        <f t="shared" si="807"/>
        <v>1.0054166630000001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45586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45577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5"/>
        <v>5739.56</v>
      </c>
      <c r="F1737" s="115">
        <f t="shared" si="826"/>
        <v>45524</v>
      </c>
      <c r="G1737" s="116">
        <f t="shared" si="804"/>
        <v>8.3006723105383262E-3</v>
      </c>
      <c r="H1737" s="117">
        <f t="shared" si="812"/>
        <v>45586</v>
      </c>
      <c r="I1737" s="117">
        <f t="shared" si="805"/>
        <v>45586</v>
      </c>
      <c r="J1737" s="118">
        <f t="shared" si="813"/>
        <v>21</v>
      </c>
      <c r="K1737" s="118">
        <f t="shared" si="828"/>
        <v>16</v>
      </c>
      <c r="L1737" s="8">
        <f t="shared" si="814"/>
        <v>1.0063180899999999</v>
      </c>
      <c r="M1737" s="119">
        <f t="shared" si="827"/>
        <v>1.0083006699999999</v>
      </c>
      <c r="N1737" s="119">
        <f t="shared" si="821"/>
        <v>1.4901639666399999</v>
      </c>
      <c r="O1737" s="112">
        <f t="shared" si="824"/>
        <v>1.4995789500000001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9.5000000000000001E-2</v>
      </c>
      <c r="U1737" s="120">
        <f t="shared" si="822"/>
        <v>16</v>
      </c>
      <c r="V1737" s="120">
        <v>252</v>
      </c>
      <c r="W1737" s="119">
        <f t="shared" si="807"/>
        <v>1.005778815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45586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45578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5"/>
        <v>5739.56</v>
      </c>
      <c r="F1738" s="115">
        <f t="shared" si="826"/>
        <v>45524</v>
      </c>
      <c r="G1738" s="116">
        <f t="shared" ref="G1738:G1801" si="830">(E1738/D1738)-1</f>
        <v>8.3006723105383262E-3</v>
      </c>
      <c r="H1738" s="117">
        <f t="shared" si="812"/>
        <v>45586</v>
      </c>
      <c r="I1738" s="117">
        <f t="shared" ref="I1738:I1801" si="831">IF(A1738&gt;I1737,H1738,I1737)</f>
        <v>45586</v>
      </c>
      <c r="J1738" s="118">
        <f t="shared" si="813"/>
        <v>21</v>
      </c>
      <c r="K1738" s="118">
        <f t="shared" si="828"/>
        <v>16</v>
      </c>
      <c r="L1738" s="8">
        <f t="shared" si="814"/>
        <v>1.0063180899999999</v>
      </c>
      <c r="M1738" s="119">
        <f t="shared" si="827"/>
        <v>1.0083006699999999</v>
      </c>
      <c r="N1738" s="119">
        <f t="shared" si="821"/>
        <v>1.4901639666399999</v>
      </c>
      <c r="O1738" s="112">
        <f t="shared" si="824"/>
        <v>1.4995789500000001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9.5000000000000001E-2</v>
      </c>
      <c r="U1738" s="120">
        <f t="shared" si="822"/>
        <v>16</v>
      </c>
      <c r="V1738" s="120">
        <v>252</v>
      </c>
      <c r="W1738" s="119">
        <f t="shared" ref="W1738:W1801" si="833">ROUND((1+T1738)^TRUNC((U1738/V1738),9),9)</f>
        <v>1.005778815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45586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45579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5"/>
        <v>5739.56</v>
      </c>
      <c r="F1739" s="115">
        <f t="shared" si="826"/>
        <v>45524</v>
      </c>
      <c r="G1739" s="116">
        <f t="shared" si="830"/>
        <v>8.3006723105383262E-3</v>
      </c>
      <c r="H1739" s="117">
        <f t="shared" ref="H1739:H1802" si="838">IF(DAY(A1739)=H$9,VLOOKUP(A1739,AH$118:AN$450,4),H1738)</f>
        <v>45586</v>
      </c>
      <c r="I1739" s="117">
        <f t="shared" si="831"/>
        <v>45586</v>
      </c>
      <c r="J1739" s="118">
        <f t="shared" ref="J1739:J1802" si="839">IF(I1739=I1738,J1738,NETWORKDAYS(I1738,I1739,$AD$148:$AD$502)-1)</f>
        <v>21</v>
      </c>
      <c r="K1739" s="118">
        <f t="shared" si="828"/>
        <v>16</v>
      </c>
      <c r="L1739" s="8">
        <f t="shared" ref="L1739:L1802" si="840">IF(E1739&lt;D1739,1,TRUNC((E1739/D1739)^TRUNC((K1739/J1739),9),8))</f>
        <v>1.0063180899999999</v>
      </c>
      <c r="M1739" s="119">
        <f t="shared" si="827"/>
        <v>1.0083006699999999</v>
      </c>
      <c r="N1739" s="119">
        <f t="shared" si="821"/>
        <v>1.4901639666399999</v>
      </c>
      <c r="O1739" s="112">
        <f t="shared" si="824"/>
        <v>1.4995789500000001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9.5000000000000001E-2</v>
      </c>
      <c r="U1739" s="120">
        <f t="shared" si="822"/>
        <v>16</v>
      </c>
      <c r="V1739" s="120">
        <v>252</v>
      </c>
      <c r="W1739" s="119">
        <f t="shared" si="833"/>
        <v>1.005778815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45586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45580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5"/>
        <v>5739.56</v>
      </c>
      <c r="F1740" s="115">
        <f t="shared" si="826"/>
        <v>45524</v>
      </c>
      <c r="G1740" s="116">
        <f t="shared" si="830"/>
        <v>8.3006723105383262E-3</v>
      </c>
      <c r="H1740" s="117">
        <f t="shared" si="838"/>
        <v>45586</v>
      </c>
      <c r="I1740" s="117">
        <f t="shared" si="831"/>
        <v>45586</v>
      </c>
      <c r="J1740" s="118">
        <f t="shared" si="839"/>
        <v>21</v>
      </c>
      <c r="K1740" s="118">
        <f t="shared" si="828"/>
        <v>17</v>
      </c>
      <c r="L1740" s="8">
        <f t="shared" si="840"/>
        <v>1.0067142899999999</v>
      </c>
      <c r="M1740" s="119">
        <f t="shared" si="827"/>
        <v>1.0083006699999999</v>
      </c>
      <c r="N1740" s="119">
        <f t="shared" si="821"/>
        <v>1.4901639666399999</v>
      </c>
      <c r="O1740" s="112">
        <f t="shared" si="824"/>
        <v>1.50016935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9.5000000000000001E-2</v>
      </c>
      <c r="U1740" s="120">
        <f t="shared" si="822"/>
        <v>17</v>
      </c>
      <c r="V1740" s="120">
        <v>252</v>
      </c>
      <c r="W1740" s="119">
        <f t="shared" si="833"/>
        <v>1.0061410980000001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45586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45581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5"/>
        <v>5739.56</v>
      </c>
      <c r="F1741" s="115">
        <f t="shared" si="826"/>
        <v>45524</v>
      </c>
      <c r="G1741" s="116">
        <f t="shared" si="830"/>
        <v>8.3006723105383262E-3</v>
      </c>
      <c r="H1741" s="117">
        <f t="shared" si="838"/>
        <v>45586</v>
      </c>
      <c r="I1741" s="117">
        <f t="shared" si="831"/>
        <v>45586</v>
      </c>
      <c r="J1741" s="118">
        <f t="shared" si="839"/>
        <v>21</v>
      </c>
      <c r="K1741" s="118">
        <f t="shared" si="828"/>
        <v>18</v>
      </c>
      <c r="L1741" s="8">
        <f t="shared" si="840"/>
        <v>1.00711065</v>
      </c>
      <c r="M1741" s="119">
        <f t="shared" si="827"/>
        <v>1.0083006699999999</v>
      </c>
      <c r="N1741" s="119">
        <f t="shared" si="821"/>
        <v>1.4901639666399999</v>
      </c>
      <c r="O1741" s="112">
        <f t="shared" si="824"/>
        <v>1.5007600000000001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9.5000000000000001E-2</v>
      </c>
      <c r="U1741" s="120">
        <f t="shared" si="822"/>
        <v>18</v>
      </c>
      <c r="V1741" s="120">
        <v>252</v>
      </c>
      <c r="W1741" s="119">
        <f t="shared" si="833"/>
        <v>1.006503511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45586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45582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5"/>
        <v>5739.56</v>
      </c>
      <c r="F1742" s="115">
        <f t="shared" si="826"/>
        <v>45524</v>
      </c>
      <c r="G1742" s="116">
        <f t="shared" si="830"/>
        <v>8.3006723105383262E-3</v>
      </c>
      <c r="H1742" s="117">
        <f t="shared" si="838"/>
        <v>45586</v>
      </c>
      <c r="I1742" s="117">
        <f t="shared" si="831"/>
        <v>45586</v>
      </c>
      <c r="J1742" s="118">
        <f t="shared" si="839"/>
        <v>21</v>
      </c>
      <c r="K1742" s="118">
        <f t="shared" si="828"/>
        <v>19</v>
      </c>
      <c r="L1742" s="8">
        <f t="shared" si="840"/>
        <v>1.00750717</v>
      </c>
      <c r="M1742" s="119">
        <f t="shared" si="827"/>
        <v>1.0083006699999999</v>
      </c>
      <c r="N1742" s="119">
        <f t="shared" si="821"/>
        <v>1.4901639666399999</v>
      </c>
      <c r="O1742" s="112">
        <f t="shared" si="824"/>
        <v>1.5013508799999999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9.5000000000000001E-2</v>
      </c>
      <c r="U1742" s="120">
        <f t="shared" si="822"/>
        <v>19</v>
      </c>
      <c r="V1742" s="120">
        <v>252</v>
      </c>
      <c r="W1742" s="119">
        <f t="shared" si="833"/>
        <v>1.0068660549999999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45586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45583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5"/>
        <v>5739.56</v>
      </c>
      <c r="F1743" s="115">
        <f t="shared" si="826"/>
        <v>45524</v>
      </c>
      <c r="G1743" s="116">
        <f t="shared" si="830"/>
        <v>8.3006723105383262E-3</v>
      </c>
      <c r="H1743" s="117">
        <f t="shared" si="838"/>
        <v>45586</v>
      </c>
      <c r="I1743" s="117">
        <f t="shared" si="831"/>
        <v>45586</v>
      </c>
      <c r="J1743" s="118">
        <f t="shared" si="839"/>
        <v>21</v>
      </c>
      <c r="K1743" s="118">
        <f t="shared" si="828"/>
        <v>20</v>
      </c>
      <c r="L1743" s="8">
        <f t="shared" si="840"/>
        <v>1.00790384</v>
      </c>
      <c r="M1743" s="119">
        <f t="shared" si="827"/>
        <v>1.0083006699999999</v>
      </c>
      <c r="N1743" s="119">
        <f t="shared" si="821"/>
        <v>1.4901639666399999</v>
      </c>
      <c r="O1743" s="112">
        <f t="shared" si="824"/>
        <v>1.50194198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9.5000000000000001E-2</v>
      </c>
      <c r="U1743" s="120">
        <f t="shared" si="822"/>
        <v>20</v>
      </c>
      <c r="V1743" s="120">
        <v>252</v>
      </c>
      <c r="W1743" s="119">
        <f t="shared" si="833"/>
        <v>1.0072287289999999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45586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45584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5"/>
        <v>5739.56</v>
      </c>
      <c r="F1744" s="115">
        <f t="shared" si="826"/>
        <v>45524</v>
      </c>
      <c r="G1744" s="116">
        <f t="shared" si="830"/>
        <v>8.3006723105383262E-3</v>
      </c>
      <c r="H1744" s="117">
        <f t="shared" si="838"/>
        <v>45586</v>
      </c>
      <c r="I1744" s="117">
        <f t="shared" si="831"/>
        <v>45586</v>
      </c>
      <c r="J1744" s="118">
        <f t="shared" si="839"/>
        <v>21</v>
      </c>
      <c r="K1744" s="118">
        <f t="shared" si="828"/>
        <v>21</v>
      </c>
      <c r="L1744" s="8">
        <f t="shared" si="840"/>
        <v>1.0083006699999999</v>
      </c>
      <c r="M1744" s="119">
        <f t="shared" si="827"/>
        <v>1.0083006699999999</v>
      </c>
      <c r="N1744" s="119">
        <f t="shared" si="821"/>
        <v>1.4901639666399999</v>
      </c>
      <c r="O1744" s="112">
        <f t="shared" si="824"/>
        <v>1.50253332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9.5000000000000001E-2</v>
      </c>
      <c r="U1744" s="120">
        <f t="shared" si="822"/>
        <v>21</v>
      </c>
      <c r="V1744" s="120">
        <v>252</v>
      </c>
      <c r="W1744" s="119">
        <f t="shared" si="833"/>
        <v>1.0075915339999999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45586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45585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5"/>
        <v>5739.56</v>
      </c>
      <c r="F1745" s="115">
        <f t="shared" si="826"/>
        <v>45524</v>
      </c>
      <c r="G1745" s="116">
        <f t="shared" si="830"/>
        <v>8.3006723105383262E-3</v>
      </c>
      <c r="H1745" s="117">
        <f t="shared" si="838"/>
        <v>45616</v>
      </c>
      <c r="I1745" s="117">
        <f t="shared" si="831"/>
        <v>45586</v>
      </c>
      <c r="J1745" s="118">
        <f t="shared" si="839"/>
        <v>21</v>
      </c>
      <c r="K1745" s="118">
        <f t="shared" si="828"/>
        <v>21</v>
      </c>
      <c r="L1745" s="8">
        <f t="shared" si="840"/>
        <v>1.0083006699999999</v>
      </c>
      <c r="M1745" s="119">
        <f t="shared" si="827"/>
        <v>1.0083006699999999</v>
      </c>
      <c r="N1745" s="119">
        <f t="shared" si="821"/>
        <v>1.4901639666399999</v>
      </c>
      <c r="O1745" s="112">
        <f t="shared" si="824"/>
        <v>1.50253332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9.5000000000000001E-2</v>
      </c>
      <c r="U1745" s="120">
        <f t="shared" si="822"/>
        <v>21</v>
      </c>
      <c r="V1745" s="120">
        <v>252</v>
      </c>
      <c r="W1745" s="119">
        <f t="shared" si="833"/>
        <v>1.0075915339999999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45586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45586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5"/>
        <v>5739.56</v>
      </c>
      <c r="F1746" s="115">
        <f t="shared" si="826"/>
        <v>45524</v>
      </c>
      <c r="G1746" s="116">
        <f t="shared" si="830"/>
        <v>8.3006723105383262E-3</v>
      </c>
      <c r="H1746" s="117">
        <f t="shared" si="838"/>
        <v>45616</v>
      </c>
      <c r="I1746" s="117">
        <f t="shared" si="831"/>
        <v>45586</v>
      </c>
      <c r="J1746" s="118">
        <f t="shared" si="839"/>
        <v>21</v>
      </c>
      <c r="K1746" s="118">
        <f t="shared" si="828"/>
        <v>21</v>
      </c>
      <c r="L1746" s="8">
        <f t="shared" si="840"/>
        <v>1.0083006699999999</v>
      </c>
      <c r="M1746" s="119">
        <f t="shared" si="827"/>
        <v>1.0083006699999999</v>
      </c>
      <c r="N1746" s="119">
        <f t="shared" si="821"/>
        <v>1.4901639666399999</v>
      </c>
      <c r="O1746" s="112">
        <f t="shared" si="824"/>
        <v>1.50253332</v>
      </c>
      <c r="P1746" s="112">
        <f t="shared" si="832"/>
        <v>0</v>
      </c>
      <c r="Q1746" s="162">
        <f t="shared" si="843"/>
        <v>57</v>
      </c>
      <c r="R1746" s="30">
        <f t="shared" si="844"/>
        <v>0.17385899999999999</v>
      </c>
      <c r="S1746" s="112">
        <f t="shared" si="823"/>
        <v>0</v>
      </c>
      <c r="T1746" s="122">
        <f t="shared" si="841"/>
        <v>9.5000000000000001E-2</v>
      </c>
      <c r="U1746" s="120">
        <f t="shared" si="822"/>
        <v>21</v>
      </c>
      <c r="V1746" s="120">
        <v>252</v>
      </c>
      <c r="W1746" s="119">
        <f t="shared" si="833"/>
        <v>1.0075915339999999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45586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45587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5"/>
        <v>5739.56</v>
      </c>
      <c r="F1747" s="115">
        <f t="shared" si="826"/>
        <v>45556</v>
      </c>
      <c r="G1747" s="116">
        <f t="shared" si="830"/>
        <v>8.3006723105383262E-3</v>
      </c>
      <c r="H1747" s="117">
        <f t="shared" si="838"/>
        <v>45616</v>
      </c>
      <c r="I1747" s="117">
        <f t="shared" si="831"/>
        <v>45616</v>
      </c>
      <c r="J1747" s="118">
        <f t="shared" si="839"/>
        <v>21</v>
      </c>
      <c r="K1747" s="118">
        <f t="shared" si="828"/>
        <v>1</v>
      </c>
      <c r="L1747" s="8">
        <f t="shared" si="840"/>
        <v>1.00039371</v>
      </c>
      <c r="M1747" s="119">
        <f t="shared" si="827"/>
        <v>1.0083006699999999</v>
      </c>
      <c r="N1747" s="119">
        <f t="shared" si="821"/>
        <v>1.5025333259729694</v>
      </c>
      <c r="O1747" s="112">
        <f t="shared" si="824"/>
        <v>1.5031248800000001</v>
      </c>
      <c r="P1747" s="112">
        <f t="shared" si="832"/>
        <v>0</v>
      </c>
      <c r="Q1747" s="162">
        <f t="shared" si="843"/>
        <v>0</v>
      </c>
      <c r="R1747" s="30">
        <f t="shared" si="844"/>
        <v>0</v>
      </c>
      <c r="S1747" s="112">
        <f t="shared" si="823"/>
        <v>0</v>
      </c>
      <c r="T1747" s="122">
        <f t="shared" si="841"/>
        <v>9.5000000000000001E-2</v>
      </c>
      <c r="U1747" s="120">
        <f t="shared" si="822"/>
        <v>1</v>
      </c>
      <c r="V1747" s="120">
        <v>252</v>
      </c>
      <c r="W1747" s="119">
        <f t="shared" si="833"/>
        <v>1.0003602009999999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45616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45588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5"/>
        <v>5739.56</v>
      </c>
      <c r="F1748" s="115">
        <f t="shared" si="826"/>
        <v>45556</v>
      </c>
      <c r="G1748" s="116">
        <f t="shared" si="830"/>
        <v>8.3006723105383262E-3</v>
      </c>
      <c r="H1748" s="117">
        <f t="shared" si="838"/>
        <v>45616</v>
      </c>
      <c r="I1748" s="117">
        <f t="shared" si="831"/>
        <v>45616</v>
      </c>
      <c r="J1748" s="118">
        <f t="shared" si="839"/>
        <v>21</v>
      </c>
      <c r="K1748" s="118">
        <f t="shared" si="828"/>
        <v>2</v>
      </c>
      <c r="L1748" s="8">
        <f t="shared" si="840"/>
        <v>1.0007875799999999</v>
      </c>
      <c r="M1748" s="119">
        <f t="shared" si="827"/>
        <v>1.0083006699999999</v>
      </c>
      <c r="N1748" s="119">
        <f t="shared" si="821"/>
        <v>1.5025333259729694</v>
      </c>
      <c r="O1748" s="112">
        <f t="shared" si="824"/>
        <v>1.5037166900000001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9.5000000000000001E-2</v>
      </c>
      <c r="U1748" s="120">
        <f t="shared" si="822"/>
        <v>2</v>
      </c>
      <c r="V1748" s="120">
        <v>252</v>
      </c>
      <c r="W1748" s="119">
        <f t="shared" si="833"/>
        <v>1.0007205320000001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45616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45589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5"/>
        <v>5739.56</v>
      </c>
      <c r="F1749" s="115">
        <f t="shared" si="826"/>
        <v>45556</v>
      </c>
      <c r="G1749" s="116">
        <f t="shared" si="830"/>
        <v>8.3006723105383262E-3</v>
      </c>
      <c r="H1749" s="117">
        <f t="shared" si="838"/>
        <v>45616</v>
      </c>
      <c r="I1749" s="117">
        <f t="shared" si="831"/>
        <v>45616</v>
      </c>
      <c r="J1749" s="118">
        <f t="shared" si="839"/>
        <v>21</v>
      </c>
      <c r="K1749" s="118">
        <f t="shared" si="828"/>
        <v>3</v>
      </c>
      <c r="L1749" s="8">
        <f t="shared" si="840"/>
        <v>1.0011816099999999</v>
      </c>
      <c r="M1749" s="119">
        <f t="shared" si="827"/>
        <v>1.0083006699999999</v>
      </c>
      <c r="N1749" s="119">
        <f t="shared" si="821"/>
        <v>1.5025333259729694</v>
      </c>
      <c r="O1749" s="112">
        <f t="shared" si="824"/>
        <v>1.50430873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9.5000000000000001E-2</v>
      </c>
      <c r="U1749" s="120">
        <f t="shared" si="822"/>
        <v>3</v>
      </c>
      <c r="V1749" s="120">
        <v>252</v>
      </c>
      <c r="W1749" s="119">
        <f t="shared" si="833"/>
        <v>1.001080993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45616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45590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5"/>
        <v>5739.56</v>
      </c>
      <c r="F1750" s="115">
        <f t="shared" si="826"/>
        <v>45556</v>
      </c>
      <c r="G1750" s="116">
        <f t="shared" si="830"/>
        <v>8.3006723105383262E-3</v>
      </c>
      <c r="H1750" s="117">
        <f t="shared" si="838"/>
        <v>45616</v>
      </c>
      <c r="I1750" s="117">
        <f t="shared" si="831"/>
        <v>45616</v>
      </c>
      <c r="J1750" s="118">
        <f t="shared" si="839"/>
        <v>21</v>
      </c>
      <c r="K1750" s="118">
        <f t="shared" si="828"/>
        <v>4</v>
      </c>
      <c r="L1750" s="8">
        <f t="shared" si="840"/>
        <v>1.00157579</v>
      </c>
      <c r="M1750" s="119">
        <f t="shared" si="827"/>
        <v>1.0083006699999999</v>
      </c>
      <c r="N1750" s="119">
        <f t="shared" si="821"/>
        <v>1.5025333259729694</v>
      </c>
      <c r="O1750" s="112">
        <f t="shared" si="824"/>
        <v>1.504901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9.5000000000000001E-2</v>
      </c>
      <c r="U1750" s="120">
        <f t="shared" si="822"/>
        <v>4</v>
      </c>
      <c r="V1750" s="120">
        <v>252</v>
      </c>
      <c r="W1750" s="119">
        <f t="shared" si="833"/>
        <v>1.0014415830000001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45616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45591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5"/>
        <v>5739.56</v>
      </c>
      <c r="F1751" s="115">
        <f t="shared" si="826"/>
        <v>45556</v>
      </c>
      <c r="G1751" s="116">
        <f t="shared" si="830"/>
        <v>8.3006723105383262E-3</v>
      </c>
      <c r="H1751" s="117">
        <f t="shared" si="838"/>
        <v>45616</v>
      </c>
      <c r="I1751" s="117">
        <f t="shared" si="831"/>
        <v>45616</v>
      </c>
      <c r="J1751" s="118">
        <f t="shared" si="839"/>
        <v>21</v>
      </c>
      <c r="K1751" s="118">
        <f t="shared" si="828"/>
        <v>5</v>
      </c>
      <c r="L1751" s="8">
        <f t="shared" si="840"/>
        <v>1.0019701299999999</v>
      </c>
      <c r="M1751" s="119">
        <f t="shared" si="827"/>
        <v>1.0083006699999999</v>
      </c>
      <c r="N1751" s="119">
        <f t="shared" si="821"/>
        <v>1.5025333259729694</v>
      </c>
      <c r="O1751" s="112">
        <f t="shared" si="824"/>
        <v>1.50549351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9.5000000000000001E-2</v>
      </c>
      <c r="U1751" s="120">
        <f t="shared" si="822"/>
        <v>5</v>
      </c>
      <c r="V1751" s="120">
        <v>252</v>
      </c>
      <c r="W1751" s="119">
        <f t="shared" si="833"/>
        <v>1.0018023039999999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45616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45592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5"/>
        <v>5739.56</v>
      </c>
      <c r="F1752" s="115">
        <f t="shared" si="826"/>
        <v>45556</v>
      </c>
      <c r="G1752" s="116">
        <f t="shared" si="830"/>
        <v>8.3006723105383262E-3</v>
      </c>
      <c r="H1752" s="117">
        <f t="shared" si="838"/>
        <v>45616</v>
      </c>
      <c r="I1752" s="117">
        <f t="shared" si="831"/>
        <v>45616</v>
      </c>
      <c r="J1752" s="118">
        <f t="shared" si="839"/>
        <v>21</v>
      </c>
      <c r="K1752" s="118">
        <f t="shared" si="828"/>
        <v>5</v>
      </c>
      <c r="L1752" s="8">
        <f t="shared" si="840"/>
        <v>1.0019701299999999</v>
      </c>
      <c r="M1752" s="119">
        <f t="shared" si="827"/>
        <v>1.0083006699999999</v>
      </c>
      <c r="N1752" s="119">
        <f t="shared" si="821"/>
        <v>1.5025333259729694</v>
      </c>
      <c r="O1752" s="112">
        <f t="shared" si="824"/>
        <v>1.50549351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9.5000000000000001E-2</v>
      </c>
      <c r="U1752" s="120">
        <f t="shared" si="822"/>
        <v>5</v>
      </c>
      <c r="V1752" s="120">
        <v>252</v>
      </c>
      <c r="W1752" s="119">
        <f t="shared" si="833"/>
        <v>1.0018023039999999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45616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45593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5"/>
        <v>5739.56</v>
      </c>
      <c r="F1753" s="115">
        <f t="shared" si="826"/>
        <v>45556</v>
      </c>
      <c r="G1753" s="116">
        <f t="shared" si="830"/>
        <v>8.3006723105383262E-3</v>
      </c>
      <c r="H1753" s="117">
        <f t="shared" si="838"/>
        <v>45616</v>
      </c>
      <c r="I1753" s="117">
        <f t="shared" si="831"/>
        <v>45616</v>
      </c>
      <c r="J1753" s="118">
        <f t="shared" si="839"/>
        <v>21</v>
      </c>
      <c r="K1753" s="118">
        <f t="shared" si="828"/>
        <v>5</v>
      </c>
      <c r="L1753" s="8">
        <f t="shared" si="840"/>
        <v>1.0019701299999999</v>
      </c>
      <c r="M1753" s="119">
        <f t="shared" si="827"/>
        <v>1.0083006699999999</v>
      </c>
      <c r="N1753" s="119">
        <f t="shared" si="821"/>
        <v>1.5025333259729694</v>
      </c>
      <c r="O1753" s="112">
        <f t="shared" si="824"/>
        <v>1.50549351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9.5000000000000001E-2</v>
      </c>
      <c r="U1753" s="120">
        <f t="shared" si="822"/>
        <v>5</v>
      </c>
      <c r="V1753" s="120">
        <v>252</v>
      </c>
      <c r="W1753" s="119">
        <f t="shared" si="833"/>
        <v>1.0018023039999999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45616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45594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5"/>
        <v>5739.56</v>
      </c>
      <c r="F1754" s="115">
        <f t="shared" si="826"/>
        <v>45556</v>
      </c>
      <c r="G1754" s="116">
        <f t="shared" si="830"/>
        <v>8.3006723105383262E-3</v>
      </c>
      <c r="H1754" s="117">
        <f t="shared" si="838"/>
        <v>45616</v>
      </c>
      <c r="I1754" s="117">
        <f t="shared" si="831"/>
        <v>45616</v>
      </c>
      <c r="J1754" s="118">
        <f t="shared" si="839"/>
        <v>21</v>
      </c>
      <c r="K1754" s="118">
        <f t="shared" si="828"/>
        <v>6</v>
      </c>
      <c r="L1754" s="8">
        <f t="shared" si="840"/>
        <v>1.00236462</v>
      </c>
      <c r="M1754" s="119">
        <f t="shared" si="827"/>
        <v>1.0083006699999999</v>
      </c>
      <c r="N1754" s="119">
        <f t="shared" si="821"/>
        <v>1.5025333259729694</v>
      </c>
      <c r="O1754" s="112">
        <f t="shared" si="824"/>
        <v>1.5060862399999999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9.5000000000000001E-2</v>
      </c>
      <c r="U1754" s="120">
        <f t="shared" si="822"/>
        <v>6</v>
      </c>
      <c r="V1754" s="120">
        <v>252</v>
      </c>
      <c r="W1754" s="119">
        <f t="shared" si="833"/>
        <v>1.002163154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45616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45595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5"/>
        <v>5739.56</v>
      </c>
      <c r="F1755" s="115">
        <f t="shared" si="826"/>
        <v>45556</v>
      </c>
      <c r="G1755" s="116">
        <f t="shared" si="830"/>
        <v>8.3006723105383262E-3</v>
      </c>
      <c r="H1755" s="117">
        <f t="shared" si="838"/>
        <v>45616</v>
      </c>
      <c r="I1755" s="117">
        <f t="shared" si="831"/>
        <v>45616</v>
      </c>
      <c r="J1755" s="118">
        <f t="shared" si="839"/>
        <v>21</v>
      </c>
      <c r="K1755" s="118">
        <f t="shared" si="828"/>
        <v>7</v>
      </c>
      <c r="L1755" s="8">
        <f t="shared" si="840"/>
        <v>1.0027592700000001</v>
      </c>
      <c r="M1755" s="119">
        <f t="shared" si="827"/>
        <v>1.0083006699999999</v>
      </c>
      <c r="N1755" s="119">
        <f t="shared" si="821"/>
        <v>1.5025333259729694</v>
      </c>
      <c r="O1755" s="112">
        <f t="shared" si="824"/>
        <v>1.5066792200000001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9.5000000000000001E-2</v>
      </c>
      <c r="U1755" s="120">
        <f t="shared" si="822"/>
        <v>7</v>
      </c>
      <c r="V1755" s="120">
        <v>252</v>
      </c>
      <c r="W1755" s="119">
        <f t="shared" si="833"/>
        <v>1.002524135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45616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45596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5"/>
        <v>5739.56</v>
      </c>
      <c r="F1756" s="115">
        <f t="shared" si="826"/>
        <v>45556</v>
      </c>
      <c r="G1756" s="116">
        <f t="shared" si="830"/>
        <v>8.3006723105383262E-3</v>
      </c>
      <c r="H1756" s="117">
        <f t="shared" si="838"/>
        <v>45616</v>
      </c>
      <c r="I1756" s="117">
        <f t="shared" si="831"/>
        <v>45616</v>
      </c>
      <c r="J1756" s="118">
        <f t="shared" si="839"/>
        <v>21</v>
      </c>
      <c r="K1756" s="118">
        <f t="shared" si="828"/>
        <v>8</v>
      </c>
      <c r="L1756" s="8">
        <f t="shared" si="840"/>
        <v>1.0031540699999999</v>
      </c>
      <c r="M1756" s="119">
        <f t="shared" si="827"/>
        <v>1.0083006699999999</v>
      </c>
      <c r="N1756" s="119">
        <f t="shared" si="821"/>
        <v>1.5025333259729694</v>
      </c>
      <c r="O1756" s="112">
        <f t="shared" si="824"/>
        <v>1.5072724200000001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9.5000000000000001E-2</v>
      </c>
      <c r="U1756" s="120">
        <f t="shared" si="822"/>
        <v>8</v>
      </c>
      <c r="V1756" s="120">
        <v>252</v>
      </c>
      <c r="W1756" s="119">
        <f t="shared" si="833"/>
        <v>1.0028852450000001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45616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45597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5"/>
        <v>5739.56</v>
      </c>
      <c r="F1757" s="115">
        <f t="shared" si="826"/>
        <v>45556</v>
      </c>
      <c r="G1757" s="116">
        <f t="shared" si="830"/>
        <v>8.3006723105383262E-3</v>
      </c>
      <c r="H1757" s="117">
        <f t="shared" si="838"/>
        <v>45616</v>
      </c>
      <c r="I1757" s="117">
        <f t="shared" si="831"/>
        <v>45616</v>
      </c>
      <c r="J1757" s="118">
        <f t="shared" si="839"/>
        <v>21</v>
      </c>
      <c r="K1757" s="118">
        <f t="shared" si="828"/>
        <v>9</v>
      </c>
      <c r="L1757" s="8">
        <f t="shared" si="840"/>
        <v>1.0035490300000001</v>
      </c>
      <c r="M1757" s="119">
        <f t="shared" si="827"/>
        <v>1.0083006699999999</v>
      </c>
      <c r="N1757" s="119">
        <f t="shared" si="821"/>
        <v>1.5025333259729694</v>
      </c>
      <c r="O1757" s="112">
        <f t="shared" si="824"/>
        <v>1.5078658599999999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9.5000000000000001E-2</v>
      </c>
      <c r="U1757" s="120">
        <f t="shared" si="822"/>
        <v>9</v>
      </c>
      <c r="V1757" s="120">
        <v>252</v>
      </c>
      <c r="W1757" s="119">
        <f t="shared" si="833"/>
        <v>1.0032464860000001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45616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45598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5"/>
        <v>5739.56</v>
      </c>
      <c r="F1758" s="115">
        <f t="shared" si="826"/>
        <v>45556</v>
      </c>
      <c r="G1758" s="116">
        <f t="shared" si="830"/>
        <v>8.3006723105383262E-3</v>
      </c>
      <c r="H1758" s="117">
        <f t="shared" si="838"/>
        <v>45616</v>
      </c>
      <c r="I1758" s="117">
        <f t="shared" si="831"/>
        <v>45616</v>
      </c>
      <c r="J1758" s="118">
        <f t="shared" si="839"/>
        <v>21</v>
      </c>
      <c r="K1758" s="118">
        <f t="shared" si="828"/>
        <v>10</v>
      </c>
      <c r="L1758" s="8">
        <f t="shared" si="840"/>
        <v>1.00394414</v>
      </c>
      <c r="M1758" s="119">
        <f t="shared" si="827"/>
        <v>1.0083006699999999</v>
      </c>
      <c r="N1758" s="119">
        <f t="shared" si="821"/>
        <v>1.5025333259729694</v>
      </c>
      <c r="O1758" s="112">
        <f t="shared" si="824"/>
        <v>1.5084595199999999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9.5000000000000001E-2</v>
      </c>
      <c r="U1758" s="120">
        <f t="shared" si="822"/>
        <v>10</v>
      </c>
      <c r="V1758" s="120">
        <v>252</v>
      </c>
      <c r="W1758" s="119">
        <f t="shared" si="833"/>
        <v>1.0036078559999999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45616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45599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5"/>
        <v>5739.56</v>
      </c>
      <c r="F1759" s="115">
        <f t="shared" si="826"/>
        <v>45556</v>
      </c>
      <c r="G1759" s="116">
        <f t="shared" si="830"/>
        <v>8.3006723105383262E-3</v>
      </c>
      <c r="H1759" s="117">
        <f t="shared" si="838"/>
        <v>45616</v>
      </c>
      <c r="I1759" s="117">
        <f t="shared" si="831"/>
        <v>45616</v>
      </c>
      <c r="J1759" s="118">
        <f t="shared" si="839"/>
        <v>21</v>
      </c>
      <c r="K1759" s="118">
        <f t="shared" si="828"/>
        <v>10</v>
      </c>
      <c r="L1759" s="8">
        <f t="shared" si="840"/>
        <v>1.00394414</v>
      </c>
      <c r="M1759" s="119">
        <f t="shared" si="827"/>
        <v>1.0083006699999999</v>
      </c>
      <c r="N1759" s="119">
        <f t="shared" ref="N1759:N1822" si="847">IF(I1759&gt;I1758,N1758*M1759,N1758)</f>
        <v>1.5025333259729694</v>
      </c>
      <c r="O1759" s="112">
        <f t="shared" si="824"/>
        <v>1.5084595199999999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9.5000000000000001E-2</v>
      </c>
      <c r="U1759" s="120">
        <f t="shared" si="822"/>
        <v>10</v>
      </c>
      <c r="V1759" s="120">
        <v>252</v>
      </c>
      <c r="W1759" s="119">
        <f t="shared" si="833"/>
        <v>1.0036078559999999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45616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45600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5"/>
        <v>5739.56</v>
      </c>
      <c r="F1760" s="115">
        <f t="shared" si="826"/>
        <v>45556</v>
      </c>
      <c r="G1760" s="116">
        <f t="shared" si="830"/>
        <v>8.3006723105383262E-3</v>
      </c>
      <c r="H1760" s="117">
        <f t="shared" si="838"/>
        <v>45616</v>
      </c>
      <c r="I1760" s="117">
        <f t="shared" si="831"/>
        <v>45616</v>
      </c>
      <c r="J1760" s="118">
        <f t="shared" si="839"/>
        <v>21</v>
      </c>
      <c r="K1760" s="118">
        <f t="shared" si="828"/>
        <v>10</v>
      </c>
      <c r="L1760" s="8">
        <f t="shared" si="840"/>
        <v>1.00394414</v>
      </c>
      <c r="M1760" s="119">
        <f t="shared" si="827"/>
        <v>1.0083006699999999</v>
      </c>
      <c r="N1760" s="119">
        <f t="shared" si="847"/>
        <v>1.5025333259729694</v>
      </c>
      <c r="O1760" s="112">
        <f t="shared" si="824"/>
        <v>1.5084595199999999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9.5000000000000001E-2</v>
      </c>
      <c r="U1760" s="120">
        <f t="shared" si="822"/>
        <v>10</v>
      </c>
      <c r="V1760" s="120">
        <v>252</v>
      </c>
      <c r="W1760" s="119">
        <f t="shared" si="833"/>
        <v>1.0036078559999999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45616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45601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5"/>
        <v>5739.56</v>
      </c>
      <c r="F1761" s="115">
        <f t="shared" si="826"/>
        <v>45556</v>
      </c>
      <c r="G1761" s="116">
        <f t="shared" si="830"/>
        <v>8.3006723105383262E-3</v>
      </c>
      <c r="H1761" s="117">
        <f t="shared" si="838"/>
        <v>45616</v>
      </c>
      <c r="I1761" s="117">
        <f t="shared" si="831"/>
        <v>45616</v>
      </c>
      <c r="J1761" s="118">
        <f t="shared" si="839"/>
        <v>21</v>
      </c>
      <c r="K1761" s="118">
        <f t="shared" si="828"/>
        <v>11</v>
      </c>
      <c r="L1761" s="8">
        <f t="shared" si="840"/>
        <v>1.00433941</v>
      </c>
      <c r="M1761" s="119">
        <f t="shared" si="827"/>
        <v>1.0083006699999999</v>
      </c>
      <c r="N1761" s="119">
        <f t="shared" si="847"/>
        <v>1.5025333259729694</v>
      </c>
      <c r="O1761" s="112">
        <f t="shared" si="824"/>
        <v>1.50905343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9.5000000000000001E-2</v>
      </c>
      <c r="U1761" s="120">
        <f t="shared" si="822"/>
        <v>11</v>
      </c>
      <c r="V1761" s="120">
        <v>252</v>
      </c>
      <c r="W1761" s="119">
        <f t="shared" si="833"/>
        <v>1.0039693569999999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45616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45602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5"/>
        <v>5739.56</v>
      </c>
      <c r="F1762" s="115">
        <f t="shared" si="826"/>
        <v>45556</v>
      </c>
      <c r="G1762" s="116">
        <f t="shared" si="830"/>
        <v>8.3006723105383262E-3</v>
      </c>
      <c r="H1762" s="117">
        <f t="shared" si="838"/>
        <v>45616</v>
      </c>
      <c r="I1762" s="117">
        <f t="shared" si="831"/>
        <v>45616</v>
      </c>
      <c r="J1762" s="118">
        <f t="shared" si="839"/>
        <v>21</v>
      </c>
      <c r="K1762" s="118">
        <f t="shared" si="828"/>
        <v>12</v>
      </c>
      <c r="L1762" s="8">
        <f t="shared" si="840"/>
        <v>1.0047348300000001</v>
      </c>
      <c r="M1762" s="119">
        <f t="shared" si="827"/>
        <v>1.0083006699999999</v>
      </c>
      <c r="N1762" s="119">
        <f t="shared" si="847"/>
        <v>1.5025333259729694</v>
      </c>
      <c r="O1762" s="112">
        <f t="shared" si="824"/>
        <v>1.5096475600000001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9.5000000000000001E-2</v>
      </c>
      <c r="U1762" s="120">
        <f t="shared" si="822"/>
        <v>12</v>
      </c>
      <c r="V1762" s="120">
        <v>252</v>
      </c>
      <c r="W1762" s="119">
        <f t="shared" si="833"/>
        <v>1.004330988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45616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45603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5"/>
        <v>5739.56</v>
      </c>
      <c r="F1763" s="115">
        <f t="shared" si="826"/>
        <v>45556</v>
      </c>
      <c r="G1763" s="116">
        <f t="shared" si="830"/>
        <v>8.3006723105383262E-3</v>
      </c>
      <c r="H1763" s="117">
        <f t="shared" si="838"/>
        <v>45616</v>
      </c>
      <c r="I1763" s="117">
        <f t="shared" si="831"/>
        <v>45616</v>
      </c>
      <c r="J1763" s="118">
        <f t="shared" si="839"/>
        <v>21</v>
      </c>
      <c r="K1763" s="118">
        <f t="shared" si="828"/>
        <v>13</v>
      </c>
      <c r="L1763" s="8">
        <f t="shared" si="840"/>
        <v>1.00513041</v>
      </c>
      <c r="M1763" s="119">
        <f t="shared" si="827"/>
        <v>1.0083006699999999</v>
      </c>
      <c r="N1763" s="119">
        <f t="shared" si="847"/>
        <v>1.5025333259729694</v>
      </c>
      <c r="O1763" s="112">
        <f t="shared" si="824"/>
        <v>1.5102419300000001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9.5000000000000001E-2</v>
      </c>
      <c r="U1763" s="120">
        <f t="shared" si="822"/>
        <v>13</v>
      </c>
      <c r="V1763" s="120">
        <v>252</v>
      </c>
      <c r="W1763" s="119">
        <f t="shared" si="833"/>
        <v>1.0046927489999999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45616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45604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5"/>
        <v>5739.56</v>
      </c>
      <c r="F1764" s="115">
        <f t="shared" si="826"/>
        <v>45556</v>
      </c>
      <c r="G1764" s="116">
        <f t="shared" si="830"/>
        <v>8.3006723105383262E-3</v>
      </c>
      <c r="H1764" s="117">
        <f t="shared" si="838"/>
        <v>45616</v>
      </c>
      <c r="I1764" s="117">
        <f t="shared" si="831"/>
        <v>45616</v>
      </c>
      <c r="J1764" s="118">
        <f t="shared" si="839"/>
        <v>21</v>
      </c>
      <c r="K1764" s="118">
        <f t="shared" si="828"/>
        <v>14</v>
      </c>
      <c r="L1764" s="8">
        <f t="shared" si="840"/>
        <v>1.0055261499999999</v>
      </c>
      <c r="M1764" s="119">
        <f t="shared" si="827"/>
        <v>1.0083006699999999</v>
      </c>
      <c r="N1764" s="119">
        <f t="shared" si="847"/>
        <v>1.5025333259729694</v>
      </c>
      <c r="O1764" s="112">
        <f t="shared" si="824"/>
        <v>1.5108365500000001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9.5000000000000001E-2</v>
      </c>
      <c r="U1764" s="120">
        <f t="shared" si="822"/>
        <v>14</v>
      </c>
      <c r="V1764" s="120">
        <v>252</v>
      </c>
      <c r="W1764" s="119">
        <f t="shared" si="833"/>
        <v>1.0050546410000001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45616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45605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5"/>
        <v>5739.56</v>
      </c>
      <c r="F1765" s="115">
        <f t="shared" si="826"/>
        <v>45556</v>
      </c>
      <c r="G1765" s="116">
        <f t="shared" si="830"/>
        <v>8.3006723105383262E-3</v>
      </c>
      <c r="H1765" s="117">
        <f t="shared" si="838"/>
        <v>45616</v>
      </c>
      <c r="I1765" s="117">
        <f t="shared" si="831"/>
        <v>45616</v>
      </c>
      <c r="J1765" s="118">
        <f t="shared" si="839"/>
        <v>21</v>
      </c>
      <c r="K1765" s="118">
        <f t="shared" si="828"/>
        <v>15</v>
      </c>
      <c r="L1765" s="8">
        <f t="shared" si="840"/>
        <v>1.00592204</v>
      </c>
      <c r="M1765" s="119">
        <f t="shared" si="827"/>
        <v>1.0083006699999999</v>
      </c>
      <c r="N1765" s="119">
        <f t="shared" si="847"/>
        <v>1.5025333259729694</v>
      </c>
      <c r="O1765" s="112">
        <f t="shared" si="824"/>
        <v>1.5114313800000001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9.5000000000000001E-2</v>
      </c>
      <c r="U1765" s="120">
        <f t="shared" ref="U1765:U1828" si="848">IF(Q1764&gt;0,1,IF(K1765=K1764,U1764,U1764+1))</f>
        <v>15</v>
      </c>
      <c r="V1765" s="120">
        <v>252</v>
      </c>
      <c r="W1765" s="119">
        <f t="shared" si="833"/>
        <v>1.0054166630000001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45616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45606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5"/>
        <v>5739.56</v>
      </c>
      <c r="F1766" s="115">
        <f t="shared" si="826"/>
        <v>45556</v>
      </c>
      <c r="G1766" s="116">
        <f t="shared" si="830"/>
        <v>8.3006723105383262E-3</v>
      </c>
      <c r="H1766" s="117">
        <f t="shared" si="838"/>
        <v>45616</v>
      </c>
      <c r="I1766" s="117">
        <f t="shared" si="831"/>
        <v>45616</v>
      </c>
      <c r="J1766" s="118">
        <f t="shared" si="839"/>
        <v>21</v>
      </c>
      <c r="K1766" s="118">
        <f t="shared" si="828"/>
        <v>15</v>
      </c>
      <c r="L1766" s="8">
        <f t="shared" si="840"/>
        <v>1.00592204</v>
      </c>
      <c r="M1766" s="119">
        <f t="shared" si="827"/>
        <v>1.0083006699999999</v>
      </c>
      <c r="N1766" s="119">
        <f t="shared" si="847"/>
        <v>1.5025333259729694</v>
      </c>
      <c r="O1766" s="112">
        <f t="shared" si="824"/>
        <v>1.5114313800000001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9.5000000000000001E-2</v>
      </c>
      <c r="U1766" s="120">
        <f t="shared" si="848"/>
        <v>15</v>
      </c>
      <c r="V1766" s="120">
        <v>252</v>
      </c>
      <c r="W1766" s="119">
        <f t="shared" si="833"/>
        <v>1.0054166630000001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45616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45607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5"/>
        <v>5739.56</v>
      </c>
      <c r="F1767" s="115">
        <f t="shared" si="826"/>
        <v>45556</v>
      </c>
      <c r="G1767" s="116">
        <f t="shared" si="830"/>
        <v>8.3006723105383262E-3</v>
      </c>
      <c r="H1767" s="117">
        <f t="shared" si="838"/>
        <v>45616</v>
      </c>
      <c r="I1767" s="117">
        <f t="shared" si="831"/>
        <v>45616</v>
      </c>
      <c r="J1767" s="118">
        <f t="shared" si="839"/>
        <v>21</v>
      </c>
      <c r="K1767" s="118">
        <f t="shared" si="828"/>
        <v>15</v>
      </c>
      <c r="L1767" s="8">
        <f t="shared" si="840"/>
        <v>1.00592204</v>
      </c>
      <c r="M1767" s="119">
        <f t="shared" si="827"/>
        <v>1.0083006699999999</v>
      </c>
      <c r="N1767" s="119">
        <f t="shared" si="847"/>
        <v>1.5025333259729694</v>
      </c>
      <c r="O1767" s="112">
        <f t="shared" si="824"/>
        <v>1.5114313800000001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9.5000000000000001E-2</v>
      </c>
      <c r="U1767" s="120">
        <f t="shared" si="848"/>
        <v>15</v>
      </c>
      <c r="V1767" s="120">
        <v>252</v>
      </c>
      <c r="W1767" s="119">
        <f t="shared" si="833"/>
        <v>1.0054166630000001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45616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45608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si="825"/>
        <v>5739.56</v>
      </c>
      <c r="F1768" s="115">
        <f t="shared" si="826"/>
        <v>45556</v>
      </c>
      <c r="G1768" s="116">
        <f t="shared" si="830"/>
        <v>8.3006723105383262E-3</v>
      </c>
      <c r="H1768" s="117">
        <f t="shared" si="838"/>
        <v>45616</v>
      </c>
      <c r="I1768" s="117">
        <f t="shared" si="831"/>
        <v>45616</v>
      </c>
      <c r="J1768" s="118">
        <f t="shared" si="839"/>
        <v>21</v>
      </c>
      <c r="K1768" s="118">
        <f t="shared" si="828"/>
        <v>16</v>
      </c>
      <c r="L1768" s="8">
        <f t="shared" si="840"/>
        <v>1.0063180899999999</v>
      </c>
      <c r="M1768" s="119">
        <f t="shared" si="827"/>
        <v>1.0083006699999999</v>
      </c>
      <c r="N1768" s="119">
        <f t="shared" si="847"/>
        <v>1.5025333259729694</v>
      </c>
      <c r="O1768" s="112">
        <f t="shared" si="824"/>
        <v>1.51202646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9.5000000000000001E-2</v>
      </c>
      <c r="U1768" s="120">
        <f t="shared" si="848"/>
        <v>16</v>
      </c>
      <c r="V1768" s="120">
        <v>252</v>
      </c>
      <c r="W1768" s="119">
        <f t="shared" si="833"/>
        <v>1.005778815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45616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45609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25"/>
        <v>5739.56</v>
      </c>
      <c r="F1769" s="115">
        <f t="shared" si="826"/>
        <v>45556</v>
      </c>
      <c r="G1769" s="116">
        <f t="shared" si="830"/>
        <v>8.3006723105383262E-3</v>
      </c>
      <c r="H1769" s="117">
        <f t="shared" si="838"/>
        <v>45616</v>
      </c>
      <c r="I1769" s="117">
        <f t="shared" si="831"/>
        <v>45616</v>
      </c>
      <c r="J1769" s="118">
        <f t="shared" si="839"/>
        <v>21</v>
      </c>
      <c r="K1769" s="118">
        <f t="shared" si="828"/>
        <v>17</v>
      </c>
      <c r="L1769" s="8">
        <f t="shared" si="840"/>
        <v>1.0067142899999999</v>
      </c>
      <c r="M1769" s="119">
        <f t="shared" si="827"/>
        <v>1.0083006699999999</v>
      </c>
      <c r="N1769" s="119">
        <f t="shared" si="847"/>
        <v>1.5025333259729694</v>
      </c>
      <c r="O1769" s="112">
        <f t="shared" ref="O1769:O1832" si="850">TRUNC(TRUNC((L1769*N1769),15),8)</f>
        <v>1.51262177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9.5000000000000001E-2</v>
      </c>
      <c r="U1769" s="120">
        <f t="shared" si="848"/>
        <v>17</v>
      </c>
      <c r="V1769" s="120">
        <v>252</v>
      </c>
      <c r="W1769" s="119">
        <f t="shared" si="833"/>
        <v>1.0061410980000001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45616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45610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ref="E1770:E1833" si="851">IF($K1770=1,VLOOKUP($A1769,$AO$10:$AS$131,4),E1769)</f>
        <v>5739.56</v>
      </c>
      <c r="F1770" s="115">
        <f t="shared" ref="F1770:F1833" si="852">IF($K1770=1,VLOOKUP($A1769,$AO$10:$AS$131,5),F1769)</f>
        <v>45556</v>
      </c>
      <c r="G1770" s="116">
        <f t="shared" si="830"/>
        <v>8.3006723105383262E-3</v>
      </c>
      <c r="H1770" s="117">
        <f t="shared" si="838"/>
        <v>45616</v>
      </c>
      <c r="I1770" s="117">
        <f t="shared" si="831"/>
        <v>45616</v>
      </c>
      <c r="J1770" s="118">
        <f t="shared" si="839"/>
        <v>21</v>
      </c>
      <c r="K1770" s="118">
        <f t="shared" si="828"/>
        <v>18</v>
      </c>
      <c r="L1770" s="8">
        <f t="shared" si="840"/>
        <v>1.00711065</v>
      </c>
      <c r="M1770" s="119">
        <f t="shared" ref="M1770:M1833" si="853">IF(I1770&gt;I1769,L1769,M1769)</f>
        <v>1.0083006699999999</v>
      </c>
      <c r="N1770" s="119">
        <f t="shared" si="847"/>
        <v>1.5025333259729694</v>
      </c>
      <c r="O1770" s="112">
        <f t="shared" si="850"/>
        <v>1.5132173099999999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9.5000000000000001E-2</v>
      </c>
      <c r="U1770" s="120">
        <f t="shared" si="848"/>
        <v>18</v>
      </c>
      <c r="V1770" s="120">
        <v>252</v>
      </c>
      <c r="W1770" s="119">
        <f t="shared" si="833"/>
        <v>1.006503511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45616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45611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1"/>
        <v>5739.56</v>
      </c>
      <c r="F1771" s="115">
        <f t="shared" si="852"/>
        <v>45556</v>
      </c>
      <c r="G1771" s="116">
        <f t="shared" si="830"/>
        <v>8.3006723105383262E-3</v>
      </c>
      <c r="H1771" s="117">
        <f t="shared" si="838"/>
        <v>45616</v>
      </c>
      <c r="I1771" s="117">
        <f t="shared" si="831"/>
        <v>45616</v>
      </c>
      <c r="J1771" s="118">
        <f t="shared" si="839"/>
        <v>21</v>
      </c>
      <c r="K1771" s="118">
        <f t="shared" si="828"/>
        <v>19</v>
      </c>
      <c r="L1771" s="8">
        <f t="shared" si="840"/>
        <v>1.00750717</v>
      </c>
      <c r="M1771" s="119">
        <f t="shared" si="853"/>
        <v>1.0083006699999999</v>
      </c>
      <c r="N1771" s="119">
        <f t="shared" si="847"/>
        <v>1.5025333259729694</v>
      </c>
      <c r="O1771" s="112">
        <f t="shared" si="850"/>
        <v>1.51381309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9.5000000000000001E-2</v>
      </c>
      <c r="U1771" s="120">
        <f t="shared" si="848"/>
        <v>19</v>
      </c>
      <c r="V1771" s="120">
        <v>252</v>
      </c>
      <c r="W1771" s="119">
        <f t="shared" si="833"/>
        <v>1.0068660549999999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45616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45612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1"/>
        <v>5739.56</v>
      </c>
      <c r="F1772" s="115">
        <f t="shared" si="852"/>
        <v>45556</v>
      </c>
      <c r="G1772" s="116">
        <f t="shared" si="830"/>
        <v>8.3006723105383262E-3</v>
      </c>
      <c r="H1772" s="117">
        <f t="shared" si="838"/>
        <v>45616</v>
      </c>
      <c r="I1772" s="117">
        <f t="shared" si="831"/>
        <v>45616</v>
      </c>
      <c r="J1772" s="118">
        <f t="shared" si="839"/>
        <v>21</v>
      </c>
      <c r="K1772" s="118">
        <f t="shared" si="828"/>
        <v>19</v>
      </c>
      <c r="L1772" s="8">
        <f t="shared" si="840"/>
        <v>1.00750717</v>
      </c>
      <c r="M1772" s="119">
        <f t="shared" si="853"/>
        <v>1.0083006699999999</v>
      </c>
      <c r="N1772" s="119">
        <f t="shared" si="847"/>
        <v>1.5025333259729694</v>
      </c>
      <c r="O1772" s="112">
        <f t="shared" si="850"/>
        <v>1.51381309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9.5000000000000001E-2</v>
      </c>
      <c r="U1772" s="120">
        <f t="shared" si="848"/>
        <v>19</v>
      </c>
      <c r="V1772" s="120">
        <v>252</v>
      </c>
      <c r="W1772" s="119">
        <f t="shared" si="833"/>
        <v>1.0068660549999999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45616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45613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1"/>
        <v>5739.56</v>
      </c>
      <c r="F1773" s="115">
        <f t="shared" si="852"/>
        <v>45556</v>
      </c>
      <c r="G1773" s="116">
        <f t="shared" si="830"/>
        <v>8.3006723105383262E-3</v>
      </c>
      <c r="H1773" s="117">
        <f t="shared" si="838"/>
        <v>45616</v>
      </c>
      <c r="I1773" s="117">
        <f t="shared" si="831"/>
        <v>45616</v>
      </c>
      <c r="J1773" s="118">
        <f t="shared" si="839"/>
        <v>21</v>
      </c>
      <c r="K1773" s="118">
        <f t="shared" si="828"/>
        <v>19</v>
      </c>
      <c r="L1773" s="8">
        <f t="shared" si="840"/>
        <v>1.00750717</v>
      </c>
      <c r="M1773" s="119">
        <f t="shared" si="853"/>
        <v>1.0083006699999999</v>
      </c>
      <c r="N1773" s="119">
        <f t="shared" si="847"/>
        <v>1.5025333259729694</v>
      </c>
      <c r="O1773" s="112">
        <f t="shared" si="850"/>
        <v>1.51381309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9.5000000000000001E-2</v>
      </c>
      <c r="U1773" s="120">
        <f t="shared" si="848"/>
        <v>19</v>
      </c>
      <c r="V1773" s="120">
        <v>252</v>
      </c>
      <c r="W1773" s="119">
        <f t="shared" si="833"/>
        <v>1.0068660549999999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45616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45614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1"/>
        <v>5739.56</v>
      </c>
      <c r="F1774" s="115">
        <f t="shared" si="852"/>
        <v>45556</v>
      </c>
      <c r="G1774" s="116">
        <f t="shared" si="830"/>
        <v>8.3006723105383262E-3</v>
      </c>
      <c r="H1774" s="117">
        <f t="shared" si="838"/>
        <v>45616</v>
      </c>
      <c r="I1774" s="117">
        <f t="shared" si="831"/>
        <v>45616</v>
      </c>
      <c r="J1774" s="118">
        <f t="shared" si="839"/>
        <v>21</v>
      </c>
      <c r="K1774" s="118">
        <f t="shared" ref="K1774:K1837" si="854">(J1774-(NETWORKDAYS(A1774,I1774,AD$148:AD$502)-1))</f>
        <v>19</v>
      </c>
      <c r="L1774" s="8">
        <f t="shared" si="840"/>
        <v>1.00750717</v>
      </c>
      <c r="M1774" s="119">
        <f t="shared" si="853"/>
        <v>1.0083006699999999</v>
      </c>
      <c r="N1774" s="119">
        <f t="shared" si="847"/>
        <v>1.5025333259729694</v>
      </c>
      <c r="O1774" s="112">
        <f t="shared" si="850"/>
        <v>1.51381309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9.5000000000000001E-2</v>
      </c>
      <c r="U1774" s="120">
        <f t="shared" si="848"/>
        <v>19</v>
      </c>
      <c r="V1774" s="120">
        <v>252</v>
      </c>
      <c r="W1774" s="119">
        <f t="shared" si="833"/>
        <v>1.0068660549999999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45616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45615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1"/>
        <v>5739.56</v>
      </c>
      <c r="F1775" s="115">
        <f t="shared" si="852"/>
        <v>45556</v>
      </c>
      <c r="G1775" s="116">
        <f t="shared" si="830"/>
        <v>8.3006723105383262E-3</v>
      </c>
      <c r="H1775" s="117">
        <f t="shared" si="838"/>
        <v>45616</v>
      </c>
      <c r="I1775" s="117">
        <f t="shared" si="831"/>
        <v>45616</v>
      </c>
      <c r="J1775" s="118">
        <f t="shared" si="839"/>
        <v>21</v>
      </c>
      <c r="K1775" s="118">
        <f t="shared" si="854"/>
        <v>20</v>
      </c>
      <c r="L1775" s="8">
        <f t="shared" si="840"/>
        <v>1.00790384</v>
      </c>
      <c r="M1775" s="119">
        <f t="shared" si="853"/>
        <v>1.0083006699999999</v>
      </c>
      <c r="N1775" s="119">
        <f t="shared" si="847"/>
        <v>1.5025333259729694</v>
      </c>
      <c r="O1775" s="112">
        <f t="shared" si="850"/>
        <v>1.5144091</v>
      </c>
      <c r="P1775" s="112">
        <f t="shared" si="832"/>
        <v>0</v>
      </c>
      <c r="Q1775" s="162">
        <f t="shared" si="843"/>
        <v>0</v>
      </c>
      <c r="R1775" s="30">
        <f t="shared" si="844"/>
        <v>0</v>
      </c>
      <c r="S1775" s="112">
        <f t="shared" si="849"/>
        <v>0</v>
      </c>
      <c r="T1775" s="122">
        <f t="shared" si="841"/>
        <v>9.5000000000000001E-2</v>
      </c>
      <c r="U1775" s="120">
        <f t="shared" si="848"/>
        <v>20</v>
      </c>
      <c r="V1775" s="120">
        <v>252</v>
      </c>
      <c r="W1775" s="119">
        <f t="shared" si="833"/>
        <v>1.0072287289999999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45616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45616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1"/>
        <v>5739.56</v>
      </c>
      <c r="F1776" s="115">
        <f t="shared" si="852"/>
        <v>45556</v>
      </c>
      <c r="G1776" s="116">
        <f t="shared" si="830"/>
        <v>8.3006723105383262E-3</v>
      </c>
      <c r="H1776" s="117">
        <f t="shared" si="838"/>
        <v>45646</v>
      </c>
      <c r="I1776" s="117">
        <f t="shared" si="831"/>
        <v>45616</v>
      </c>
      <c r="J1776" s="118">
        <f t="shared" si="839"/>
        <v>21</v>
      </c>
      <c r="K1776" s="118">
        <f t="shared" si="854"/>
        <v>21</v>
      </c>
      <c r="L1776" s="8">
        <f t="shared" si="840"/>
        <v>1.0083006699999999</v>
      </c>
      <c r="M1776" s="119">
        <f t="shared" si="853"/>
        <v>1.0083006699999999</v>
      </c>
      <c r="N1776" s="119">
        <f t="shared" si="847"/>
        <v>1.5025333259729694</v>
      </c>
      <c r="O1776" s="112">
        <f t="shared" si="850"/>
        <v>1.51500535</v>
      </c>
      <c r="P1776" s="112">
        <f t="shared" si="832"/>
        <v>0</v>
      </c>
      <c r="Q1776" s="162">
        <f t="shared" si="843"/>
        <v>58</v>
      </c>
      <c r="R1776" s="30">
        <f t="shared" si="844"/>
        <v>0.20547099999999999</v>
      </c>
      <c r="S1776" s="112">
        <f t="shared" si="849"/>
        <v>0</v>
      </c>
      <c r="T1776" s="122">
        <f t="shared" si="841"/>
        <v>9.5000000000000001E-2</v>
      </c>
      <c r="U1776" s="120">
        <f t="shared" si="848"/>
        <v>21</v>
      </c>
      <c r="V1776" s="120">
        <v>252</v>
      </c>
      <c r="W1776" s="119">
        <f t="shared" si="833"/>
        <v>1.0075915339999999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45616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45617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1"/>
        <v>5739.56</v>
      </c>
      <c r="F1777" s="115">
        <f t="shared" si="852"/>
        <v>45585</v>
      </c>
      <c r="G1777" s="116">
        <f t="shared" si="830"/>
        <v>8.3006723105383262E-3</v>
      </c>
      <c r="H1777" s="117">
        <f t="shared" si="838"/>
        <v>45646</v>
      </c>
      <c r="I1777" s="117">
        <f t="shared" si="831"/>
        <v>45646</v>
      </c>
      <c r="J1777" s="118">
        <f t="shared" si="839"/>
        <v>22</v>
      </c>
      <c r="K1777" s="118">
        <f t="shared" si="854"/>
        <v>1</v>
      </c>
      <c r="L1777" s="8">
        <f t="shared" si="840"/>
        <v>1.00037581</v>
      </c>
      <c r="M1777" s="119">
        <f t="shared" si="853"/>
        <v>1.0083006699999999</v>
      </c>
      <c r="N1777" s="119">
        <f t="shared" si="847"/>
        <v>1.5150053592758732</v>
      </c>
      <c r="O1777" s="112">
        <f t="shared" si="850"/>
        <v>1.5155747100000001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9.5000000000000001E-2</v>
      </c>
      <c r="U1777" s="120">
        <f t="shared" si="848"/>
        <v>1</v>
      </c>
      <c r="V1777" s="120">
        <v>252</v>
      </c>
      <c r="W1777" s="119">
        <f t="shared" si="833"/>
        <v>1.0003602009999999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45646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45618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1"/>
        <v>5739.56</v>
      </c>
      <c r="F1778" s="115">
        <f t="shared" si="852"/>
        <v>45585</v>
      </c>
      <c r="G1778" s="116">
        <f t="shared" si="830"/>
        <v>8.3006723105383262E-3</v>
      </c>
      <c r="H1778" s="117">
        <f t="shared" si="838"/>
        <v>45646</v>
      </c>
      <c r="I1778" s="117">
        <f t="shared" si="831"/>
        <v>45646</v>
      </c>
      <c r="J1778" s="118">
        <f t="shared" si="839"/>
        <v>22</v>
      </c>
      <c r="K1778" s="118">
        <f t="shared" si="854"/>
        <v>2</v>
      </c>
      <c r="L1778" s="8">
        <f t="shared" si="840"/>
        <v>1.0007517699999999</v>
      </c>
      <c r="M1778" s="119">
        <f t="shared" si="853"/>
        <v>1.0083006699999999</v>
      </c>
      <c r="N1778" s="119">
        <f t="shared" si="847"/>
        <v>1.5150053592758732</v>
      </c>
      <c r="O1778" s="112">
        <f t="shared" si="850"/>
        <v>1.51614429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9.5000000000000001E-2</v>
      </c>
      <c r="U1778" s="120">
        <f t="shared" si="848"/>
        <v>2</v>
      </c>
      <c r="V1778" s="120">
        <v>252</v>
      </c>
      <c r="W1778" s="119">
        <f t="shared" si="833"/>
        <v>1.0007205320000001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45646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45619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1"/>
        <v>5739.56</v>
      </c>
      <c r="F1779" s="115">
        <f t="shared" si="852"/>
        <v>45585</v>
      </c>
      <c r="G1779" s="116">
        <f t="shared" si="830"/>
        <v>8.3006723105383262E-3</v>
      </c>
      <c r="H1779" s="117">
        <f t="shared" si="838"/>
        <v>45646</v>
      </c>
      <c r="I1779" s="117">
        <f t="shared" si="831"/>
        <v>45646</v>
      </c>
      <c r="J1779" s="118">
        <f t="shared" si="839"/>
        <v>22</v>
      </c>
      <c r="K1779" s="118">
        <f t="shared" si="854"/>
        <v>3</v>
      </c>
      <c r="L1779" s="8">
        <f t="shared" si="840"/>
        <v>1.0011278699999999</v>
      </c>
      <c r="M1779" s="119">
        <f t="shared" si="853"/>
        <v>1.0083006699999999</v>
      </c>
      <c r="N1779" s="119">
        <f t="shared" si="847"/>
        <v>1.5150053592758732</v>
      </c>
      <c r="O1779" s="112">
        <f t="shared" si="850"/>
        <v>1.5167140800000001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9.5000000000000001E-2</v>
      </c>
      <c r="U1779" s="120">
        <f t="shared" si="848"/>
        <v>3</v>
      </c>
      <c r="V1779" s="120">
        <v>252</v>
      </c>
      <c r="W1779" s="119">
        <f t="shared" si="833"/>
        <v>1.001080993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45646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45620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1"/>
        <v>5739.56</v>
      </c>
      <c r="F1780" s="115">
        <f t="shared" si="852"/>
        <v>45585</v>
      </c>
      <c r="G1780" s="116">
        <f t="shared" si="830"/>
        <v>8.3006723105383262E-3</v>
      </c>
      <c r="H1780" s="117">
        <f t="shared" si="838"/>
        <v>45646</v>
      </c>
      <c r="I1780" s="117">
        <f t="shared" si="831"/>
        <v>45646</v>
      </c>
      <c r="J1780" s="118">
        <f t="shared" si="839"/>
        <v>22</v>
      </c>
      <c r="K1780" s="118">
        <f t="shared" si="854"/>
        <v>3</v>
      </c>
      <c r="L1780" s="8">
        <f t="shared" si="840"/>
        <v>1.0011278699999999</v>
      </c>
      <c r="M1780" s="119">
        <f t="shared" si="853"/>
        <v>1.0083006699999999</v>
      </c>
      <c r="N1780" s="119">
        <f t="shared" si="847"/>
        <v>1.5150053592758732</v>
      </c>
      <c r="O1780" s="112">
        <f t="shared" si="850"/>
        <v>1.5167140800000001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9.5000000000000001E-2</v>
      </c>
      <c r="U1780" s="120">
        <f t="shared" si="848"/>
        <v>3</v>
      </c>
      <c r="V1780" s="120">
        <v>252</v>
      </c>
      <c r="W1780" s="119">
        <f t="shared" si="833"/>
        <v>1.001080993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45646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45621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1"/>
        <v>5739.56</v>
      </c>
      <c r="F1781" s="115">
        <f t="shared" si="852"/>
        <v>45585</v>
      </c>
      <c r="G1781" s="116">
        <f t="shared" si="830"/>
        <v>8.3006723105383262E-3</v>
      </c>
      <c r="H1781" s="117">
        <f t="shared" si="838"/>
        <v>45646</v>
      </c>
      <c r="I1781" s="117">
        <f t="shared" si="831"/>
        <v>45646</v>
      </c>
      <c r="J1781" s="118">
        <f t="shared" si="839"/>
        <v>22</v>
      </c>
      <c r="K1781" s="118">
        <f t="shared" si="854"/>
        <v>3</v>
      </c>
      <c r="L1781" s="8">
        <f t="shared" si="840"/>
        <v>1.0011278699999999</v>
      </c>
      <c r="M1781" s="119">
        <f t="shared" si="853"/>
        <v>1.0083006699999999</v>
      </c>
      <c r="N1781" s="119">
        <f t="shared" si="847"/>
        <v>1.5150053592758732</v>
      </c>
      <c r="O1781" s="112">
        <f t="shared" si="850"/>
        <v>1.5167140800000001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9.5000000000000001E-2</v>
      </c>
      <c r="U1781" s="120">
        <f t="shared" si="848"/>
        <v>3</v>
      </c>
      <c r="V1781" s="120">
        <v>252</v>
      </c>
      <c r="W1781" s="119">
        <f t="shared" si="833"/>
        <v>1.001080993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45646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45622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1"/>
        <v>5739.56</v>
      </c>
      <c r="F1782" s="115">
        <f t="shared" si="852"/>
        <v>45585</v>
      </c>
      <c r="G1782" s="116">
        <f t="shared" si="830"/>
        <v>8.3006723105383262E-3</v>
      </c>
      <c r="H1782" s="117">
        <f t="shared" si="838"/>
        <v>45646</v>
      </c>
      <c r="I1782" s="117">
        <f t="shared" si="831"/>
        <v>45646</v>
      </c>
      <c r="J1782" s="118">
        <f t="shared" si="839"/>
        <v>22</v>
      </c>
      <c r="K1782" s="118">
        <f t="shared" si="854"/>
        <v>4</v>
      </c>
      <c r="L1782" s="8">
        <f t="shared" si="840"/>
        <v>1.0015041099999999</v>
      </c>
      <c r="M1782" s="119">
        <f t="shared" si="853"/>
        <v>1.0083006699999999</v>
      </c>
      <c r="N1782" s="119">
        <f t="shared" si="847"/>
        <v>1.5150053592758732</v>
      </c>
      <c r="O1782" s="112">
        <f t="shared" si="850"/>
        <v>1.51728409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9.5000000000000001E-2</v>
      </c>
      <c r="U1782" s="120">
        <f t="shared" si="848"/>
        <v>4</v>
      </c>
      <c r="V1782" s="120">
        <v>252</v>
      </c>
      <c r="W1782" s="119">
        <f t="shared" si="833"/>
        <v>1.0014415830000001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45646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45623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1"/>
        <v>5739.56</v>
      </c>
      <c r="F1783" s="115">
        <f t="shared" si="852"/>
        <v>45585</v>
      </c>
      <c r="G1783" s="116">
        <f t="shared" si="830"/>
        <v>8.3006723105383262E-3</v>
      </c>
      <c r="H1783" s="117">
        <f t="shared" si="838"/>
        <v>45646</v>
      </c>
      <c r="I1783" s="117">
        <f t="shared" si="831"/>
        <v>45646</v>
      </c>
      <c r="J1783" s="118">
        <f t="shared" si="839"/>
        <v>22</v>
      </c>
      <c r="K1783" s="118">
        <f t="shared" si="854"/>
        <v>5</v>
      </c>
      <c r="L1783" s="8">
        <f t="shared" si="840"/>
        <v>1.00188049</v>
      </c>
      <c r="M1783" s="119">
        <f t="shared" si="853"/>
        <v>1.0083006699999999</v>
      </c>
      <c r="N1783" s="119">
        <f t="shared" si="847"/>
        <v>1.5150053592758732</v>
      </c>
      <c r="O1783" s="112">
        <f t="shared" si="850"/>
        <v>1.5178543099999999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9.5000000000000001E-2</v>
      </c>
      <c r="U1783" s="120">
        <f t="shared" si="848"/>
        <v>5</v>
      </c>
      <c r="V1783" s="120">
        <v>252</v>
      </c>
      <c r="W1783" s="119">
        <f t="shared" si="833"/>
        <v>1.0018023039999999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45646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45624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1"/>
        <v>5739.56</v>
      </c>
      <c r="F1784" s="115">
        <f t="shared" si="852"/>
        <v>45585</v>
      </c>
      <c r="G1784" s="116">
        <f t="shared" si="830"/>
        <v>8.3006723105383262E-3</v>
      </c>
      <c r="H1784" s="117">
        <f t="shared" si="838"/>
        <v>45646</v>
      </c>
      <c r="I1784" s="117">
        <f t="shared" si="831"/>
        <v>45646</v>
      </c>
      <c r="J1784" s="118">
        <f t="shared" si="839"/>
        <v>22</v>
      </c>
      <c r="K1784" s="118">
        <f t="shared" si="854"/>
        <v>6</v>
      </c>
      <c r="L1784" s="8">
        <f t="shared" si="840"/>
        <v>1.0022570099999999</v>
      </c>
      <c r="M1784" s="119">
        <f t="shared" si="853"/>
        <v>1.0083006699999999</v>
      </c>
      <c r="N1784" s="119">
        <f t="shared" si="847"/>
        <v>1.5150053592758732</v>
      </c>
      <c r="O1784" s="112">
        <f t="shared" si="850"/>
        <v>1.5184247399999999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9.5000000000000001E-2</v>
      </c>
      <c r="U1784" s="120">
        <f t="shared" si="848"/>
        <v>6</v>
      </c>
      <c r="V1784" s="120">
        <v>252</v>
      </c>
      <c r="W1784" s="119">
        <f t="shared" si="833"/>
        <v>1.002163154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45646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45625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1"/>
        <v>5739.56</v>
      </c>
      <c r="F1785" s="115">
        <f t="shared" si="852"/>
        <v>45585</v>
      </c>
      <c r="G1785" s="116">
        <f t="shared" si="830"/>
        <v>8.3006723105383262E-3</v>
      </c>
      <c r="H1785" s="117">
        <f t="shared" si="838"/>
        <v>45646</v>
      </c>
      <c r="I1785" s="117">
        <f t="shared" si="831"/>
        <v>45646</v>
      </c>
      <c r="J1785" s="118">
        <f t="shared" si="839"/>
        <v>22</v>
      </c>
      <c r="K1785" s="118">
        <f t="shared" si="854"/>
        <v>7</v>
      </c>
      <c r="L1785" s="8">
        <f t="shared" si="840"/>
        <v>1.00263368</v>
      </c>
      <c r="M1785" s="119">
        <f t="shared" si="853"/>
        <v>1.0083006699999999</v>
      </c>
      <c r="N1785" s="119">
        <f t="shared" si="847"/>
        <v>1.5150053592758732</v>
      </c>
      <c r="O1785" s="112">
        <f t="shared" si="850"/>
        <v>1.5189953899999999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9.5000000000000001E-2</v>
      </c>
      <c r="U1785" s="120">
        <f t="shared" si="848"/>
        <v>7</v>
      </c>
      <c r="V1785" s="120">
        <v>252</v>
      </c>
      <c r="W1785" s="119">
        <f t="shared" si="833"/>
        <v>1.002524135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45646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45626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1"/>
        <v>5739.56</v>
      </c>
      <c r="F1786" s="115">
        <f t="shared" si="852"/>
        <v>45585</v>
      </c>
      <c r="G1786" s="116">
        <f t="shared" si="830"/>
        <v>8.3006723105383262E-3</v>
      </c>
      <c r="H1786" s="117">
        <f t="shared" si="838"/>
        <v>45646</v>
      </c>
      <c r="I1786" s="117">
        <f t="shared" si="831"/>
        <v>45646</v>
      </c>
      <c r="J1786" s="118">
        <f t="shared" si="839"/>
        <v>22</v>
      </c>
      <c r="K1786" s="118">
        <f t="shared" si="854"/>
        <v>8</v>
      </c>
      <c r="L1786" s="8">
        <f t="shared" si="840"/>
        <v>1.0030104900000001</v>
      </c>
      <c r="M1786" s="119">
        <f t="shared" si="853"/>
        <v>1.0083006699999999</v>
      </c>
      <c r="N1786" s="119">
        <f t="shared" si="847"/>
        <v>1.5150053592758732</v>
      </c>
      <c r="O1786" s="112">
        <f t="shared" si="850"/>
        <v>1.5195662599999999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9.5000000000000001E-2</v>
      </c>
      <c r="U1786" s="120">
        <f t="shared" si="848"/>
        <v>8</v>
      </c>
      <c r="V1786" s="120">
        <v>252</v>
      </c>
      <c r="W1786" s="119">
        <f t="shared" si="833"/>
        <v>1.0028852450000001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45646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45627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1"/>
        <v>5739.56</v>
      </c>
      <c r="F1787" s="115">
        <f t="shared" si="852"/>
        <v>45585</v>
      </c>
      <c r="G1787" s="116">
        <f t="shared" si="830"/>
        <v>8.3006723105383262E-3</v>
      </c>
      <c r="H1787" s="117">
        <f t="shared" si="838"/>
        <v>45646</v>
      </c>
      <c r="I1787" s="117">
        <f t="shared" si="831"/>
        <v>45646</v>
      </c>
      <c r="J1787" s="118">
        <f t="shared" si="839"/>
        <v>22</v>
      </c>
      <c r="K1787" s="118">
        <f t="shared" si="854"/>
        <v>8</v>
      </c>
      <c r="L1787" s="8">
        <f t="shared" si="840"/>
        <v>1.0030104900000001</v>
      </c>
      <c r="M1787" s="119">
        <f t="shared" si="853"/>
        <v>1.0083006699999999</v>
      </c>
      <c r="N1787" s="119">
        <f t="shared" si="847"/>
        <v>1.5150053592758732</v>
      </c>
      <c r="O1787" s="112">
        <f t="shared" si="850"/>
        <v>1.5195662599999999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9.5000000000000001E-2</v>
      </c>
      <c r="U1787" s="120">
        <f t="shared" si="848"/>
        <v>8</v>
      </c>
      <c r="V1787" s="120">
        <v>252</v>
      </c>
      <c r="W1787" s="119">
        <f t="shared" si="833"/>
        <v>1.0028852450000001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45646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45628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1"/>
        <v>5739.56</v>
      </c>
      <c r="F1788" s="115">
        <f t="shared" si="852"/>
        <v>45585</v>
      </c>
      <c r="G1788" s="116">
        <f t="shared" si="830"/>
        <v>8.3006723105383262E-3</v>
      </c>
      <c r="H1788" s="117">
        <f t="shared" si="838"/>
        <v>45646</v>
      </c>
      <c r="I1788" s="117">
        <f t="shared" si="831"/>
        <v>45646</v>
      </c>
      <c r="J1788" s="118">
        <f t="shared" si="839"/>
        <v>22</v>
      </c>
      <c r="K1788" s="118">
        <f t="shared" si="854"/>
        <v>8</v>
      </c>
      <c r="L1788" s="8">
        <f t="shared" si="840"/>
        <v>1.0030104900000001</v>
      </c>
      <c r="M1788" s="119">
        <f t="shared" si="853"/>
        <v>1.0083006699999999</v>
      </c>
      <c r="N1788" s="119">
        <f t="shared" si="847"/>
        <v>1.5150053592758732</v>
      </c>
      <c r="O1788" s="112">
        <f t="shared" si="850"/>
        <v>1.5195662599999999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9.5000000000000001E-2</v>
      </c>
      <c r="U1788" s="120">
        <f t="shared" si="848"/>
        <v>8</v>
      </c>
      <c r="V1788" s="120">
        <v>252</v>
      </c>
      <c r="W1788" s="119">
        <f t="shared" si="833"/>
        <v>1.0028852450000001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45646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45629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1"/>
        <v>5739.56</v>
      </c>
      <c r="F1789" s="115">
        <f t="shared" si="852"/>
        <v>45585</v>
      </c>
      <c r="G1789" s="116">
        <f t="shared" si="830"/>
        <v>8.3006723105383262E-3</v>
      </c>
      <c r="H1789" s="117">
        <f t="shared" si="838"/>
        <v>45646</v>
      </c>
      <c r="I1789" s="117">
        <f t="shared" si="831"/>
        <v>45646</v>
      </c>
      <c r="J1789" s="118">
        <f t="shared" si="839"/>
        <v>22</v>
      </c>
      <c r="K1789" s="118">
        <f t="shared" si="854"/>
        <v>9</v>
      </c>
      <c r="L1789" s="8">
        <f t="shared" si="840"/>
        <v>1.0033874300000001</v>
      </c>
      <c r="M1789" s="119">
        <f t="shared" si="853"/>
        <v>1.0083006699999999</v>
      </c>
      <c r="N1789" s="119">
        <f t="shared" si="847"/>
        <v>1.5150053592758732</v>
      </c>
      <c r="O1789" s="112">
        <f t="shared" si="850"/>
        <v>1.5201373300000001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9.5000000000000001E-2</v>
      </c>
      <c r="U1789" s="120">
        <f t="shared" si="848"/>
        <v>9</v>
      </c>
      <c r="V1789" s="120">
        <v>252</v>
      </c>
      <c r="W1789" s="119">
        <f t="shared" si="833"/>
        <v>1.0032464860000001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45646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45630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1"/>
        <v>5739.56</v>
      </c>
      <c r="F1790" s="115">
        <f t="shared" si="852"/>
        <v>45585</v>
      </c>
      <c r="G1790" s="116">
        <f t="shared" si="830"/>
        <v>8.3006723105383262E-3</v>
      </c>
      <c r="H1790" s="117">
        <f t="shared" si="838"/>
        <v>45646</v>
      </c>
      <c r="I1790" s="117">
        <f t="shared" si="831"/>
        <v>45646</v>
      </c>
      <c r="J1790" s="118">
        <f t="shared" si="839"/>
        <v>22</v>
      </c>
      <c r="K1790" s="118">
        <f t="shared" si="854"/>
        <v>10</v>
      </c>
      <c r="L1790" s="8">
        <f t="shared" si="840"/>
        <v>1.00376452</v>
      </c>
      <c r="M1790" s="119">
        <f t="shared" si="853"/>
        <v>1.0083006699999999</v>
      </c>
      <c r="N1790" s="119">
        <f t="shared" si="847"/>
        <v>1.5150053592758732</v>
      </c>
      <c r="O1790" s="112">
        <f t="shared" si="850"/>
        <v>1.52070862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9.5000000000000001E-2</v>
      </c>
      <c r="U1790" s="120">
        <f t="shared" si="848"/>
        <v>10</v>
      </c>
      <c r="V1790" s="120">
        <v>252</v>
      </c>
      <c r="W1790" s="119">
        <f t="shared" si="833"/>
        <v>1.0036078559999999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45646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45631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1"/>
        <v>5739.56</v>
      </c>
      <c r="F1791" s="115">
        <f t="shared" si="852"/>
        <v>45585</v>
      </c>
      <c r="G1791" s="116">
        <f t="shared" si="830"/>
        <v>8.3006723105383262E-3</v>
      </c>
      <c r="H1791" s="117">
        <f t="shared" si="838"/>
        <v>45646</v>
      </c>
      <c r="I1791" s="117">
        <f t="shared" si="831"/>
        <v>45646</v>
      </c>
      <c r="J1791" s="118">
        <f t="shared" si="839"/>
        <v>22</v>
      </c>
      <c r="K1791" s="118">
        <f t="shared" si="854"/>
        <v>11</v>
      </c>
      <c r="L1791" s="8">
        <f t="shared" si="840"/>
        <v>1.0041417500000001</v>
      </c>
      <c r="M1791" s="119">
        <f t="shared" si="853"/>
        <v>1.0083006699999999</v>
      </c>
      <c r="N1791" s="119">
        <f t="shared" si="847"/>
        <v>1.5150053592758732</v>
      </c>
      <c r="O1791" s="112">
        <f t="shared" si="850"/>
        <v>1.5212801300000001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9.5000000000000001E-2</v>
      </c>
      <c r="U1791" s="120">
        <f t="shared" si="848"/>
        <v>11</v>
      </c>
      <c r="V1791" s="120">
        <v>252</v>
      </c>
      <c r="W1791" s="119">
        <f t="shared" si="833"/>
        <v>1.0039693569999999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45646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45632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1"/>
        <v>5739.56</v>
      </c>
      <c r="F1792" s="115">
        <f t="shared" si="852"/>
        <v>45585</v>
      </c>
      <c r="G1792" s="116">
        <f t="shared" si="830"/>
        <v>8.3006723105383262E-3</v>
      </c>
      <c r="H1792" s="117">
        <f t="shared" si="838"/>
        <v>45646</v>
      </c>
      <c r="I1792" s="117">
        <f t="shared" si="831"/>
        <v>45646</v>
      </c>
      <c r="J1792" s="118">
        <f t="shared" si="839"/>
        <v>22</v>
      </c>
      <c r="K1792" s="118">
        <f t="shared" si="854"/>
        <v>12</v>
      </c>
      <c r="L1792" s="8">
        <f t="shared" si="840"/>
        <v>1.00451913</v>
      </c>
      <c r="M1792" s="119">
        <f t="shared" si="853"/>
        <v>1.0083006699999999</v>
      </c>
      <c r="N1792" s="119">
        <f t="shared" si="847"/>
        <v>1.5150053592758732</v>
      </c>
      <c r="O1792" s="112">
        <f t="shared" si="850"/>
        <v>1.5218518599999999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9.5000000000000001E-2</v>
      </c>
      <c r="U1792" s="120">
        <f t="shared" si="848"/>
        <v>12</v>
      </c>
      <c r="V1792" s="120">
        <v>252</v>
      </c>
      <c r="W1792" s="119">
        <f t="shared" si="833"/>
        <v>1.004330988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45646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45633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1"/>
        <v>5739.56</v>
      </c>
      <c r="F1793" s="115">
        <f t="shared" si="852"/>
        <v>45585</v>
      </c>
      <c r="G1793" s="116">
        <f t="shared" si="830"/>
        <v>8.3006723105383262E-3</v>
      </c>
      <c r="H1793" s="117">
        <f t="shared" si="838"/>
        <v>45646</v>
      </c>
      <c r="I1793" s="117">
        <f t="shared" si="831"/>
        <v>45646</v>
      </c>
      <c r="J1793" s="118">
        <f t="shared" si="839"/>
        <v>22</v>
      </c>
      <c r="K1793" s="118">
        <f t="shared" si="854"/>
        <v>13</v>
      </c>
      <c r="L1793" s="8">
        <f t="shared" si="840"/>
        <v>1.0048966399999999</v>
      </c>
      <c r="M1793" s="119">
        <f t="shared" si="853"/>
        <v>1.0083006699999999</v>
      </c>
      <c r="N1793" s="119">
        <f t="shared" si="847"/>
        <v>1.5150053592758732</v>
      </c>
      <c r="O1793" s="112">
        <f t="shared" si="850"/>
        <v>1.5224237899999999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9.5000000000000001E-2</v>
      </c>
      <c r="U1793" s="120">
        <f t="shared" si="848"/>
        <v>13</v>
      </c>
      <c r="V1793" s="120">
        <v>252</v>
      </c>
      <c r="W1793" s="119">
        <f t="shared" si="833"/>
        <v>1.0046927489999999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45646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45634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1"/>
        <v>5739.56</v>
      </c>
      <c r="F1794" s="115">
        <f t="shared" si="852"/>
        <v>45585</v>
      </c>
      <c r="G1794" s="116">
        <f t="shared" si="830"/>
        <v>8.3006723105383262E-3</v>
      </c>
      <c r="H1794" s="117">
        <f t="shared" si="838"/>
        <v>45646</v>
      </c>
      <c r="I1794" s="117">
        <f t="shared" si="831"/>
        <v>45646</v>
      </c>
      <c r="J1794" s="118">
        <f t="shared" si="839"/>
        <v>22</v>
      </c>
      <c r="K1794" s="118">
        <f t="shared" si="854"/>
        <v>13</v>
      </c>
      <c r="L1794" s="8">
        <f t="shared" si="840"/>
        <v>1.0048966399999999</v>
      </c>
      <c r="M1794" s="119">
        <f t="shared" si="853"/>
        <v>1.0083006699999999</v>
      </c>
      <c r="N1794" s="119">
        <f t="shared" si="847"/>
        <v>1.5150053592758732</v>
      </c>
      <c r="O1794" s="112">
        <f t="shared" si="850"/>
        <v>1.5224237899999999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9.5000000000000001E-2</v>
      </c>
      <c r="U1794" s="120">
        <f t="shared" si="848"/>
        <v>13</v>
      </c>
      <c r="V1794" s="120">
        <v>252</v>
      </c>
      <c r="W1794" s="119">
        <f t="shared" si="833"/>
        <v>1.0046927489999999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45646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45635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1"/>
        <v>5739.56</v>
      </c>
      <c r="F1795" s="115">
        <f t="shared" si="852"/>
        <v>45585</v>
      </c>
      <c r="G1795" s="116">
        <f t="shared" si="830"/>
        <v>8.3006723105383262E-3</v>
      </c>
      <c r="H1795" s="117">
        <f t="shared" si="838"/>
        <v>45646</v>
      </c>
      <c r="I1795" s="117">
        <f t="shared" si="831"/>
        <v>45646</v>
      </c>
      <c r="J1795" s="118">
        <f t="shared" si="839"/>
        <v>22</v>
      </c>
      <c r="K1795" s="118">
        <f t="shared" si="854"/>
        <v>13</v>
      </c>
      <c r="L1795" s="8">
        <f t="shared" si="840"/>
        <v>1.0048966399999999</v>
      </c>
      <c r="M1795" s="119">
        <f t="shared" si="853"/>
        <v>1.0083006699999999</v>
      </c>
      <c r="N1795" s="119">
        <f t="shared" si="847"/>
        <v>1.5150053592758732</v>
      </c>
      <c r="O1795" s="112">
        <f t="shared" si="850"/>
        <v>1.5224237899999999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9.5000000000000001E-2</v>
      </c>
      <c r="U1795" s="120">
        <f t="shared" si="848"/>
        <v>13</v>
      </c>
      <c r="V1795" s="120">
        <v>252</v>
      </c>
      <c r="W1795" s="119">
        <f t="shared" si="833"/>
        <v>1.0046927489999999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45646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45636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1"/>
        <v>5739.56</v>
      </c>
      <c r="F1796" s="115">
        <f t="shared" si="852"/>
        <v>45585</v>
      </c>
      <c r="G1796" s="116">
        <f t="shared" si="830"/>
        <v>8.3006723105383262E-3</v>
      </c>
      <c r="H1796" s="117">
        <f t="shared" si="838"/>
        <v>45646</v>
      </c>
      <c r="I1796" s="117">
        <f t="shared" si="831"/>
        <v>45646</v>
      </c>
      <c r="J1796" s="118">
        <f t="shared" si="839"/>
        <v>22</v>
      </c>
      <c r="K1796" s="118">
        <f t="shared" si="854"/>
        <v>14</v>
      </c>
      <c r="L1796" s="8">
        <f t="shared" si="840"/>
        <v>1.0052743</v>
      </c>
      <c r="M1796" s="119">
        <f t="shared" si="853"/>
        <v>1.0083006699999999</v>
      </c>
      <c r="N1796" s="119">
        <f t="shared" si="847"/>
        <v>1.5150053592758732</v>
      </c>
      <c r="O1796" s="112">
        <f t="shared" si="850"/>
        <v>1.5229959500000001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9.5000000000000001E-2</v>
      </c>
      <c r="U1796" s="120">
        <f t="shared" si="848"/>
        <v>14</v>
      </c>
      <c r="V1796" s="120">
        <v>252</v>
      </c>
      <c r="W1796" s="119">
        <f t="shared" si="833"/>
        <v>1.0050546410000001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45646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45637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1"/>
        <v>5739.56</v>
      </c>
      <c r="F1797" s="115">
        <f t="shared" si="852"/>
        <v>45585</v>
      </c>
      <c r="G1797" s="116">
        <f t="shared" si="830"/>
        <v>8.3006723105383262E-3</v>
      </c>
      <c r="H1797" s="117">
        <f t="shared" si="838"/>
        <v>45646</v>
      </c>
      <c r="I1797" s="117">
        <f t="shared" si="831"/>
        <v>45646</v>
      </c>
      <c r="J1797" s="118">
        <f t="shared" si="839"/>
        <v>22</v>
      </c>
      <c r="K1797" s="118">
        <f t="shared" si="854"/>
        <v>15</v>
      </c>
      <c r="L1797" s="8">
        <f t="shared" si="840"/>
        <v>1.0056521</v>
      </c>
      <c r="M1797" s="119">
        <f t="shared" si="853"/>
        <v>1.0083006699999999</v>
      </c>
      <c r="N1797" s="119">
        <f t="shared" si="847"/>
        <v>1.5150053592758732</v>
      </c>
      <c r="O1797" s="112">
        <f t="shared" si="850"/>
        <v>1.5235683200000001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9.5000000000000001E-2</v>
      </c>
      <c r="U1797" s="120">
        <f t="shared" si="848"/>
        <v>15</v>
      </c>
      <c r="V1797" s="120">
        <v>252</v>
      </c>
      <c r="W1797" s="119">
        <f t="shared" si="833"/>
        <v>1.0054166630000001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45646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45638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1"/>
        <v>5739.56</v>
      </c>
      <c r="F1798" s="115">
        <f t="shared" si="852"/>
        <v>45585</v>
      </c>
      <c r="G1798" s="116">
        <f t="shared" si="830"/>
        <v>8.3006723105383262E-3</v>
      </c>
      <c r="H1798" s="117">
        <f t="shared" si="838"/>
        <v>45646</v>
      </c>
      <c r="I1798" s="117">
        <f t="shared" si="831"/>
        <v>45646</v>
      </c>
      <c r="J1798" s="118">
        <f t="shared" si="839"/>
        <v>22</v>
      </c>
      <c r="K1798" s="118">
        <f t="shared" si="854"/>
        <v>16</v>
      </c>
      <c r="L1798" s="8">
        <f t="shared" si="840"/>
        <v>1.00603004</v>
      </c>
      <c r="M1798" s="119">
        <f t="shared" si="853"/>
        <v>1.0083006699999999</v>
      </c>
      <c r="N1798" s="119">
        <f t="shared" si="847"/>
        <v>1.5150053592758732</v>
      </c>
      <c r="O1798" s="112">
        <f t="shared" si="850"/>
        <v>1.5241408999999999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9.5000000000000001E-2</v>
      </c>
      <c r="U1798" s="120">
        <f t="shared" si="848"/>
        <v>16</v>
      </c>
      <c r="V1798" s="120">
        <v>252</v>
      </c>
      <c r="W1798" s="119">
        <f t="shared" si="833"/>
        <v>1.005778815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45646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45639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1"/>
        <v>5739.56</v>
      </c>
      <c r="F1799" s="115">
        <f t="shared" si="852"/>
        <v>45585</v>
      </c>
      <c r="G1799" s="116">
        <f t="shared" si="830"/>
        <v>8.3006723105383262E-3</v>
      </c>
      <c r="H1799" s="117">
        <f t="shared" si="838"/>
        <v>45646</v>
      </c>
      <c r="I1799" s="117">
        <f t="shared" si="831"/>
        <v>45646</v>
      </c>
      <c r="J1799" s="118">
        <f t="shared" si="839"/>
        <v>22</v>
      </c>
      <c r="K1799" s="118">
        <f t="shared" si="854"/>
        <v>17</v>
      </c>
      <c r="L1799" s="8">
        <f t="shared" si="840"/>
        <v>1.0064081199999999</v>
      </c>
      <c r="M1799" s="119">
        <f t="shared" si="853"/>
        <v>1.0083006699999999</v>
      </c>
      <c r="N1799" s="119">
        <f t="shared" si="847"/>
        <v>1.5150053592758732</v>
      </c>
      <c r="O1799" s="112">
        <f t="shared" si="850"/>
        <v>1.52471369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9.5000000000000001E-2</v>
      </c>
      <c r="U1799" s="120">
        <f t="shared" si="848"/>
        <v>17</v>
      </c>
      <c r="V1799" s="120">
        <v>252</v>
      </c>
      <c r="W1799" s="119">
        <f t="shared" si="833"/>
        <v>1.0061410980000001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45646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45640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1"/>
        <v>5739.56</v>
      </c>
      <c r="F1800" s="115">
        <f t="shared" si="852"/>
        <v>45585</v>
      </c>
      <c r="G1800" s="116">
        <f t="shared" si="830"/>
        <v>8.3006723105383262E-3</v>
      </c>
      <c r="H1800" s="117">
        <f t="shared" si="838"/>
        <v>45646</v>
      </c>
      <c r="I1800" s="117">
        <f t="shared" si="831"/>
        <v>45646</v>
      </c>
      <c r="J1800" s="118">
        <f t="shared" si="839"/>
        <v>22</v>
      </c>
      <c r="K1800" s="118">
        <f t="shared" si="854"/>
        <v>18</v>
      </c>
      <c r="L1800" s="8">
        <f t="shared" si="840"/>
        <v>1.0067863500000001</v>
      </c>
      <c r="M1800" s="119">
        <f t="shared" si="853"/>
        <v>1.0083006699999999</v>
      </c>
      <c r="N1800" s="119">
        <f t="shared" si="847"/>
        <v>1.5150053592758732</v>
      </c>
      <c r="O1800" s="112">
        <f t="shared" si="850"/>
        <v>1.52528671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9.5000000000000001E-2</v>
      </c>
      <c r="U1800" s="120">
        <f t="shared" si="848"/>
        <v>18</v>
      </c>
      <c r="V1800" s="120">
        <v>252</v>
      </c>
      <c r="W1800" s="119">
        <f t="shared" si="833"/>
        <v>1.006503511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45646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45641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1"/>
        <v>5739.56</v>
      </c>
      <c r="F1801" s="115">
        <f t="shared" si="852"/>
        <v>45585</v>
      </c>
      <c r="G1801" s="116">
        <f t="shared" si="830"/>
        <v>8.3006723105383262E-3</v>
      </c>
      <c r="H1801" s="117">
        <f t="shared" si="838"/>
        <v>45646</v>
      </c>
      <c r="I1801" s="117">
        <f t="shared" si="831"/>
        <v>45646</v>
      </c>
      <c r="J1801" s="118">
        <f t="shared" si="839"/>
        <v>22</v>
      </c>
      <c r="K1801" s="118">
        <f t="shared" si="854"/>
        <v>18</v>
      </c>
      <c r="L1801" s="8">
        <f t="shared" si="840"/>
        <v>1.0067863500000001</v>
      </c>
      <c r="M1801" s="119">
        <f t="shared" si="853"/>
        <v>1.0083006699999999</v>
      </c>
      <c r="N1801" s="119">
        <f t="shared" si="847"/>
        <v>1.5150053592758732</v>
      </c>
      <c r="O1801" s="112">
        <f t="shared" si="850"/>
        <v>1.52528671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9.5000000000000001E-2</v>
      </c>
      <c r="U1801" s="120">
        <f t="shared" si="848"/>
        <v>18</v>
      </c>
      <c r="V1801" s="120">
        <v>252</v>
      </c>
      <c r="W1801" s="119">
        <f t="shared" si="833"/>
        <v>1.006503511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45646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45642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1"/>
        <v>5739.56</v>
      </c>
      <c r="F1802" s="115">
        <f t="shared" si="852"/>
        <v>45585</v>
      </c>
      <c r="G1802" s="116">
        <f t="shared" ref="G1802:G1865" si="856">(E1802/D1802)-1</f>
        <v>8.3006723105383262E-3</v>
      </c>
      <c r="H1802" s="117">
        <f t="shared" si="838"/>
        <v>45646</v>
      </c>
      <c r="I1802" s="117">
        <f t="shared" ref="I1802:I1865" si="857">IF(A1802&gt;I1801,H1802,I1801)</f>
        <v>45646</v>
      </c>
      <c r="J1802" s="118">
        <f t="shared" si="839"/>
        <v>22</v>
      </c>
      <c r="K1802" s="118">
        <f t="shared" si="854"/>
        <v>18</v>
      </c>
      <c r="L1802" s="8">
        <f t="shared" si="840"/>
        <v>1.0067863500000001</v>
      </c>
      <c r="M1802" s="119">
        <f t="shared" si="853"/>
        <v>1.0083006699999999</v>
      </c>
      <c r="N1802" s="119">
        <f t="shared" si="847"/>
        <v>1.5150053592758732</v>
      </c>
      <c r="O1802" s="112">
        <f t="shared" si="850"/>
        <v>1.52528671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9.5000000000000001E-2</v>
      </c>
      <c r="U1802" s="120">
        <f t="shared" si="848"/>
        <v>18</v>
      </c>
      <c r="V1802" s="120">
        <v>252</v>
      </c>
      <c r="W1802" s="119">
        <f t="shared" ref="W1802:W1865" si="859">ROUND((1+T1802)^TRUNC((U1802/V1802),9),9)</f>
        <v>1.006503511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45646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45643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1"/>
        <v>5739.56</v>
      </c>
      <c r="F1803" s="115">
        <f t="shared" si="852"/>
        <v>45585</v>
      </c>
      <c r="G1803" s="116">
        <f t="shared" si="856"/>
        <v>8.3006723105383262E-3</v>
      </c>
      <c r="H1803" s="117">
        <f t="shared" ref="H1803:H1866" si="864">IF(DAY(A1803)=H$9,VLOOKUP(A1803,AH$118:AN$450,4),H1802)</f>
        <v>45646</v>
      </c>
      <c r="I1803" s="117">
        <f t="shared" si="857"/>
        <v>45646</v>
      </c>
      <c r="J1803" s="118">
        <f t="shared" ref="J1803:J1866" si="865">IF(I1803=I1802,J1802,NETWORKDAYS(I1802,I1803,$AD$148:$AD$502)-1)</f>
        <v>22</v>
      </c>
      <c r="K1803" s="118">
        <f t="shared" si="854"/>
        <v>19</v>
      </c>
      <c r="L1803" s="8">
        <f t="shared" ref="L1803:L1866" si="866">IF(E1803&lt;D1803,1,TRUNC((E1803/D1803)^TRUNC((K1803/J1803),9),8))</f>
        <v>1.0071647100000001</v>
      </c>
      <c r="M1803" s="119">
        <f t="shared" si="853"/>
        <v>1.0083006699999999</v>
      </c>
      <c r="N1803" s="119">
        <f t="shared" si="847"/>
        <v>1.5150053592758732</v>
      </c>
      <c r="O1803" s="112">
        <f t="shared" si="850"/>
        <v>1.52585993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9.5000000000000001E-2</v>
      </c>
      <c r="U1803" s="120">
        <f t="shared" si="848"/>
        <v>19</v>
      </c>
      <c r="V1803" s="120">
        <v>252</v>
      </c>
      <c r="W1803" s="119">
        <f t="shared" si="859"/>
        <v>1.0068660549999999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45646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45644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1"/>
        <v>5739.56</v>
      </c>
      <c r="F1804" s="115">
        <f t="shared" si="852"/>
        <v>45585</v>
      </c>
      <c r="G1804" s="116">
        <f t="shared" si="856"/>
        <v>8.3006723105383262E-3</v>
      </c>
      <c r="H1804" s="117">
        <f t="shared" si="864"/>
        <v>45646</v>
      </c>
      <c r="I1804" s="117">
        <f t="shared" si="857"/>
        <v>45646</v>
      </c>
      <c r="J1804" s="118">
        <f t="shared" si="865"/>
        <v>22</v>
      </c>
      <c r="K1804" s="118">
        <f t="shared" si="854"/>
        <v>20</v>
      </c>
      <c r="L1804" s="8">
        <f t="shared" si="866"/>
        <v>1.0075432200000001</v>
      </c>
      <c r="M1804" s="119">
        <f t="shared" si="853"/>
        <v>1.0083006699999999</v>
      </c>
      <c r="N1804" s="119">
        <f t="shared" si="847"/>
        <v>1.5150053592758732</v>
      </c>
      <c r="O1804" s="112">
        <f t="shared" si="850"/>
        <v>1.5264333699999999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9.5000000000000001E-2</v>
      </c>
      <c r="U1804" s="120">
        <f t="shared" si="848"/>
        <v>20</v>
      </c>
      <c r="V1804" s="120">
        <v>252</v>
      </c>
      <c r="W1804" s="119">
        <f t="shared" si="859"/>
        <v>1.0072287289999999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45646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45645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1"/>
        <v>5739.56</v>
      </c>
      <c r="F1805" s="115">
        <f t="shared" si="852"/>
        <v>45585</v>
      </c>
      <c r="G1805" s="116">
        <f t="shared" si="856"/>
        <v>8.3006723105383262E-3</v>
      </c>
      <c r="H1805" s="117">
        <f t="shared" si="864"/>
        <v>45646</v>
      </c>
      <c r="I1805" s="117">
        <f t="shared" si="857"/>
        <v>45646</v>
      </c>
      <c r="J1805" s="118">
        <f t="shared" si="865"/>
        <v>22</v>
      </c>
      <c r="K1805" s="118">
        <f t="shared" si="854"/>
        <v>21</v>
      </c>
      <c r="L1805" s="8">
        <f t="shared" si="866"/>
        <v>1.0079218700000001</v>
      </c>
      <c r="M1805" s="119">
        <f t="shared" si="853"/>
        <v>1.0083006699999999</v>
      </c>
      <c r="N1805" s="119">
        <f t="shared" si="847"/>
        <v>1.5150053592758732</v>
      </c>
      <c r="O1805" s="112">
        <f t="shared" si="850"/>
        <v>1.52700703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9.5000000000000001E-2</v>
      </c>
      <c r="U1805" s="120">
        <f t="shared" si="848"/>
        <v>21</v>
      </c>
      <c r="V1805" s="120">
        <v>252</v>
      </c>
      <c r="W1805" s="119">
        <f t="shared" si="859"/>
        <v>1.0075915339999999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45646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45646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1"/>
        <v>5739.56</v>
      </c>
      <c r="F1806" s="115">
        <f t="shared" si="852"/>
        <v>45585</v>
      </c>
      <c r="G1806" s="116">
        <f t="shared" si="856"/>
        <v>8.3006723105383262E-3</v>
      </c>
      <c r="H1806" s="117">
        <f t="shared" si="864"/>
        <v>45677</v>
      </c>
      <c r="I1806" s="117">
        <f t="shared" si="857"/>
        <v>45646</v>
      </c>
      <c r="J1806" s="118">
        <f t="shared" si="865"/>
        <v>22</v>
      </c>
      <c r="K1806" s="118">
        <f t="shared" si="854"/>
        <v>22</v>
      </c>
      <c r="L1806" s="8">
        <f t="shared" si="866"/>
        <v>1.0083006699999999</v>
      </c>
      <c r="M1806" s="119">
        <f t="shared" si="853"/>
        <v>1.0083006699999999</v>
      </c>
      <c r="N1806" s="119">
        <f t="shared" si="847"/>
        <v>1.5150053592758732</v>
      </c>
      <c r="O1806" s="112">
        <f t="shared" si="850"/>
        <v>1.52758091</v>
      </c>
      <c r="P1806" s="112">
        <f t="shared" si="858"/>
        <v>0</v>
      </c>
      <c r="Q1806" s="162">
        <f t="shared" si="869"/>
        <v>59</v>
      </c>
      <c r="R1806" s="30">
        <f t="shared" si="870"/>
        <v>0.25057399999999996</v>
      </c>
      <c r="S1806" s="112">
        <f t="shared" si="849"/>
        <v>0</v>
      </c>
      <c r="T1806" s="122">
        <f t="shared" si="867"/>
        <v>9.5000000000000001E-2</v>
      </c>
      <c r="U1806" s="120">
        <f t="shared" si="848"/>
        <v>22</v>
      </c>
      <c r="V1806" s="120">
        <v>252</v>
      </c>
      <c r="W1806" s="119">
        <f t="shared" si="859"/>
        <v>1.00795447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45646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45647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1"/>
        <v>5739.56</v>
      </c>
      <c r="F1807" s="115">
        <f t="shared" si="852"/>
        <v>45616</v>
      </c>
      <c r="G1807" s="116">
        <f t="shared" si="856"/>
        <v>8.3006723105383262E-3</v>
      </c>
      <c r="H1807" s="117">
        <f t="shared" si="864"/>
        <v>45677</v>
      </c>
      <c r="I1807" s="117">
        <f t="shared" si="857"/>
        <v>45677</v>
      </c>
      <c r="J1807" s="118">
        <f t="shared" si="865"/>
        <v>19</v>
      </c>
      <c r="K1807" s="118">
        <f t="shared" si="854"/>
        <v>1</v>
      </c>
      <c r="L1807" s="8">
        <f t="shared" si="866"/>
        <v>1.0004351600000001</v>
      </c>
      <c r="M1807" s="119">
        <f t="shared" si="853"/>
        <v>1.0083006699999999</v>
      </c>
      <c r="N1807" s="119">
        <f t="shared" si="847"/>
        <v>1.5275809188114535</v>
      </c>
      <c r="O1807" s="112">
        <f t="shared" si="850"/>
        <v>1.5282456600000001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9.5000000000000001E-2</v>
      </c>
      <c r="U1807" s="120">
        <f t="shared" si="848"/>
        <v>1</v>
      </c>
      <c r="V1807" s="120">
        <v>252</v>
      </c>
      <c r="W1807" s="119">
        <f t="shared" si="859"/>
        <v>1.0003602009999999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45677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45648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1"/>
        <v>5739.56</v>
      </c>
      <c r="F1808" s="115">
        <f t="shared" si="852"/>
        <v>45616</v>
      </c>
      <c r="G1808" s="116">
        <f t="shared" si="856"/>
        <v>8.3006723105383262E-3</v>
      </c>
      <c r="H1808" s="117">
        <f t="shared" si="864"/>
        <v>45677</v>
      </c>
      <c r="I1808" s="117">
        <f t="shared" si="857"/>
        <v>45677</v>
      </c>
      <c r="J1808" s="118">
        <f t="shared" si="865"/>
        <v>19</v>
      </c>
      <c r="K1808" s="118">
        <f t="shared" si="854"/>
        <v>1</v>
      </c>
      <c r="L1808" s="8">
        <f t="shared" si="866"/>
        <v>1.0004351600000001</v>
      </c>
      <c r="M1808" s="119">
        <f t="shared" si="853"/>
        <v>1.0083006699999999</v>
      </c>
      <c r="N1808" s="119">
        <f t="shared" si="847"/>
        <v>1.5275809188114535</v>
      </c>
      <c r="O1808" s="112">
        <f t="shared" si="850"/>
        <v>1.5282456600000001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9.5000000000000001E-2</v>
      </c>
      <c r="U1808" s="120">
        <f t="shared" si="848"/>
        <v>1</v>
      </c>
      <c r="V1808" s="120">
        <v>252</v>
      </c>
      <c r="W1808" s="119">
        <f t="shared" si="859"/>
        <v>1.0003602009999999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45677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45649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1"/>
        <v>5739.56</v>
      </c>
      <c r="F1809" s="115">
        <f t="shared" si="852"/>
        <v>45616</v>
      </c>
      <c r="G1809" s="116">
        <f t="shared" si="856"/>
        <v>8.3006723105383262E-3</v>
      </c>
      <c r="H1809" s="117">
        <f t="shared" si="864"/>
        <v>45677</v>
      </c>
      <c r="I1809" s="117">
        <f t="shared" si="857"/>
        <v>45677</v>
      </c>
      <c r="J1809" s="118">
        <f t="shared" si="865"/>
        <v>19</v>
      </c>
      <c r="K1809" s="118">
        <f t="shared" si="854"/>
        <v>1</v>
      </c>
      <c r="L1809" s="8">
        <f t="shared" si="866"/>
        <v>1.0004351600000001</v>
      </c>
      <c r="M1809" s="119">
        <f t="shared" si="853"/>
        <v>1.0083006699999999</v>
      </c>
      <c r="N1809" s="119">
        <f t="shared" si="847"/>
        <v>1.5275809188114535</v>
      </c>
      <c r="O1809" s="112">
        <f t="shared" si="850"/>
        <v>1.5282456600000001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9.5000000000000001E-2</v>
      </c>
      <c r="U1809" s="120">
        <f t="shared" si="848"/>
        <v>1</v>
      </c>
      <c r="V1809" s="120">
        <v>252</v>
      </c>
      <c r="W1809" s="119">
        <f t="shared" si="859"/>
        <v>1.0003602009999999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45677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45650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1"/>
        <v>5739.56</v>
      </c>
      <c r="F1810" s="115">
        <f t="shared" si="852"/>
        <v>45616</v>
      </c>
      <c r="G1810" s="116">
        <f t="shared" si="856"/>
        <v>8.3006723105383262E-3</v>
      </c>
      <c r="H1810" s="117">
        <f t="shared" si="864"/>
        <v>45677</v>
      </c>
      <c r="I1810" s="117">
        <f t="shared" si="857"/>
        <v>45677</v>
      </c>
      <c r="J1810" s="118">
        <f t="shared" si="865"/>
        <v>19</v>
      </c>
      <c r="K1810" s="118">
        <f t="shared" si="854"/>
        <v>2</v>
      </c>
      <c r="L1810" s="8">
        <f t="shared" si="866"/>
        <v>1.0008705200000001</v>
      </c>
      <c r="M1810" s="119">
        <f t="shared" si="853"/>
        <v>1.0083006699999999</v>
      </c>
      <c r="N1810" s="119">
        <f t="shared" si="847"/>
        <v>1.5275809188114535</v>
      </c>
      <c r="O1810" s="112">
        <f t="shared" si="850"/>
        <v>1.5289107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9.5000000000000001E-2</v>
      </c>
      <c r="U1810" s="120">
        <f t="shared" si="848"/>
        <v>2</v>
      </c>
      <c r="V1810" s="120">
        <v>252</v>
      </c>
      <c r="W1810" s="119">
        <f t="shared" si="859"/>
        <v>1.0007205320000001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45677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45651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1"/>
        <v>5739.56</v>
      </c>
      <c r="F1811" s="115">
        <f t="shared" si="852"/>
        <v>45616</v>
      </c>
      <c r="G1811" s="116">
        <f t="shared" si="856"/>
        <v>8.3006723105383262E-3</v>
      </c>
      <c r="H1811" s="117">
        <f t="shared" si="864"/>
        <v>45677</v>
      </c>
      <c r="I1811" s="117">
        <f t="shared" si="857"/>
        <v>45677</v>
      </c>
      <c r="J1811" s="118">
        <f t="shared" si="865"/>
        <v>19</v>
      </c>
      <c r="K1811" s="118">
        <f t="shared" si="854"/>
        <v>3</v>
      </c>
      <c r="L1811" s="8">
        <f t="shared" si="866"/>
        <v>1.00130607</v>
      </c>
      <c r="M1811" s="119">
        <f t="shared" si="853"/>
        <v>1.0083006699999999</v>
      </c>
      <c r="N1811" s="119">
        <f t="shared" si="847"/>
        <v>1.5275809188114535</v>
      </c>
      <c r="O1811" s="112">
        <f t="shared" si="850"/>
        <v>1.52957604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9.5000000000000001E-2</v>
      </c>
      <c r="U1811" s="120">
        <f t="shared" si="848"/>
        <v>3</v>
      </c>
      <c r="V1811" s="120">
        <v>252</v>
      </c>
      <c r="W1811" s="119">
        <f t="shared" si="859"/>
        <v>1.001080993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45677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45652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1"/>
        <v>5739.56</v>
      </c>
      <c r="F1812" s="115">
        <f t="shared" si="852"/>
        <v>45616</v>
      </c>
      <c r="G1812" s="116">
        <f t="shared" si="856"/>
        <v>8.3006723105383262E-3</v>
      </c>
      <c r="H1812" s="117">
        <f t="shared" si="864"/>
        <v>45677</v>
      </c>
      <c r="I1812" s="117">
        <f t="shared" si="857"/>
        <v>45677</v>
      </c>
      <c r="J1812" s="118">
        <f t="shared" si="865"/>
        <v>19</v>
      </c>
      <c r="K1812" s="118">
        <f t="shared" si="854"/>
        <v>3</v>
      </c>
      <c r="L1812" s="8">
        <f t="shared" si="866"/>
        <v>1.00130607</v>
      </c>
      <c r="M1812" s="119">
        <f t="shared" si="853"/>
        <v>1.0083006699999999</v>
      </c>
      <c r="N1812" s="119">
        <f t="shared" si="847"/>
        <v>1.5275809188114535</v>
      </c>
      <c r="O1812" s="112">
        <f t="shared" si="850"/>
        <v>1.52957604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9.5000000000000001E-2</v>
      </c>
      <c r="U1812" s="120">
        <f t="shared" si="848"/>
        <v>3</v>
      </c>
      <c r="V1812" s="120">
        <v>252</v>
      </c>
      <c r="W1812" s="119">
        <f t="shared" si="859"/>
        <v>1.001080993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45677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45653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1"/>
        <v>5739.56</v>
      </c>
      <c r="F1813" s="115">
        <f t="shared" si="852"/>
        <v>45616</v>
      </c>
      <c r="G1813" s="116">
        <f t="shared" si="856"/>
        <v>8.3006723105383262E-3</v>
      </c>
      <c r="H1813" s="117">
        <f t="shared" si="864"/>
        <v>45677</v>
      </c>
      <c r="I1813" s="117">
        <f t="shared" si="857"/>
        <v>45677</v>
      </c>
      <c r="J1813" s="118">
        <f t="shared" si="865"/>
        <v>19</v>
      </c>
      <c r="K1813" s="118">
        <f t="shared" si="854"/>
        <v>4</v>
      </c>
      <c r="L1813" s="8">
        <f t="shared" si="866"/>
        <v>1.00174181</v>
      </c>
      <c r="M1813" s="119">
        <f t="shared" si="853"/>
        <v>1.0083006699999999</v>
      </c>
      <c r="N1813" s="119">
        <f t="shared" si="847"/>
        <v>1.5275809188114535</v>
      </c>
      <c r="O1813" s="112">
        <f t="shared" si="850"/>
        <v>1.5302416700000001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9.5000000000000001E-2</v>
      </c>
      <c r="U1813" s="120">
        <f t="shared" si="848"/>
        <v>4</v>
      </c>
      <c r="V1813" s="120">
        <v>252</v>
      </c>
      <c r="W1813" s="119">
        <f t="shared" si="859"/>
        <v>1.0014415830000001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45677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45654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1"/>
        <v>5739.56</v>
      </c>
      <c r="F1814" s="115">
        <f t="shared" si="852"/>
        <v>45616</v>
      </c>
      <c r="G1814" s="116">
        <f t="shared" si="856"/>
        <v>8.3006723105383262E-3</v>
      </c>
      <c r="H1814" s="117">
        <f t="shared" si="864"/>
        <v>45677</v>
      </c>
      <c r="I1814" s="117">
        <f t="shared" si="857"/>
        <v>45677</v>
      </c>
      <c r="J1814" s="118">
        <f t="shared" si="865"/>
        <v>19</v>
      </c>
      <c r="K1814" s="118">
        <f t="shared" si="854"/>
        <v>5</v>
      </c>
      <c r="L1814" s="8">
        <f t="shared" si="866"/>
        <v>1.0021777300000001</v>
      </c>
      <c r="M1814" s="119">
        <f t="shared" si="853"/>
        <v>1.0083006699999999</v>
      </c>
      <c r="N1814" s="119">
        <f t="shared" si="847"/>
        <v>1.5275809188114535</v>
      </c>
      <c r="O1814" s="112">
        <f t="shared" si="850"/>
        <v>1.5309075700000001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9.5000000000000001E-2</v>
      </c>
      <c r="U1814" s="120">
        <f t="shared" si="848"/>
        <v>5</v>
      </c>
      <c r="V1814" s="120">
        <v>252</v>
      </c>
      <c r="W1814" s="119">
        <f t="shared" si="859"/>
        <v>1.0018023039999999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45677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45655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1"/>
        <v>5739.56</v>
      </c>
      <c r="F1815" s="115">
        <f t="shared" si="852"/>
        <v>45616</v>
      </c>
      <c r="G1815" s="116">
        <f t="shared" si="856"/>
        <v>8.3006723105383262E-3</v>
      </c>
      <c r="H1815" s="117">
        <f t="shared" si="864"/>
        <v>45677</v>
      </c>
      <c r="I1815" s="117">
        <f t="shared" si="857"/>
        <v>45677</v>
      </c>
      <c r="J1815" s="118">
        <f t="shared" si="865"/>
        <v>19</v>
      </c>
      <c r="K1815" s="118">
        <f t="shared" si="854"/>
        <v>5</v>
      </c>
      <c r="L1815" s="8">
        <f t="shared" si="866"/>
        <v>1.0021777300000001</v>
      </c>
      <c r="M1815" s="119">
        <f t="shared" si="853"/>
        <v>1.0083006699999999</v>
      </c>
      <c r="N1815" s="119">
        <f t="shared" si="847"/>
        <v>1.5275809188114535</v>
      </c>
      <c r="O1815" s="112">
        <f t="shared" si="850"/>
        <v>1.5309075700000001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9.5000000000000001E-2</v>
      </c>
      <c r="U1815" s="120">
        <f t="shared" si="848"/>
        <v>5</v>
      </c>
      <c r="V1815" s="120">
        <v>252</v>
      </c>
      <c r="W1815" s="119">
        <f t="shared" si="859"/>
        <v>1.0018023039999999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45677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45656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1"/>
        <v>5739.56</v>
      </c>
      <c r="F1816" s="115">
        <f t="shared" si="852"/>
        <v>45616</v>
      </c>
      <c r="G1816" s="116">
        <f t="shared" si="856"/>
        <v>8.3006723105383262E-3</v>
      </c>
      <c r="H1816" s="117">
        <f t="shared" si="864"/>
        <v>45677</v>
      </c>
      <c r="I1816" s="117">
        <f t="shared" si="857"/>
        <v>45677</v>
      </c>
      <c r="J1816" s="118">
        <f t="shared" si="865"/>
        <v>19</v>
      </c>
      <c r="K1816" s="118">
        <f t="shared" si="854"/>
        <v>5</v>
      </c>
      <c r="L1816" s="8">
        <f t="shared" si="866"/>
        <v>1.0021777300000001</v>
      </c>
      <c r="M1816" s="119">
        <f t="shared" si="853"/>
        <v>1.0083006699999999</v>
      </c>
      <c r="N1816" s="119">
        <f t="shared" si="847"/>
        <v>1.5275809188114535</v>
      </c>
      <c r="O1816" s="112">
        <f t="shared" si="850"/>
        <v>1.5309075700000001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9.5000000000000001E-2</v>
      </c>
      <c r="U1816" s="120">
        <f t="shared" si="848"/>
        <v>5</v>
      </c>
      <c r="V1816" s="120">
        <v>252</v>
      </c>
      <c r="W1816" s="119">
        <f t="shared" si="859"/>
        <v>1.0018023039999999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45677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45657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1"/>
        <v>5739.56</v>
      </c>
      <c r="F1817" s="115">
        <f t="shared" si="852"/>
        <v>45616</v>
      </c>
      <c r="G1817" s="116">
        <f t="shared" si="856"/>
        <v>8.3006723105383262E-3</v>
      </c>
      <c r="H1817" s="117">
        <f t="shared" si="864"/>
        <v>45677</v>
      </c>
      <c r="I1817" s="117">
        <f t="shared" si="857"/>
        <v>45677</v>
      </c>
      <c r="J1817" s="118">
        <f t="shared" si="865"/>
        <v>19</v>
      </c>
      <c r="K1817" s="118">
        <f t="shared" si="854"/>
        <v>6</v>
      </c>
      <c r="L1817" s="8">
        <f t="shared" si="866"/>
        <v>1.0026138499999999</v>
      </c>
      <c r="M1817" s="119">
        <f t="shared" si="853"/>
        <v>1.0083006699999999</v>
      </c>
      <c r="N1817" s="119">
        <f t="shared" si="847"/>
        <v>1.5275809188114535</v>
      </c>
      <c r="O1817" s="112">
        <f t="shared" si="850"/>
        <v>1.53157378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9.5000000000000001E-2</v>
      </c>
      <c r="U1817" s="120">
        <f t="shared" si="848"/>
        <v>6</v>
      </c>
      <c r="V1817" s="120">
        <v>252</v>
      </c>
      <c r="W1817" s="119">
        <f t="shared" si="859"/>
        <v>1.002163154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45677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45658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1"/>
        <v>5739.56</v>
      </c>
      <c r="F1818" s="115">
        <f t="shared" si="852"/>
        <v>45616</v>
      </c>
      <c r="G1818" s="116">
        <f t="shared" si="856"/>
        <v>8.3006723105383262E-3</v>
      </c>
      <c r="H1818" s="117">
        <f t="shared" si="864"/>
        <v>45677</v>
      </c>
      <c r="I1818" s="117">
        <f t="shared" si="857"/>
        <v>45677</v>
      </c>
      <c r="J1818" s="118">
        <f t="shared" si="865"/>
        <v>19</v>
      </c>
      <c r="K1818" s="118">
        <f t="shared" si="854"/>
        <v>7</v>
      </c>
      <c r="L1818" s="8">
        <f t="shared" si="866"/>
        <v>1.0030501599999999</v>
      </c>
      <c r="M1818" s="119">
        <f t="shared" si="853"/>
        <v>1.0083006699999999</v>
      </c>
      <c r="N1818" s="119">
        <f t="shared" si="847"/>
        <v>1.5275809188114535</v>
      </c>
      <c r="O1818" s="112">
        <f t="shared" si="850"/>
        <v>1.5322402799999999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9.5000000000000001E-2</v>
      </c>
      <c r="U1818" s="120">
        <f t="shared" si="848"/>
        <v>7</v>
      </c>
      <c r="V1818" s="120">
        <v>252</v>
      </c>
      <c r="W1818" s="119">
        <f t="shared" si="859"/>
        <v>1.002524135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45677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45659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1"/>
        <v>5739.56</v>
      </c>
      <c r="F1819" s="115">
        <f t="shared" si="852"/>
        <v>45616</v>
      </c>
      <c r="G1819" s="116">
        <f t="shared" si="856"/>
        <v>8.3006723105383262E-3</v>
      </c>
      <c r="H1819" s="117">
        <f t="shared" si="864"/>
        <v>45677</v>
      </c>
      <c r="I1819" s="117">
        <f t="shared" si="857"/>
        <v>45677</v>
      </c>
      <c r="J1819" s="118">
        <f t="shared" si="865"/>
        <v>19</v>
      </c>
      <c r="K1819" s="118">
        <f t="shared" si="854"/>
        <v>7</v>
      </c>
      <c r="L1819" s="8">
        <f t="shared" si="866"/>
        <v>1.0030501599999999</v>
      </c>
      <c r="M1819" s="119">
        <f t="shared" si="853"/>
        <v>1.0083006699999999</v>
      </c>
      <c r="N1819" s="119">
        <f t="shared" si="847"/>
        <v>1.5275809188114535</v>
      </c>
      <c r="O1819" s="112">
        <f t="shared" si="850"/>
        <v>1.5322402799999999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9.5000000000000001E-2</v>
      </c>
      <c r="U1819" s="120">
        <f t="shared" si="848"/>
        <v>7</v>
      </c>
      <c r="V1819" s="120">
        <v>252</v>
      </c>
      <c r="W1819" s="119">
        <f t="shared" si="859"/>
        <v>1.002524135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45677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45660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1"/>
        <v>5739.56</v>
      </c>
      <c r="F1820" s="115">
        <f t="shared" si="852"/>
        <v>45616</v>
      </c>
      <c r="G1820" s="116">
        <f t="shared" si="856"/>
        <v>8.3006723105383262E-3</v>
      </c>
      <c r="H1820" s="117">
        <f t="shared" si="864"/>
        <v>45677</v>
      </c>
      <c r="I1820" s="117">
        <f t="shared" si="857"/>
        <v>45677</v>
      </c>
      <c r="J1820" s="118">
        <f t="shared" si="865"/>
        <v>19</v>
      </c>
      <c r="K1820" s="118">
        <f t="shared" si="854"/>
        <v>8</v>
      </c>
      <c r="L1820" s="8">
        <f t="shared" si="866"/>
        <v>1.0034866499999999</v>
      </c>
      <c r="M1820" s="119">
        <f t="shared" si="853"/>
        <v>1.0083006699999999</v>
      </c>
      <c r="N1820" s="119">
        <f t="shared" si="847"/>
        <v>1.5275809188114535</v>
      </c>
      <c r="O1820" s="112">
        <f t="shared" si="850"/>
        <v>1.5329070499999999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9.5000000000000001E-2</v>
      </c>
      <c r="U1820" s="120">
        <f t="shared" si="848"/>
        <v>8</v>
      </c>
      <c r="V1820" s="120">
        <v>252</v>
      </c>
      <c r="W1820" s="119">
        <f t="shared" si="859"/>
        <v>1.0028852450000001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45677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45661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1"/>
        <v>5739.56</v>
      </c>
      <c r="F1821" s="115">
        <f t="shared" si="852"/>
        <v>45616</v>
      </c>
      <c r="G1821" s="116">
        <f t="shared" si="856"/>
        <v>8.3006723105383262E-3</v>
      </c>
      <c r="H1821" s="117">
        <f t="shared" si="864"/>
        <v>45677</v>
      </c>
      <c r="I1821" s="117">
        <f t="shared" si="857"/>
        <v>45677</v>
      </c>
      <c r="J1821" s="118">
        <f t="shared" si="865"/>
        <v>19</v>
      </c>
      <c r="K1821" s="118">
        <f t="shared" si="854"/>
        <v>9</v>
      </c>
      <c r="L1821" s="8">
        <f t="shared" si="866"/>
        <v>1.0039233400000001</v>
      </c>
      <c r="M1821" s="119">
        <f t="shared" si="853"/>
        <v>1.0083006699999999</v>
      </c>
      <c r="N1821" s="119">
        <f t="shared" si="847"/>
        <v>1.5275809188114535</v>
      </c>
      <c r="O1821" s="112">
        <f t="shared" si="850"/>
        <v>1.5335741300000001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9.5000000000000001E-2</v>
      </c>
      <c r="U1821" s="120">
        <f t="shared" si="848"/>
        <v>9</v>
      </c>
      <c r="V1821" s="120">
        <v>252</v>
      </c>
      <c r="W1821" s="119">
        <f t="shared" si="859"/>
        <v>1.0032464860000001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45677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45662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1"/>
        <v>5739.56</v>
      </c>
      <c r="F1822" s="115">
        <f t="shared" si="852"/>
        <v>45616</v>
      </c>
      <c r="G1822" s="116">
        <f t="shared" si="856"/>
        <v>8.3006723105383262E-3</v>
      </c>
      <c r="H1822" s="117">
        <f t="shared" si="864"/>
        <v>45677</v>
      </c>
      <c r="I1822" s="117">
        <f t="shared" si="857"/>
        <v>45677</v>
      </c>
      <c r="J1822" s="118">
        <f t="shared" si="865"/>
        <v>19</v>
      </c>
      <c r="K1822" s="118">
        <f t="shared" si="854"/>
        <v>9</v>
      </c>
      <c r="L1822" s="8">
        <f t="shared" si="866"/>
        <v>1.0039233400000001</v>
      </c>
      <c r="M1822" s="119">
        <f t="shared" si="853"/>
        <v>1.0083006699999999</v>
      </c>
      <c r="N1822" s="119">
        <f t="shared" si="847"/>
        <v>1.5275809188114535</v>
      </c>
      <c r="O1822" s="112">
        <f t="shared" si="850"/>
        <v>1.5335741300000001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9.5000000000000001E-2</v>
      </c>
      <c r="U1822" s="120">
        <f t="shared" si="848"/>
        <v>9</v>
      </c>
      <c r="V1822" s="120">
        <v>252</v>
      </c>
      <c r="W1822" s="119">
        <f t="shared" si="859"/>
        <v>1.0032464860000001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45677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45663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1"/>
        <v>5739.56</v>
      </c>
      <c r="F1823" s="115">
        <f t="shared" si="852"/>
        <v>45616</v>
      </c>
      <c r="G1823" s="116">
        <f t="shared" si="856"/>
        <v>8.3006723105383262E-3</v>
      </c>
      <c r="H1823" s="117">
        <f t="shared" si="864"/>
        <v>45677</v>
      </c>
      <c r="I1823" s="117">
        <f t="shared" si="857"/>
        <v>45677</v>
      </c>
      <c r="J1823" s="118">
        <f t="shared" si="865"/>
        <v>19</v>
      </c>
      <c r="K1823" s="118">
        <f t="shared" si="854"/>
        <v>9</v>
      </c>
      <c r="L1823" s="8">
        <f t="shared" si="866"/>
        <v>1.0039233400000001</v>
      </c>
      <c r="M1823" s="119">
        <f t="shared" si="853"/>
        <v>1.0083006699999999</v>
      </c>
      <c r="N1823" s="119">
        <f t="shared" ref="N1823:N1886" si="873">IF(I1823&gt;I1822,N1822*M1823,N1822)</f>
        <v>1.5275809188114535</v>
      </c>
      <c r="O1823" s="112">
        <f t="shared" si="850"/>
        <v>1.5335741300000001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9.5000000000000001E-2</v>
      </c>
      <c r="U1823" s="120">
        <f t="shared" si="848"/>
        <v>9</v>
      </c>
      <c r="V1823" s="120">
        <v>252</v>
      </c>
      <c r="W1823" s="119">
        <f t="shared" si="859"/>
        <v>1.0032464860000001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45677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45664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1"/>
        <v>5739.56</v>
      </c>
      <c r="F1824" s="115">
        <f t="shared" si="852"/>
        <v>45616</v>
      </c>
      <c r="G1824" s="116">
        <f t="shared" si="856"/>
        <v>8.3006723105383262E-3</v>
      </c>
      <c r="H1824" s="117">
        <f t="shared" si="864"/>
        <v>45677</v>
      </c>
      <c r="I1824" s="117">
        <f t="shared" si="857"/>
        <v>45677</v>
      </c>
      <c r="J1824" s="118">
        <f t="shared" si="865"/>
        <v>19</v>
      </c>
      <c r="K1824" s="118">
        <f t="shared" si="854"/>
        <v>10</v>
      </c>
      <c r="L1824" s="8">
        <f t="shared" si="866"/>
        <v>1.0043602199999999</v>
      </c>
      <c r="M1824" s="119">
        <f t="shared" si="853"/>
        <v>1.0083006699999999</v>
      </c>
      <c r="N1824" s="119">
        <f t="shared" si="873"/>
        <v>1.5275809188114535</v>
      </c>
      <c r="O1824" s="112">
        <f t="shared" si="850"/>
        <v>1.5342415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9.5000000000000001E-2</v>
      </c>
      <c r="U1824" s="120">
        <f t="shared" si="848"/>
        <v>10</v>
      </c>
      <c r="V1824" s="120">
        <v>252</v>
      </c>
      <c r="W1824" s="119">
        <f t="shared" si="859"/>
        <v>1.0036078559999999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45677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45665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1"/>
        <v>5739.56</v>
      </c>
      <c r="F1825" s="115">
        <f t="shared" si="852"/>
        <v>45616</v>
      </c>
      <c r="G1825" s="116">
        <f t="shared" si="856"/>
        <v>8.3006723105383262E-3</v>
      </c>
      <c r="H1825" s="117">
        <f t="shared" si="864"/>
        <v>45677</v>
      </c>
      <c r="I1825" s="117">
        <f t="shared" si="857"/>
        <v>45677</v>
      </c>
      <c r="J1825" s="118">
        <f t="shared" si="865"/>
        <v>19</v>
      </c>
      <c r="K1825" s="118">
        <f t="shared" si="854"/>
        <v>11</v>
      </c>
      <c r="L1825" s="8">
        <f t="shared" si="866"/>
        <v>1.00479728</v>
      </c>
      <c r="M1825" s="119">
        <f t="shared" si="853"/>
        <v>1.0083006699999999</v>
      </c>
      <c r="N1825" s="119">
        <f t="shared" si="873"/>
        <v>1.5275809188114535</v>
      </c>
      <c r="O1825" s="112">
        <f t="shared" si="850"/>
        <v>1.5349091500000001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9.5000000000000001E-2</v>
      </c>
      <c r="U1825" s="120">
        <f t="shared" si="848"/>
        <v>11</v>
      </c>
      <c r="V1825" s="120">
        <v>252</v>
      </c>
      <c r="W1825" s="119">
        <f t="shared" si="859"/>
        <v>1.0039693569999999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45677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45666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1"/>
        <v>5739.56</v>
      </c>
      <c r="F1826" s="115">
        <f t="shared" si="852"/>
        <v>45616</v>
      </c>
      <c r="G1826" s="116">
        <f t="shared" si="856"/>
        <v>8.3006723105383262E-3</v>
      </c>
      <c r="H1826" s="117">
        <f t="shared" si="864"/>
        <v>45677</v>
      </c>
      <c r="I1826" s="117">
        <f t="shared" si="857"/>
        <v>45677</v>
      </c>
      <c r="J1826" s="118">
        <f t="shared" si="865"/>
        <v>19</v>
      </c>
      <c r="K1826" s="118">
        <f t="shared" si="854"/>
        <v>12</v>
      </c>
      <c r="L1826" s="8">
        <f t="shared" si="866"/>
        <v>1.00523454</v>
      </c>
      <c r="M1826" s="119">
        <f t="shared" si="853"/>
        <v>1.0083006699999999</v>
      </c>
      <c r="N1826" s="119">
        <f t="shared" si="873"/>
        <v>1.5275809188114535</v>
      </c>
      <c r="O1826" s="112">
        <f t="shared" si="850"/>
        <v>1.5355771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9.5000000000000001E-2</v>
      </c>
      <c r="U1826" s="120">
        <f t="shared" si="848"/>
        <v>12</v>
      </c>
      <c r="V1826" s="120">
        <v>252</v>
      </c>
      <c r="W1826" s="119">
        <f t="shared" si="859"/>
        <v>1.004330988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45677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45667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1"/>
        <v>5739.56</v>
      </c>
      <c r="F1827" s="115">
        <f t="shared" si="852"/>
        <v>45616</v>
      </c>
      <c r="G1827" s="116">
        <f t="shared" si="856"/>
        <v>8.3006723105383262E-3</v>
      </c>
      <c r="H1827" s="117">
        <f t="shared" si="864"/>
        <v>45677</v>
      </c>
      <c r="I1827" s="117">
        <f t="shared" si="857"/>
        <v>45677</v>
      </c>
      <c r="J1827" s="118">
        <f t="shared" si="865"/>
        <v>19</v>
      </c>
      <c r="K1827" s="118">
        <f t="shared" si="854"/>
        <v>13</v>
      </c>
      <c r="L1827" s="8">
        <f t="shared" si="866"/>
        <v>1.00567199</v>
      </c>
      <c r="M1827" s="119">
        <f t="shared" si="853"/>
        <v>1.0083006699999999</v>
      </c>
      <c r="N1827" s="119">
        <f t="shared" si="873"/>
        <v>1.5275809188114535</v>
      </c>
      <c r="O1827" s="112">
        <f t="shared" si="850"/>
        <v>1.53624534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9.5000000000000001E-2</v>
      </c>
      <c r="U1827" s="120">
        <f t="shared" si="848"/>
        <v>13</v>
      </c>
      <c r="V1827" s="120">
        <v>252</v>
      </c>
      <c r="W1827" s="119">
        <f t="shared" si="859"/>
        <v>1.0046927489999999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45677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45668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1"/>
        <v>5739.56</v>
      </c>
      <c r="F1828" s="115">
        <f t="shared" si="852"/>
        <v>45616</v>
      </c>
      <c r="G1828" s="116">
        <f t="shared" si="856"/>
        <v>8.3006723105383262E-3</v>
      </c>
      <c r="H1828" s="117">
        <f t="shared" si="864"/>
        <v>45677</v>
      </c>
      <c r="I1828" s="117">
        <f t="shared" si="857"/>
        <v>45677</v>
      </c>
      <c r="J1828" s="118">
        <f t="shared" si="865"/>
        <v>19</v>
      </c>
      <c r="K1828" s="118">
        <f t="shared" si="854"/>
        <v>14</v>
      </c>
      <c r="L1828" s="8">
        <f t="shared" si="866"/>
        <v>1.0061096199999999</v>
      </c>
      <c r="M1828" s="119">
        <f t="shared" si="853"/>
        <v>1.0083006699999999</v>
      </c>
      <c r="N1828" s="119">
        <f t="shared" si="873"/>
        <v>1.5275809188114535</v>
      </c>
      <c r="O1828" s="112">
        <f t="shared" si="850"/>
        <v>1.5369138499999999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9.5000000000000001E-2</v>
      </c>
      <c r="U1828" s="120">
        <f t="shared" si="848"/>
        <v>14</v>
      </c>
      <c r="V1828" s="120">
        <v>252</v>
      </c>
      <c r="W1828" s="119">
        <f t="shared" si="859"/>
        <v>1.0050546410000001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45677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45669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1"/>
        <v>5739.56</v>
      </c>
      <c r="F1829" s="115">
        <f t="shared" si="852"/>
        <v>45616</v>
      </c>
      <c r="G1829" s="116">
        <f t="shared" si="856"/>
        <v>8.3006723105383262E-3</v>
      </c>
      <c r="H1829" s="117">
        <f t="shared" si="864"/>
        <v>45677</v>
      </c>
      <c r="I1829" s="117">
        <f t="shared" si="857"/>
        <v>45677</v>
      </c>
      <c r="J1829" s="118">
        <f t="shared" si="865"/>
        <v>19</v>
      </c>
      <c r="K1829" s="118">
        <f t="shared" si="854"/>
        <v>14</v>
      </c>
      <c r="L1829" s="8">
        <f t="shared" si="866"/>
        <v>1.0061096199999999</v>
      </c>
      <c r="M1829" s="119">
        <f t="shared" si="853"/>
        <v>1.0083006699999999</v>
      </c>
      <c r="N1829" s="119">
        <f t="shared" si="873"/>
        <v>1.5275809188114535</v>
      </c>
      <c r="O1829" s="112">
        <f t="shared" si="850"/>
        <v>1.5369138499999999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9.5000000000000001E-2</v>
      </c>
      <c r="U1829" s="120">
        <f t="shared" ref="U1829:U1892" si="874">IF(Q1828&gt;0,1,IF(K1829=K1828,U1828,U1828+1))</f>
        <v>14</v>
      </c>
      <c r="V1829" s="120">
        <v>252</v>
      </c>
      <c r="W1829" s="119">
        <f t="shared" si="859"/>
        <v>1.0050546410000001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45677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45670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1"/>
        <v>5739.56</v>
      </c>
      <c r="F1830" s="115">
        <f t="shared" si="852"/>
        <v>45616</v>
      </c>
      <c r="G1830" s="116">
        <f t="shared" si="856"/>
        <v>8.3006723105383262E-3</v>
      </c>
      <c r="H1830" s="117">
        <f t="shared" si="864"/>
        <v>45677</v>
      </c>
      <c r="I1830" s="117">
        <f t="shared" si="857"/>
        <v>45677</v>
      </c>
      <c r="J1830" s="118">
        <f t="shared" si="865"/>
        <v>19</v>
      </c>
      <c r="K1830" s="118">
        <f t="shared" si="854"/>
        <v>14</v>
      </c>
      <c r="L1830" s="8">
        <f t="shared" si="866"/>
        <v>1.0061096199999999</v>
      </c>
      <c r="M1830" s="119">
        <f t="shared" si="853"/>
        <v>1.0083006699999999</v>
      </c>
      <c r="N1830" s="119">
        <f t="shared" si="873"/>
        <v>1.5275809188114535</v>
      </c>
      <c r="O1830" s="112">
        <f t="shared" si="850"/>
        <v>1.5369138499999999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9.5000000000000001E-2</v>
      </c>
      <c r="U1830" s="120">
        <f t="shared" si="874"/>
        <v>14</v>
      </c>
      <c r="V1830" s="120">
        <v>252</v>
      </c>
      <c r="W1830" s="119">
        <f t="shared" si="859"/>
        <v>1.0050546410000001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45677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45671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1"/>
        <v>5739.56</v>
      </c>
      <c r="F1831" s="115">
        <f t="shared" si="852"/>
        <v>45616</v>
      </c>
      <c r="G1831" s="116">
        <f t="shared" si="856"/>
        <v>8.3006723105383262E-3</v>
      </c>
      <c r="H1831" s="117">
        <f t="shared" si="864"/>
        <v>45677</v>
      </c>
      <c r="I1831" s="117">
        <f t="shared" si="857"/>
        <v>45677</v>
      </c>
      <c r="J1831" s="118">
        <f t="shared" si="865"/>
        <v>19</v>
      </c>
      <c r="K1831" s="118">
        <f t="shared" si="854"/>
        <v>15</v>
      </c>
      <c r="L1831" s="8">
        <f t="shared" si="866"/>
        <v>1.00654745</v>
      </c>
      <c r="M1831" s="119">
        <f t="shared" si="853"/>
        <v>1.0083006699999999</v>
      </c>
      <c r="N1831" s="119">
        <f t="shared" si="873"/>
        <v>1.5275809188114535</v>
      </c>
      <c r="O1831" s="112">
        <f t="shared" si="850"/>
        <v>1.5375826699999999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9.5000000000000001E-2</v>
      </c>
      <c r="U1831" s="120">
        <f t="shared" si="874"/>
        <v>15</v>
      </c>
      <c r="V1831" s="120">
        <v>252</v>
      </c>
      <c r="W1831" s="119">
        <f t="shared" si="859"/>
        <v>1.0054166630000001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45677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45672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si="851"/>
        <v>5739.56</v>
      </c>
      <c r="F1832" s="115">
        <f t="shared" si="852"/>
        <v>45616</v>
      </c>
      <c r="G1832" s="116">
        <f t="shared" si="856"/>
        <v>8.3006723105383262E-3</v>
      </c>
      <c r="H1832" s="117">
        <f t="shared" si="864"/>
        <v>45677</v>
      </c>
      <c r="I1832" s="117">
        <f t="shared" si="857"/>
        <v>45677</v>
      </c>
      <c r="J1832" s="118">
        <f t="shared" si="865"/>
        <v>19</v>
      </c>
      <c r="K1832" s="118">
        <f t="shared" si="854"/>
        <v>16</v>
      </c>
      <c r="L1832" s="8">
        <f t="shared" si="866"/>
        <v>1.00698547</v>
      </c>
      <c r="M1832" s="119">
        <f t="shared" si="853"/>
        <v>1.0083006699999999</v>
      </c>
      <c r="N1832" s="119">
        <f t="shared" si="873"/>
        <v>1.5275809188114535</v>
      </c>
      <c r="O1832" s="112">
        <f t="shared" si="850"/>
        <v>1.53825178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9.5000000000000001E-2</v>
      </c>
      <c r="U1832" s="120">
        <f t="shared" si="874"/>
        <v>16</v>
      </c>
      <c r="V1832" s="120">
        <v>252</v>
      </c>
      <c r="W1832" s="119">
        <f t="shared" si="859"/>
        <v>1.005778815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45677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45673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51"/>
        <v>5739.56</v>
      </c>
      <c r="F1833" s="115">
        <f t="shared" si="852"/>
        <v>45616</v>
      </c>
      <c r="G1833" s="116">
        <f t="shared" si="856"/>
        <v>8.3006723105383262E-3</v>
      </c>
      <c r="H1833" s="117">
        <f t="shared" si="864"/>
        <v>45677</v>
      </c>
      <c r="I1833" s="117">
        <f t="shared" si="857"/>
        <v>45677</v>
      </c>
      <c r="J1833" s="118">
        <f t="shared" si="865"/>
        <v>19</v>
      </c>
      <c r="K1833" s="118">
        <f t="shared" si="854"/>
        <v>17</v>
      </c>
      <c r="L1833" s="8">
        <f t="shared" si="866"/>
        <v>1.00742368</v>
      </c>
      <c r="M1833" s="119">
        <f t="shared" si="853"/>
        <v>1.0083006699999999</v>
      </c>
      <c r="N1833" s="119">
        <f t="shared" si="873"/>
        <v>1.5275809188114535</v>
      </c>
      <c r="O1833" s="112">
        <f t="shared" ref="O1833:O1896" si="876">TRUNC(TRUNC((L1833*N1833),15),8)</f>
        <v>1.5389211899999999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9.5000000000000001E-2</v>
      </c>
      <c r="U1833" s="120">
        <f t="shared" si="874"/>
        <v>17</v>
      </c>
      <c r="V1833" s="120">
        <v>252</v>
      </c>
      <c r="W1833" s="119">
        <f t="shared" si="859"/>
        <v>1.0061410980000001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45677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45674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ref="E1834:E1897" si="877">IF($K1834=1,VLOOKUP($A1833,$AO$10:$AS$131,4),E1833)</f>
        <v>5739.56</v>
      </c>
      <c r="F1834" s="115">
        <f t="shared" ref="F1834:F1897" si="878">IF($K1834=1,VLOOKUP($A1833,$AO$10:$AS$131,5),F1833)</f>
        <v>45616</v>
      </c>
      <c r="G1834" s="116">
        <f t="shared" si="856"/>
        <v>8.3006723105383262E-3</v>
      </c>
      <c r="H1834" s="117">
        <f t="shared" si="864"/>
        <v>45677</v>
      </c>
      <c r="I1834" s="117">
        <f t="shared" si="857"/>
        <v>45677</v>
      </c>
      <c r="J1834" s="118">
        <f t="shared" si="865"/>
        <v>19</v>
      </c>
      <c r="K1834" s="118">
        <f t="shared" si="854"/>
        <v>18</v>
      </c>
      <c r="L1834" s="8">
        <f t="shared" si="866"/>
        <v>1.00786208</v>
      </c>
      <c r="M1834" s="119">
        <f t="shared" ref="M1834:M1897" si="879">IF(I1834&gt;I1833,L1833,M1833)</f>
        <v>1.0083006699999999</v>
      </c>
      <c r="N1834" s="119">
        <f t="shared" si="873"/>
        <v>1.5275809188114535</v>
      </c>
      <c r="O1834" s="112">
        <f t="shared" si="876"/>
        <v>1.53959088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9.5000000000000001E-2</v>
      </c>
      <c r="U1834" s="120">
        <f t="shared" si="874"/>
        <v>18</v>
      </c>
      <c r="V1834" s="120">
        <v>252</v>
      </c>
      <c r="W1834" s="119">
        <f t="shared" si="859"/>
        <v>1.006503511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45677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45675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7"/>
        <v>5739.56</v>
      </c>
      <c r="F1835" s="115">
        <f t="shared" si="878"/>
        <v>45616</v>
      </c>
      <c r="G1835" s="116">
        <f t="shared" si="856"/>
        <v>8.3006723105383262E-3</v>
      </c>
      <c r="H1835" s="117">
        <f t="shared" si="864"/>
        <v>45677</v>
      </c>
      <c r="I1835" s="117">
        <f t="shared" si="857"/>
        <v>45677</v>
      </c>
      <c r="J1835" s="118">
        <f t="shared" si="865"/>
        <v>19</v>
      </c>
      <c r="K1835" s="118">
        <f t="shared" si="854"/>
        <v>19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1.5275809188114535</v>
      </c>
      <c r="O1835" s="112">
        <f t="shared" si="876"/>
        <v>1.5402608600000001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9.5000000000000001E-2</v>
      </c>
      <c r="U1835" s="120">
        <f t="shared" si="874"/>
        <v>19</v>
      </c>
      <c r="V1835" s="120">
        <v>252</v>
      </c>
      <c r="W1835" s="119">
        <f t="shared" si="859"/>
        <v>1.0068660549999999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45677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45676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7"/>
        <v>5739.56</v>
      </c>
      <c r="F1836" s="115">
        <f t="shared" si="878"/>
        <v>45616</v>
      </c>
      <c r="G1836" s="116">
        <f t="shared" si="856"/>
        <v>8.3006723105383262E-3</v>
      </c>
      <c r="H1836" s="117">
        <f t="shared" si="864"/>
        <v>45677</v>
      </c>
      <c r="I1836" s="117">
        <f t="shared" si="857"/>
        <v>45677</v>
      </c>
      <c r="J1836" s="118">
        <f t="shared" si="865"/>
        <v>19</v>
      </c>
      <c r="K1836" s="118">
        <f t="shared" si="854"/>
        <v>19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1.5275809188114535</v>
      </c>
      <c r="O1836" s="112">
        <f t="shared" si="876"/>
        <v>1.5402608600000001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9.5000000000000001E-2</v>
      </c>
      <c r="U1836" s="120">
        <f t="shared" si="874"/>
        <v>19</v>
      </c>
      <c r="V1836" s="120">
        <v>252</v>
      </c>
      <c r="W1836" s="119">
        <f t="shared" si="859"/>
        <v>1.0068660549999999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45677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45677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7"/>
        <v>5739.56</v>
      </c>
      <c r="F1837" s="115">
        <f t="shared" si="878"/>
        <v>45616</v>
      </c>
      <c r="G1837" s="116">
        <f t="shared" si="856"/>
        <v>8.3006723105383262E-3</v>
      </c>
      <c r="H1837" s="117">
        <f t="shared" si="864"/>
        <v>45708</v>
      </c>
      <c r="I1837" s="117">
        <f t="shared" si="857"/>
        <v>45677</v>
      </c>
      <c r="J1837" s="118">
        <f t="shared" si="865"/>
        <v>19</v>
      </c>
      <c r="K1837" s="118">
        <f t="shared" si="854"/>
        <v>19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1.5275809188114535</v>
      </c>
      <c r="O1837" s="112">
        <f t="shared" si="876"/>
        <v>1.5402608600000001</v>
      </c>
      <c r="P1837" s="112">
        <f t="shared" si="858"/>
        <v>0</v>
      </c>
      <c r="Q1837" s="162">
        <f t="shared" si="869"/>
        <v>60</v>
      </c>
      <c r="R1837" s="30">
        <f t="shared" si="870"/>
        <v>0.27697099999999997</v>
      </c>
      <c r="S1837" s="112">
        <f t="shared" si="875"/>
        <v>0</v>
      </c>
      <c r="T1837" s="122">
        <f t="shared" si="867"/>
        <v>9.5000000000000001E-2</v>
      </c>
      <c r="U1837" s="120">
        <f t="shared" si="874"/>
        <v>19</v>
      </c>
      <c r="V1837" s="120">
        <v>252</v>
      </c>
      <c r="W1837" s="119">
        <f t="shared" si="859"/>
        <v>1.0068660549999999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45677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45678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7"/>
        <v>5739.56</v>
      </c>
      <c r="F1838" s="115">
        <f t="shared" si="878"/>
        <v>45646</v>
      </c>
      <c r="G1838" s="116">
        <f t="shared" si="856"/>
        <v>8.3006723105383262E-3</v>
      </c>
      <c r="H1838" s="117">
        <f t="shared" si="864"/>
        <v>45708</v>
      </c>
      <c r="I1838" s="117">
        <f t="shared" si="857"/>
        <v>45708</v>
      </c>
      <c r="J1838" s="118">
        <f t="shared" si="865"/>
        <v>23</v>
      </c>
      <c r="K1838" s="118">
        <f t="shared" ref="K1838:K1901" si="880">(J1838-(NETWORKDAYS(A1838,I1838,AD$148:AD$502)-1))</f>
        <v>1</v>
      </c>
      <c r="L1838" s="8">
        <f t="shared" si="866"/>
        <v>1.00035947</v>
      </c>
      <c r="M1838" s="119">
        <f t="shared" si="879"/>
        <v>1.0083006699999999</v>
      </c>
      <c r="N1838" s="119">
        <f t="shared" si="873"/>
        <v>1.5402608639168041</v>
      </c>
      <c r="O1838" s="112">
        <f t="shared" si="876"/>
        <v>1.54081454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9.5000000000000001E-2</v>
      </c>
      <c r="U1838" s="120">
        <f t="shared" si="874"/>
        <v>1</v>
      </c>
      <c r="V1838" s="120">
        <v>252</v>
      </c>
      <c r="W1838" s="119">
        <f t="shared" si="859"/>
        <v>1.0003602009999999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45708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45679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7"/>
        <v>5739.56</v>
      </c>
      <c r="F1839" s="115">
        <f t="shared" si="878"/>
        <v>45646</v>
      </c>
      <c r="G1839" s="116">
        <f t="shared" si="856"/>
        <v>8.3006723105383262E-3</v>
      </c>
      <c r="H1839" s="117">
        <f t="shared" si="864"/>
        <v>45708</v>
      </c>
      <c r="I1839" s="117">
        <f t="shared" si="857"/>
        <v>45708</v>
      </c>
      <c r="J1839" s="118">
        <f t="shared" si="865"/>
        <v>23</v>
      </c>
      <c r="K1839" s="118">
        <f t="shared" si="880"/>
        <v>2</v>
      </c>
      <c r="L1839" s="8">
        <f t="shared" si="866"/>
        <v>1.0007190699999999</v>
      </c>
      <c r="M1839" s="119">
        <f t="shared" si="879"/>
        <v>1.0083006699999999</v>
      </c>
      <c r="N1839" s="119">
        <f t="shared" si="873"/>
        <v>1.5402608639168041</v>
      </c>
      <c r="O1839" s="112">
        <f t="shared" si="876"/>
        <v>1.54136841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9.5000000000000001E-2</v>
      </c>
      <c r="U1839" s="120">
        <f t="shared" si="874"/>
        <v>2</v>
      </c>
      <c r="V1839" s="120">
        <v>252</v>
      </c>
      <c r="W1839" s="119">
        <f t="shared" si="859"/>
        <v>1.0007205320000001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45708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45680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7"/>
        <v>5739.56</v>
      </c>
      <c r="F1840" s="115">
        <f t="shared" si="878"/>
        <v>45646</v>
      </c>
      <c r="G1840" s="116">
        <f t="shared" si="856"/>
        <v>8.3006723105383262E-3</v>
      </c>
      <c r="H1840" s="117">
        <f t="shared" si="864"/>
        <v>45708</v>
      </c>
      <c r="I1840" s="117">
        <f t="shared" si="857"/>
        <v>45708</v>
      </c>
      <c r="J1840" s="118">
        <f t="shared" si="865"/>
        <v>23</v>
      </c>
      <c r="K1840" s="118">
        <f t="shared" si="880"/>
        <v>3</v>
      </c>
      <c r="L1840" s="8">
        <f t="shared" si="866"/>
        <v>1.0010787999999999</v>
      </c>
      <c r="M1840" s="119">
        <f t="shared" si="879"/>
        <v>1.0083006699999999</v>
      </c>
      <c r="N1840" s="119">
        <f t="shared" si="873"/>
        <v>1.5402608639168041</v>
      </c>
      <c r="O1840" s="112">
        <f t="shared" si="876"/>
        <v>1.5419224899999999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9.5000000000000001E-2</v>
      </c>
      <c r="U1840" s="120">
        <f t="shared" si="874"/>
        <v>3</v>
      </c>
      <c r="V1840" s="120">
        <v>252</v>
      </c>
      <c r="W1840" s="119">
        <f t="shared" si="859"/>
        <v>1.001080993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45708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45681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7"/>
        <v>5739.56</v>
      </c>
      <c r="F1841" s="115">
        <f t="shared" si="878"/>
        <v>45646</v>
      </c>
      <c r="G1841" s="116">
        <f t="shared" si="856"/>
        <v>8.3006723105383262E-3</v>
      </c>
      <c r="H1841" s="117">
        <f t="shared" si="864"/>
        <v>45708</v>
      </c>
      <c r="I1841" s="117">
        <f t="shared" si="857"/>
        <v>45708</v>
      </c>
      <c r="J1841" s="118">
        <f t="shared" si="865"/>
        <v>23</v>
      </c>
      <c r="K1841" s="118">
        <f t="shared" si="880"/>
        <v>4</v>
      </c>
      <c r="L1841" s="8">
        <f t="shared" si="866"/>
        <v>1.00143867</v>
      </c>
      <c r="M1841" s="119">
        <f t="shared" si="879"/>
        <v>1.0083006699999999</v>
      </c>
      <c r="N1841" s="119">
        <f t="shared" si="873"/>
        <v>1.5402608639168041</v>
      </c>
      <c r="O1841" s="112">
        <f t="shared" si="876"/>
        <v>1.54247679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9.5000000000000001E-2</v>
      </c>
      <c r="U1841" s="120">
        <f t="shared" si="874"/>
        <v>4</v>
      </c>
      <c r="V1841" s="120">
        <v>252</v>
      </c>
      <c r="W1841" s="119">
        <f t="shared" si="859"/>
        <v>1.0014415830000001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45708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45682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7"/>
        <v>5739.56</v>
      </c>
      <c r="F1842" s="115">
        <f t="shared" si="878"/>
        <v>45646</v>
      </c>
      <c r="G1842" s="116">
        <f t="shared" si="856"/>
        <v>8.3006723105383262E-3</v>
      </c>
      <c r="H1842" s="117">
        <f t="shared" si="864"/>
        <v>45708</v>
      </c>
      <c r="I1842" s="117">
        <f t="shared" si="857"/>
        <v>45708</v>
      </c>
      <c r="J1842" s="118">
        <f t="shared" si="865"/>
        <v>23</v>
      </c>
      <c r="K1842" s="118">
        <f t="shared" si="880"/>
        <v>5</v>
      </c>
      <c r="L1842" s="8">
        <f t="shared" si="866"/>
        <v>1.00179866</v>
      </c>
      <c r="M1842" s="119">
        <f t="shared" si="879"/>
        <v>1.0083006699999999</v>
      </c>
      <c r="N1842" s="119">
        <f t="shared" si="873"/>
        <v>1.5402608639168041</v>
      </c>
      <c r="O1842" s="112">
        <f t="shared" si="876"/>
        <v>1.54303126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9.5000000000000001E-2</v>
      </c>
      <c r="U1842" s="120">
        <f t="shared" si="874"/>
        <v>5</v>
      </c>
      <c r="V1842" s="120">
        <v>252</v>
      </c>
      <c r="W1842" s="119">
        <f t="shared" si="859"/>
        <v>1.0018023039999999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45708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45683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7"/>
        <v>5739.56</v>
      </c>
      <c r="F1843" s="115">
        <f t="shared" si="878"/>
        <v>45646</v>
      </c>
      <c r="G1843" s="116">
        <f t="shared" si="856"/>
        <v>8.3006723105383262E-3</v>
      </c>
      <c r="H1843" s="117">
        <f t="shared" si="864"/>
        <v>45708</v>
      </c>
      <c r="I1843" s="117">
        <f t="shared" si="857"/>
        <v>45708</v>
      </c>
      <c r="J1843" s="118">
        <f t="shared" si="865"/>
        <v>23</v>
      </c>
      <c r="K1843" s="118">
        <f t="shared" si="880"/>
        <v>5</v>
      </c>
      <c r="L1843" s="8">
        <f t="shared" si="866"/>
        <v>1.00179866</v>
      </c>
      <c r="M1843" s="119">
        <f t="shared" si="879"/>
        <v>1.0083006699999999</v>
      </c>
      <c r="N1843" s="119">
        <f t="shared" si="873"/>
        <v>1.5402608639168041</v>
      </c>
      <c r="O1843" s="112">
        <f t="shared" si="876"/>
        <v>1.54303126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9.5000000000000001E-2</v>
      </c>
      <c r="U1843" s="120">
        <f t="shared" si="874"/>
        <v>5</v>
      </c>
      <c r="V1843" s="120">
        <v>252</v>
      </c>
      <c r="W1843" s="119">
        <f t="shared" si="859"/>
        <v>1.0018023039999999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45708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45684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7"/>
        <v>5739.56</v>
      </c>
      <c r="F1844" s="115">
        <f t="shared" si="878"/>
        <v>45646</v>
      </c>
      <c r="G1844" s="116">
        <f t="shared" si="856"/>
        <v>8.3006723105383262E-3</v>
      </c>
      <c r="H1844" s="117">
        <f t="shared" si="864"/>
        <v>45708</v>
      </c>
      <c r="I1844" s="117">
        <f t="shared" si="857"/>
        <v>45708</v>
      </c>
      <c r="J1844" s="118">
        <f t="shared" si="865"/>
        <v>23</v>
      </c>
      <c r="K1844" s="118">
        <f t="shared" si="880"/>
        <v>5</v>
      </c>
      <c r="L1844" s="8">
        <f t="shared" si="866"/>
        <v>1.00179866</v>
      </c>
      <c r="M1844" s="119">
        <f t="shared" si="879"/>
        <v>1.0083006699999999</v>
      </c>
      <c r="N1844" s="119">
        <f t="shared" si="873"/>
        <v>1.5402608639168041</v>
      </c>
      <c r="O1844" s="112">
        <f t="shared" si="876"/>
        <v>1.54303126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9.5000000000000001E-2</v>
      </c>
      <c r="U1844" s="120">
        <f t="shared" si="874"/>
        <v>5</v>
      </c>
      <c r="V1844" s="120">
        <v>252</v>
      </c>
      <c r="W1844" s="119">
        <f t="shared" si="859"/>
        <v>1.0018023039999999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45708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45685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7"/>
        <v>5739.56</v>
      </c>
      <c r="F1845" s="115">
        <f t="shared" si="878"/>
        <v>45646</v>
      </c>
      <c r="G1845" s="116">
        <f t="shared" si="856"/>
        <v>8.3006723105383262E-3</v>
      </c>
      <c r="H1845" s="117">
        <f t="shared" si="864"/>
        <v>45708</v>
      </c>
      <c r="I1845" s="117">
        <f t="shared" si="857"/>
        <v>45708</v>
      </c>
      <c r="J1845" s="118">
        <f t="shared" si="865"/>
        <v>23</v>
      </c>
      <c r="K1845" s="118">
        <f t="shared" si="880"/>
        <v>6</v>
      </c>
      <c r="L1845" s="8">
        <f t="shared" si="866"/>
        <v>1.00215878</v>
      </c>
      <c r="M1845" s="119">
        <f t="shared" si="879"/>
        <v>1.0083006699999999</v>
      </c>
      <c r="N1845" s="119">
        <f t="shared" si="873"/>
        <v>1.5402608639168041</v>
      </c>
      <c r="O1845" s="112">
        <f t="shared" si="876"/>
        <v>1.54358594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9.5000000000000001E-2</v>
      </c>
      <c r="U1845" s="120">
        <f t="shared" si="874"/>
        <v>6</v>
      </c>
      <c r="V1845" s="120">
        <v>252</v>
      </c>
      <c r="W1845" s="119">
        <f t="shared" si="859"/>
        <v>1.002163154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45708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45686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7"/>
        <v>5739.56</v>
      </c>
      <c r="F1846" s="115">
        <f t="shared" si="878"/>
        <v>45646</v>
      </c>
      <c r="G1846" s="116">
        <f t="shared" si="856"/>
        <v>8.3006723105383262E-3</v>
      </c>
      <c r="H1846" s="117">
        <f t="shared" si="864"/>
        <v>45708</v>
      </c>
      <c r="I1846" s="117">
        <f t="shared" si="857"/>
        <v>45708</v>
      </c>
      <c r="J1846" s="118">
        <f t="shared" si="865"/>
        <v>23</v>
      </c>
      <c r="K1846" s="118">
        <f t="shared" si="880"/>
        <v>7</v>
      </c>
      <c r="L1846" s="8">
        <f t="shared" si="866"/>
        <v>1.00251903</v>
      </c>
      <c r="M1846" s="119">
        <f t="shared" si="879"/>
        <v>1.0083006699999999</v>
      </c>
      <c r="N1846" s="119">
        <f t="shared" si="873"/>
        <v>1.5402608639168041</v>
      </c>
      <c r="O1846" s="112">
        <f t="shared" si="876"/>
        <v>1.54414082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9.5000000000000001E-2</v>
      </c>
      <c r="U1846" s="120">
        <f t="shared" si="874"/>
        <v>7</v>
      </c>
      <c r="V1846" s="120">
        <v>252</v>
      </c>
      <c r="W1846" s="119">
        <f t="shared" si="859"/>
        <v>1.002524135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45708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45687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7"/>
        <v>5739.56</v>
      </c>
      <c r="F1847" s="115">
        <f t="shared" si="878"/>
        <v>45646</v>
      </c>
      <c r="G1847" s="116">
        <f t="shared" si="856"/>
        <v>8.3006723105383262E-3</v>
      </c>
      <c r="H1847" s="117">
        <f t="shared" si="864"/>
        <v>45708</v>
      </c>
      <c r="I1847" s="117">
        <f t="shared" si="857"/>
        <v>45708</v>
      </c>
      <c r="J1847" s="118">
        <f t="shared" si="865"/>
        <v>23</v>
      </c>
      <c r="K1847" s="118">
        <f t="shared" si="880"/>
        <v>8</v>
      </c>
      <c r="L1847" s="8">
        <f t="shared" si="866"/>
        <v>1.00287941</v>
      </c>
      <c r="M1847" s="119">
        <f t="shared" si="879"/>
        <v>1.0083006699999999</v>
      </c>
      <c r="N1847" s="119">
        <f t="shared" si="873"/>
        <v>1.5402608639168041</v>
      </c>
      <c r="O1847" s="112">
        <f t="shared" si="876"/>
        <v>1.5446959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9.5000000000000001E-2</v>
      </c>
      <c r="U1847" s="120">
        <f t="shared" si="874"/>
        <v>8</v>
      </c>
      <c r="V1847" s="120">
        <v>252</v>
      </c>
      <c r="W1847" s="119">
        <f t="shared" si="859"/>
        <v>1.0028852450000001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45708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45688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7"/>
        <v>5739.56</v>
      </c>
      <c r="F1848" s="115">
        <f t="shared" si="878"/>
        <v>45646</v>
      </c>
      <c r="G1848" s="116">
        <f t="shared" si="856"/>
        <v>8.3006723105383262E-3</v>
      </c>
      <c r="H1848" s="117">
        <f t="shared" si="864"/>
        <v>45708</v>
      </c>
      <c r="I1848" s="117">
        <f t="shared" si="857"/>
        <v>45708</v>
      </c>
      <c r="J1848" s="118">
        <f t="shared" si="865"/>
        <v>23</v>
      </c>
      <c r="K1848" s="118">
        <f t="shared" si="880"/>
        <v>9</v>
      </c>
      <c r="L1848" s="8">
        <f t="shared" si="866"/>
        <v>1.00323991</v>
      </c>
      <c r="M1848" s="119">
        <f t="shared" si="879"/>
        <v>1.0083006699999999</v>
      </c>
      <c r="N1848" s="119">
        <f t="shared" si="873"/>
        <v>1.5402608639168041</v>
      </c>
      <c r="O1848" s="112">
        <f t="shared" si="876"/>
        <v>1.54525117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9.5000000000000001E-2</v>
      </c>
      <c r="U1848" s="120">
        <f t="shared" si="874"/>
        <v>9</v>
      </c>
      <c r="V1848" s="120">
        <v>252</v>
      </c>
      <c r="W1848" s="119">
        <f t="shared" si="859"/>
        <v>1.0032464860000001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45708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45689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7"/>
        <v>5739.56</v>
      </c>
      <c r="F1849" s="115">
        <f t="shared" si="878"/>
        <v>45646</v>
      </c>
      <c r="G1849" s="116">
        <f t="shared" si="856"/>
        <v>8.3006723105383262E-3</v>
      </c>
      <c r="H1849" s="117">
        <f t="shared" si="864"/>
        <v>45708</v>
      </c>
      <c r="I1849" s="117">
        <f t="shared" si="857"/>
        <v>45708</v>
      </c>
      <c r="J1849" s="118">
        <f t="shared" si="865"/>
        <v>23</v>
      </c>
      <c r="K1849" s="118">
        <f t="shared" si="880"/>
        <v>10</v>
      </c>
      <c r="L1849" s="8">
        <f t="shared" si="866"/>
        <v>1.00360055</v>
      </c>
      <c r="M1849" s="119">
        <f t="shared" si="879"/>
        <v>1.0083006699999999</v>
      </c>
      <c r="N1849" s="119">
        <f t="shared" si="873"/>
        <v>1.5402608639168041</v>
      </c>
      <c r="O1849" s="112">
        <f t="shared" si="876"/>
        <v>1.5458066500000001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9.5000000000000001E-2</v>
      </c>
      <c r="U1849" s="120">
        <f t="shared" si="874"/>
        <v>10</v>
      </c>
      <c r="V1849" s="120">
        <v>252</v>
      </c>
      <c r="W1849" s="119">
        <f t="shared" si="859"/>
        <v>1.0036078559999999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45708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45690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7"/>
        <v>5739.56</v>
      </c>
      <c r="F1850" s="115">
        <f t="shared" si="878"/>
        <v>45646</v>
      </c>
      <c r="G1850" s="116">
        <f t="shared" si="856"/>
        <v>8.3006723105383262E-3</v>
      </c>
      <c r="H1850" s="117">
        <f t="shared" si="864"/>
        <v>45708</v>
      </c>
      <c r="I1850" s="117">
        <f t="shared" si="857"/>
        <v>45708</v>
      </c>
      <c r="J1850" s="118">
        <f t="shared" si="865"/>
        <v>23</v>
      </c>
      <c r="K1850" s="118">
        <f t="shared" si="880"/>
        <v>10</v>
      </c>
      <c r="L1850" s="8">
        <f t="shared" si="866"/>
        <v>1.00360055</v>
      </c>
      <c r="M1850" s="119">
        <f t="shared" si="879"/>
        <v>1.0083006699999999</v>
      </c>
      <c r="N1850" s="119">
        <f t="shared" si="873"/>
        <v>1.5402608639168041</v>
      </c>
      <c r="O1850" s="112">
        <f t="shared" si="876"/>
        <v>1.5458066500000001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9.5000000000000001E-2</v>
      </c>
      <c r="U1850" s="120">
        <f t="shared" si="874"/>
        <v>10</v>
      </c>
      <c r="V1850" s="120">
        <v>252</v>
      </c>
      <c r="W1850" s="119">
        <f t="shared" si="859"/>
        <v>1.0036078559999999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45708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45691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7"/>
        <v>5739.56</v>
      </c>
      <c r="F1851" s="115">
        <f t="shared" si="878"/>
        <v>45646</v>
      </c>
      <c r="G1851" s="116">
        <f t="shared" si="856"/>
        <v>8.3006723105383262E-3</v>
      </c>
      <c r="H1851" s="117">
        <f t="shared" si="864"/>
        <v>45708</v>
      </c>
      <c r="I1851" s="117">
        <f t="shared" si="857"/>
        <v>45708</v>
      </c>
      <c r="J1851" s="118">
        <f t="shared" si="865"/>
        <v>23</v>
      </c>
      <c r="K1851" s="118">
        <f t="shared" si="880"/>
        <v>10</v>
      </c>
      <c r="L1851" s="8">
        <f t="shared" si="866"/>
        <v>1.00360055</v>
      </c>
      <c r="M1851" s="119">
        <f t="shared" si="879"/>
        <v>1.0083006699999999</v>
      </c>
      <c r="N1851" s="119">
        <f t="shared" si="873"/>
        <v>1.5402608639168041</v>
      </c>
      <c r="O1851" s="112">
        <f t="shared" si="876"/>
        <v>1.5458066500000001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9.5000000000000001E-2</v>
      </c>
      <c r="U1851" s="120">
        <f t="shared" si="874"/>
        <v>10</v>
      </c>
      <c r="V1851" s="120">
        <v>252</v>
      </c>
      <c r="W1851" s="119">
        <f t="shared" si="859"/>
        <v>1.0036078559999999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45708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45692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7"/>
        <v>5739.56</v>
      </c>
      <c r="F1852" s="115">
        <f t="shared" si="878"/>
        <v>45646</v>
      </c>
      <c r="G1852" s="116">
        <f t="shared" si="856"/>
        <v>8.3006723105383262E-3</v>
      </c>
      <c r="H1852" s="117">
        <f t="shared" si="864"/>
        <v>45708</v>
      </c>
      <c r="I1852" s="117">
        <f t="shared" si="857"/>
        <v>45708</v>
      </c>
      <c r="J1852" s="118">
        <f t="shared" si="865"/>
        <v>23</v>
      </c>
      <c r="K1852" s="118">
        <f t="shared" si="880"/>
        <v>11</v>
      </c>
      <c r="L1852" s="8">
        <f t="shared" si="866"/>
        <v>1.0039613199999999</v>
      </c>
      <c r="M1852" s="119">
        <f t="shared" si="879"/>
        <v>1.0083006699999999</v>
      </c>
      <c r="N1852" s="119">
        <f t="shared" si="873"/>
        <v>1.5402608639168041</v>
      </c>
      <c r="O1852" s="112">
        <f t="shared" si="876"/>
        <v>1.54636233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9.5000000000000001E-2</v>
      </c>
      <c r="U1852" s="120">
        <f t="shared" si="874"/>
        <v>11</v>
      </c>
      <c r="V1852" s="120">
        <v>252</v>
      </c>
      <c r="W1852" s="119">
        <f t="shared" si="859"/>
        <v>1.0039693569999999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45708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45693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7"/>
        <v>5739.56</v>
      </c>
      <c r="F1853" s="115">
        <f t="shared" si="878"/>
        <v>45646</v>
      </c>
      <c r="G1853" s="116">
        <f t="shared" si="856"/>
        <v>8.3006723105383262E-3</v>
      </c>
      <c r="H1853" s="117">
        <f t="shared" si="864"/>
        <v>45708</v>
      </c>
      <c r="I1853" s="117">
        <f t="shared" si="857"/>
        <v>45708</v>
      </c>
      <c r="J1853" s="118">
        <f t="shared" si="865"/>
        <v>23</v>
      </c>
      <c r="K1853" s="118">
        <f t="shared" si="880"/>
        <v>12</v>
      </c>
      <c r="L1853" s="8">
        <f t="shared" si="866"/>
        <v>1.0043222199999999</v>
      </c>
      <c r="M1853" s="119">
        <f t="shared" si="879"/>
        <v>1.0083006699999999</v>
      </c>
      <c r="N1853" s="119">
        <f t="shared" si="873"/>
        <v>1.5402608639168041</v>
      </c>
      <c r="O1853" s="112">
        <f t="shared" si="876"/>
        <v>1.5469182100000001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9.5000000000000001E-2</v>
      </c>
      <c r="U1853" s="120">
        <f t="shared" si="874"/>
        <v>12</v>
      </c>
      <c r="V1853" s="120">
        <v>252</v>
      </c>
      <c r="W1853" s="119">
        <f t="shared" si="859"/>
        <v>1.004330988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45708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45694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7"/>
        <v>5739.56</v>
      </c>
      <c r="F1854" s="115">
        <f t="shared" si="878"/>
        <v>45646</v>
      </c>
      <c r="G1854" s="116">
        <f t="shared" si="856"/>
        <v>8.3006723105383262E-3</v>
      </c>
      <c r="H1854" s="117">
        <f t="shared" si="864"/>
        <v>45708</v>
      </c>
      <c r="I1854" s="117">
        <f t="shared" si="857"/>
        <v>45708</v>
      </c>
      <c r="J1854" s="118">
        <f t="shared" si="865"/>
        <v>23</v>
      </c>
      <c r="K1854" s="118">
        <f t="shared" si="880"/>
        <v>13</v>
      </c>
      <c r="L1854" s="8">
        <f t="shared" si="866"/>
        <v>1.00468325</v>
      </c>
      <c r="M1854" s="119">
        <f t="shared" si="879"/>
        <v>1.0083006699999999</v>
      </c>
      <c r="N1854" s="119">
        <f t="shared" si="873"/>
        <v>1.5402608639168041</v>
      </c>
      <c r="O1854" s="112">
        <f t="shared" si="876"/>
        <v>1.54747429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9.5000000000000001E-2</v>
      </c>
      <c r="U1854" s="120">
        <f t="shared" si="874"/>
        <v>13</v>
      </c>
      <c r="V1854" s="120">
        <v>252</v>
      </c>
      <c r="W1854" s="119">
        <f t="shared" si="859"/>
        <v>1.0046927489999999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45708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45695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7"/>
        <v>5739.56</v>
      </c>
      <c r="F1855" s="115">
        <f t="shared" si="878"/>
        <v>45646</v>
      </c>
      <c r="G1855" s="116">
        <f t="shared" si="856"/>
        <v>8.3006723105383262E-3</v>
      </c>
      <c r="H1855" s="117">
        <f t="shared" si="864"/>
        <v>45708</v>
      </c>
      <c r="I1855" s="117">
        <f t="shared" si="857"/>
        <v>45708</v>
      </c>
      <c r="J1855" s="118">
        <f t="shared" si="865"/>
        <v>23</v>
      </c>
      <c r="K1855" s="118">
        <f t="shared" si="880"/>
        <v>14</v>
      </c>
      <c r="L1855" s="8">
        <f t="shared" si="866"/>
        <v>1.0050444000000001</v>
      </c>
      <c r="M1855" s="119">
        <f t="shared" si="879"/>
        <v>1.0083006699999999</v>
      </c>
      <c r="N1855" s="119">
        <f t="shared" si="873"/>
        <v>1.5402608639168041</v>
      </c>
      <c r="O1855" s="112">
        <f t="shared" si="876"/>
        <v>1.54803055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9.5000000000000001E-2</v>
      </c>
      <c r="U1855" s="120">
        <f t="shared" si="874"/>
        <v>14</v>
      </c>
      <c r="V1855" s="120">
        <v>252</v>
      </c>
      <c r="W1855" s="119">
        <f t="shared" si="859"/>
        <v>1.0050546410000001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45708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45696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7"/>
        <v>5739.56</v>
      </c>
      <c r="F1856" s="115">
        <f t="shared" si="878"/>
        <v>45646</v>
      </c>
      <c r="G1856" s="116">
        <f t="shared" si="856"/>
        <v>8.3006723105383262E-3</v>
      </c>
      <c r="H1856" s="117">
        <f t="shared" si="864"/>
        <v>45708</v>
      </c>
      <c r="I1856" s="117">
        <f t="shared" si="857"/>
        <v>45708</v>
      </c>
      <c r="J1856" s="118">
        <f t="shared" si="865"/>
        <v>23</v>
      </c>
      <c r="K1856" s="118">
        <f t="shared" si="880"/>
        <v>15</v>
      </c>
      <c r="L1856" s="8">
        <f t="shared" si="866"/>
        <v>1.0054056899999999</v>
      </c>
      <c r="M1856" s="119">
        <f t="shared" si="879"/>
        <v>1.0083006699999999</v>
      </c>
      <c r="N1856" s="119">
        <f t="shared" si="873"/>
        <v>1.5402608639168041</v>
      </c>
      <c r="O1856" s="112">
        <f t="shared" si="876"/>
        <v>1.54858703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9.5000000000000001E-2</v>
      </c>
      <c r="U1856" s="120">
        <f t="shared" si="874"/>
        <v>15</v>
      </c>
      <c r="V1856" s="120">
        <v>252</v>
      </c>
      <c r="W1856" s="119">
        <f t="shared" si="859"/>
        <v>1.0054166630000001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45708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45697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7"/>
        <v>5739.56</v>
      </c>
      <c r="F1857" s="115">
        <f t="shared" si="878"/>
        <v>45646</v>
      </c>
      <c r="G1857" s="116">
        <f t="shared" si="856"/>
        <v>8.3006723105383262E-3</v>
      </c>
      <c r="H1857" s="117">
        <f t="shared" si="864"/>
        <v>45708</v>
      </c>
      <c r="I1857" s="117">
        <f t="shared" si="857"/>
        <v>45708</v>
      </c>
      <c r="J1857" s="118">
        <f t="shared" si="865"/>
        <v>23</v>
      </c>
      <c r="K1857" s="118">
        <f t="shared" si="880"/>
        <v>15</v>
      </c>
      <c r="L1857" s="8">
        <f t="shared" si="866"/>
        <v>1.0054056899999999</v>
      </c>
      <c r="M1857" s="119">
        <f t="shared" si="879"/>
        <v>1.0083006699999999</v>
      </c>
      <c r="N1857" s="119">
        <f t="shared" si="873"/>
        <v>1.5402608639168041</v>
      </c>
      <c r="O1857" s="112">
        <f t="shared" si="876"/>
        <v>1.54858703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9.5000000000000001E-2</v>
      </c>
      <c r="U1857" s="120">
        <f t="shared" si="874"/>
        <v>15</v>
      </c>
      <c r="V1857" s="120">
        <v>252</v>
      </c>
      <c r="W1857" s="119">
        <f t="shared" si="859"/>
        <v>1.0054166630000001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45708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45698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7"/>
        <v>5739.56</v>
      </c>
      <c r="F1858" s="115">
        <f t="shared" si="878"/>
        <v>45646</v>
      </c>
      <c r="G1858" s="116">
        <f t="shared" si="856"/>
        <v>8.3006723105383262E-3</v>
      </c>
      <c r="H1858" s="117">
        <f t="shared" si="864"/>
        <v>45708</v>
      </c>
      <c r="I1858" s="117">
        <f t="shared" si="857"/>
        <v>45708</v>
      </c>
      <c r="J1858" s="118">
        <f t="shared" si="865"/>
        <v>23</v>
      </c>
      <c r="K1858" s="118">
        <f t="shared" si="880"/>
        <v>15</v>
      </c>
      <c r="L1858" s="8">
        <f t="shared" si="866"/>
        <v>1.0054056899999999</v>
      </c>
      <c r="M1858" s="119">
        <f t="shared" si="879"/>
        <v>1.0083006699999999</v>
      </c>
      <c r="N1858" s="119">
        <f t="shared" si="873"/>
        <v>1.5402608639168041</v>
      </c>
      <c r="O1858" s="112">
        <f t="shared" si="876"/>
        <v>1.54858703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9.5000000000000001E-2</v>
      </c>
      <c r="U1858" s="120">
        <f t="shared" si="874"/>
        <v>15</v>
      </c>
      <c r="V1858" s="120">
        <v>252</v>
      </c>
      <c r="W1858" s="119">
        <f t="shared" si="859"/>
        <v>1.0054166630000001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45708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45699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7"/>
        <v>5739.56</v>
      </c>
      <c r="F1859" s="115">
        <f t="shared" si="878"/>
        <v>45646</v>
      </c>
      <c r="G1859" s="116">
        <f t="shared" si="856"/>
        <v>8.3006723105383262E-3</v>
      </c>
      <c r="H1859" s="117">
        <f t="shared" si="864"/>
        <v>45708</v>
      </c>
      <c r="I1859" s="117">
        <f t="shared" si="857"/>
        <v>45708</v>
      </c>
      <c r="J1859" s="118">
        <f t="shared" si="865"/>
        <v>23</v>
      </c>
      <c r="K1859" s="118">
        <f t="shared" si="880"/>
        <v>16</v>
      </c>
      <c r="L1859" s="8">
        <f t="shared" si="866"/>
        <v>1.0057671100000001</v>
      </c>
      <c r="M1859" s="119">
        <f t="shared" si="879"/>
        <v>1.0083006699999999</v>
      </c>
      <c r="N1859" s="119">
        <f t="shared" si="873"/>
        <v>1.5402608639168041</v>
      </c>
      <c r="O1859" s="112">
        <f t="shared" si="876"/>
        <v>1.5491437100000001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9.5000000000000001E-2</v>
      </c>
      <c r="U1859" s="120">
        <f t="shared" si="874"/>
        <v>16</v>
      </c>
      <c r="V1859" s="120">
        <v>252</v>
      </c>
      <c r="W1859" s="119">
        <f t="shared" si="859"/>
        <v>1.005778815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45708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45700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7"/>
        <v>5739.56</v>
      </c>
      <c r="F1860" s="115">
        <f t="shared" si="878"/>
        <v>45646</v>
      </c>
      <c r="G1860" s="116">
        <f t="shared" si="856"/>
        <v>8.3006723105383262E-3</v>
      </c>
      <c r="H1860" s="117">
        <f t="shared" si="864"/>
        <v>45708</v>
      </c>
      <c r="I1860" s="117">
        <f t="shared" si="857"/>
        <v>45708</v>
      </c>
      <c r="J1860" s="118">
        <f t="shared" si="865"/>
        <v>23</v>
      </c>
      <c r="K1860" s="118">
        <f t="shared" si="880"/>
        <v>17</v>
      </c>
      <c r="L1860" s="8">
        <f t="shared" si="866"/>
        <v>1.00612865</v>
      </c>
      <c r="M1860" s="119">
        <f t="shared" si="879"/>
        <v>1.0083006699999999</v>
      </c>
      <c r="N1860" s="119">
        <f t="shared" si="873"/>
        <v>1.5402608639168041</v>
      </c>
      <c r="O1860" s="112">
        <f t="shared" si="876"/>
        <v>1.5497005800000001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9.5000000000000001E-2</v>
      </c>
      <c r="U1860" s="120">
        <f t="shared" si="874"/>
        <v>17</v>
      </c>
      <c r="V1860" s="120">
        <v>252</v>
      </c>
      <c r="W1860" s="119">
        <f t="shared" si="859"/>
        <v>1.0061410980000001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45708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45701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7"/>
        <v>5739.56</v>
      </c>
      <c r="F1861" s="115">
        <f t="shared" si="878"/>
        <v>45646</v>
      </c>
      <c r="G1861" s="116">
        <f t="shared" si="856"/>
        <v>8.3006723105383262E-3</v>
      </c>
      <c r="H1861" s="117">
        <f t="shared" si="864"/>
        <v>45708</v>
      </c>
      <c r="I1861" s="117">
        <f t="shared" si="857"/>
        <v>45708</v>
      </c>
      <c r="J1861" s="118">
        <f t="shared" si="865"/>
        <v>23</v>
      </c>
      <c r="K1861" s="118">
        <f t="shared" si="880"/>
        <v>18</v>
      </c>
      <c r="L1861" s="8">
        <f t="shared" si="866"/>
        <v>1.0064903300000001</v>
      </c>
      <c r="M1861" s="119">
        <f t="shared" si="879"/>
        <v>1.0083006699999999</v>
      </c>
      <c r="N1861" s="119">
        <f t="shared" si="873"/>
        <v>1.5402608639168041</v>
      </c>
      <c r="O1861" s="112">
        <f t="shared" si="876"/>
        <v>1.55025766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9.5000000000000001E-2</v>
      </c>
      <c r="U1861" s="120">
        <f t="shared" si="874"/>
        <v>18</v>
      </c>
      <c r="V1861" s="120">
        <v>252</v>
      </c>
      <c r="W1861" s="119">
        <f t="shared" si="859"/>
        <v>1.006503511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45708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45702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7"/>
        <v>5739.56</v>
      </c>
      <c r="F1862" s="115">
        <f t="shared" si="878"/>
        <v>45646</v>
      </c>
      <c r="G1862" s="116">
        <f t="shared" si="856"/>
        <v>8.3006723105383262E-3</v>
      </c>
      <c r="H1862" s="117">
        <f t="shared" si="864"/>
        <v>45708</v>
      </c>
      <c r="I1862" s="117">
        <f t="shared" si="857"/>
        <v>45708</v>
      </c>
      <c r="J1862" s="118">
        <f t="shared" si="865"/>
        <v>23</v>
      </c>
      <c r="K1862" s="118">
        <f t="shared" si="880"/>
        <v>19</v>
      </c>
      <c r="L1862" s="8">
        <f t="shared" si="866"/>
        <v>1.0068521399999999</v>
      </c>
      <c r="M1862" s="119">
        <f t="shared" si="879"/>
        <v>1.0083006699999999</v>
      </c>
      <c r="N1862" s="119">
        <f t="shared" si="873"/>
        <v>1.5402608639168041</v>
      </c>
      <c r="O1862" s="112">
        <f t="shared" si="876"/>
        <v>1.55081494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9.5000000000000001E-2</v>
      </c>
      <c r="U1862" s="120">
        <f t="shared" si="874"/>
        <v>19</v>
      </c>
      <c r="V1862" s="120">
        <v>252</v>
      </c>
      <c r="W1862" s="119">
        <f t="shared" si="859"/>
        <v>1.0068660549999999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45708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45703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7"/>
        <v>5739.56</v>
      </c>
      <c r="F1863" s="115">
        <f t="shared" si="878"/>
        <v>45646</v>
      </c>
      <c r="G1863" s="116">
        <f t="shared" si="856"/>
        <v>8.3006723105383262E-3</v>
      </c>
      <c r="H1863" s="117">
        <f t="shared" si="864"/>
        <v>45708</v>
      </c>
      <c r="I1863" s="117">
        <f t="shared" si="857"/>
        <v>45708</v>
      </c>
      <c r="J1863" s="118">
        <f t="shared" si="865"/>
        <v>23</v>
      </c>
      <c r="K1863" s="118">
        <f t="shared" si="880"/>
        <v>20</v>
      </c>
      <c r="L1863" s="8">
        <f t="shared" si="866"/>
        <v>1.00721408</v>
      </c>
      <c r="M1863" s="119">
        <f t="shared" si="879"/>
        <v>1.0083006699999999</v>
      </c>
      <c r="N1863" s="119">
        <f t="shared" si="873"/>
        <v>1.5402608639168041</v>
      </c>
      <c r="O1863" s="112">
        <f t="shared" si="876"/>
        <v>1.5513724200000001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9.5000000000000001E-2</v>
      </c>
      <c r="U1863" s="120">
        <f t="shared" si="874"/>
        <v>20</v>
      </c>
      <c r="V1863" s="120">
        <v>252</v>
      </c>
      <c r="W1863" s="119">
        <f t="shared" si="859"/>
        <v>1.0072287289999999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45708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45704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7"/>
        <v>5739.56</v>
      </c>
      <c r="F1864" s="115">
        <f t="shared" si="878"/>
        <v>45646</v>
      </c>
      <c r="G1864" s="116">
        <f t="shared" si="856"/>
        <v>8.3006723105383262E-3</v>
      </c>
      <c r="H1864" s="117">
        <f t="shared" si="864"/>
        <v>45708</v>
      </c>
      <c r="I1864" s="117">
        <f t="shared" si="857"/>
        <v>45708</v>
      </c>
      <c r="J1864" s="118">
        <f t="shared" si="865"/>
        <v>23</v>
      </c>
      <c r="K1864" s="118">
        <f t="shared" si="880"/>
        <v>20</v>
      </c>
      <c r="L1864" s="8">
        <f t="shared" si="866"/>
        <v>1.00721408</v>
      </c>
      <c r="M1864" s="119">
        <f t="shared" si="879"/>
        <v>1.0083006699999999</v>
      </c>
      <c r="N1864" s="119">
        <f t="shared" si="873"/>
        <v>1.5402608639168041</v>
      </c>
      <c r="O1864" s="112">
        <f t="shared" si="876"/>
        <v>1.5513724200000001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9.5000000000000001E-2</v>
      </c>
      <c r="U1864" s="120">
        <f t="shared" si="874"/>
        <v>20</v>
      </c>
      <c r="V1864" s="120">
        <v>252</v>
      </c>
      <c r="W1864" s="119">
        <f t="shared" si="859"/>
        <v>1.0072287289999999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45708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45705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7"/>
        <v>5739.56</v>
      </c>
      <c r="F1865" s="115">
        <f t="shared" si="878"/>
        <v>45646</v>
      </c>
      <c r="G1865" s="116">
        <f t="shared" si="856"/>
        <v>8.3006723105383262E-3</v>
      </c>
      <c r="H1865" s="117">
        <f t="shared" si="864"/>
        <v>45708</v>
      </c>
      <c r="I1865" s="117">
        <f t="shared" si="857"/>
        <v>45708</v>
      </c>
      <c r="J1865" s="118">
        <f t="shared" si="865"/>
        <v>23</v>
      </c>
      <c r="K1865" s="118">
        <f t="shared" si="880"/>
        <v>20</v>
      </c>
      <c r="L1865" s="8">
        <f t="shared" si="866"/>
        <v>1.00721408</v>
      </c>
      <c r="M1865" s="119">
        <f t="shared" si="879"/>
        <v>1.0083006699999999</v>
      </c>
      <c r="N1865" s="119">
        <f t="shared" si="873"/>
        <v>1.5402608639168041</v>
      </c>
      <c r="O1865" s="112">
        <f t="shared" si="876"/>
        <v>1.5513724200000001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9.5000000000000001E-2</v>
      </c>
      <c r="U1865" s="120">
        <f t="shared" si="874"/>
        <v>20</v>
      </c>
      <c r="V1865" s="120">
        <v>252</v>
      </c>
      <c r="W1865" s="119">
        <f t="shared" si="859"/>
        <v>1.0072287289999999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45708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45706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7"/>
        <v>5739.56</v>
      </c>
      <c r="F1866" s="115">
        <f t="shared" si="878"/>
        <v>45646</v>
      </c>
      <c r="G1866" s="116">
        <f t="shared" ref="G1866:G1929" si="882">(E1866/D1866)-1</f>
        <v>8.3006723105383262E-3</v>
      </c>
      <c r="H1866" s="117">
        <f t="shared" si="864"/>
        <v>45708</v>
      </c>
      <c r="I1866" s="117">
        <f t="shared" ref="I1866:I1929" si="883">IF(A1866&gt;I1865,H1866,I1865)</f>
        <v>45708</v>
      </c>
      <c r="J1866" s="118">
        <f t="shared" si="865"/>
        <v>23</v>
      </c>
      <c r="K1866" s="118">
        <f t="shared" si="880"/>
        <v>21</v>
      </c>
      <c r="L1866" s="8">
        <f t="shared" si="866"/>
        <v>1.0075761400000001</v>
      </c>
      <c r="M1866" s="119">
        <f t="shared" si="879"/>
        <v>1.0083006699999999</v>
      </c>
      <c r="N1866" s="119">
        <f t="shared" si="873"/>
        <v>1.5402608639168041</v>
      </c>
      <c r="O1866" s="112">
        <f t="shared" si="876"/>
        <v>1.5519300899999999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9.5000000000000001E-2</v>
      </c>
      <c r="U1866" s="120">
        <f t="shared" si="874"/>
        <v>21</v>
      </c>
      <c r="V1866" s="120">
        <v>252</v>
      </c>
      <c r="W1866" s="119">
        <f t="shared" ref="W1866:W1929" si="885">ROUND((1+T1866)^TRUNC((U1866/V1866),9),9)</f>
        <v>1.0075915339999999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45708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45707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7"/>
        <v>5739.56</v>
      </c>
      <c r="F1867" s="115">
        <f t="shared" si="878"/>
        <v>45646</v>
      </c>
      <c r="G1867" s="116">
        <f t="shared" si="882"/>
        <v>8.3006723105383262E-3</v>
      </c>
      <c r="H1867" s="117">
        <f t="shared" ref="H1867:H1930" si="890">IF(DAY(A1867)=H$9,VLOOKUP(A1867,AH$118:AN$450,4),H1866)</f>
        <v>45708</v>
      </c>
      <c r="I1867" s="117">
        <f t="shared" si="883"/>
        <v>45708</v>
      </c>
      <c r="J1867" s="118">
        <f t="shared" ref="J1867:J1930" si="891">IF(I1867=I1866,J1866,NETWORKDAYS(I1866,I1867,$AD$148:$AD$502)-1)</f>
        <v>23</v>
      </c>
      <c r="K1867" s="118">
        <f t="shared" si="880"/>
        <v>22</v>
      </c>
      <c r="L1867" s="8">
        <f t="shared" ref="L1867:L1930" si="892">IF(E1867&lt;D1867,1,TRUNC((E1867/D1867)^TRUNC((K1867/J1867),9),8))</f>
        <v>1.0079383399999999</v>
      </c>
      <c r="M1867" s="119">
        <f t="shared" si="879"/>
        <v>1.0083006699999999</v>
      </c>
      <c r="N1867" s="119">
        <f t="shared" si="873"/>
        <v>1.5402608639168041</v>
      </c>
      <c r="O1867" s="112">
        <f t="shared" si="876"/>
        <v>1.5524879700000001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9.5000000000000001E-2</v>
      </c>
      <c r="U1867" s="120">
        <f t="shared" si="874"/>
        <v>22</v>
      </c>
      <c r="V1867" s="120">
        <v>252</v>
      </c>
      <c r="W1867" s="119">
        <f t="shared" si="885"/>
        <v>1.00795447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45708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45708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7"/>
        <v>5739.56</v>
      </c>
      <c r="F1868" s="115">
        <f t="shared" si="878"/>
        <v>45646</v>
      </c>
      <c r="G1868" s="116">
        <f t="shared" si="882"/>
        <v>8.3006723105383262E-3</v>
      </c>
      <c r="H1868" s="117">
        <f t="shared" si="890"/>
        <v>45736</v>
      </c>
      <c r="I1868" s="117">
        <f t="shared" si="883"/>
        <v>45708</v>
      </c>
      <c r="J1868" s="118">
        <f t="shared" si="891"/>
        <v>23</v>
      </c>
      <c r="K1868" s="118">
        <f t="shared" si="880"/>
        <v>23</v>
      </c>
      <c r="L1868" s="8">
        <f t="shared" si="892"/>
        <v>1.0083006699999999</v>
      </c>
      <c r="M1868" s="119">
        <f t="shared" si="879"/>
        <v>1.0083006699999999</v>
      </c>
      <c r="N1868" s="119">
        <f t="shared" si="873"/>
        <v>1.5402608639168041</v>
      </c>
      <c r="O1868" s="112">
        <f t="shared" si="876"/>
        <v>1.55304606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61</v>
      </c>
      <c r="R1868" s="30">
        <f t="shared" ref="R1868:R1931" si="896">IF(Q1868&gt;0,VLOOKUP($A1868,$AD$10:$AI$140,6),0)</f>
        <v>0.30358799999999997</v>
      </c>
      <c r="S1868" s="112">
        <f t="shared" si="875"/>
        <v>0</v>
      </c>
      <c r="T1868" s="122">
        <f t="shared" si="893"/>
        <v>9.5000000000000001E-2</v>
      </c>
      <c r="U1868" s="120">
        <f t="shared" si="874"/>
        <v>23</v>
      </c>
      <c r="V1868" s="120">
        <v>252</v>
      </c>
      <c r="W1868" s="119">
        <f t="shared" si="885"/>
        <v>1.0083175360000001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45708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45709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7"/>
        <v>5739.56</v>
      </c>
      <c r="F1869" s="115">
        <f t="shared" si="878"/>
        <v>45677</v>
      </c>
      <c r="G1869" s="116">
        <f t="shared" si="882"/>
        <v>8.3006723105383262E-3</v>
      </c>
      <c r="H1869" s="117">
        <f t="shared" si="890"/>
        <v>45736</v>
      </c>
      <c r="I1869" s="117">
        <f t="shared" si="883"/>
        <v>45736</v>
      </c>
      <c r="J1869" s="118">
        <f t="shared" si="891"/>
        <v>18</v>
      </c>
      <c r="K1869" s="118">
        <f t="shared" si="880"/>
        <v>1</v>
      </c>
      <c r="L1869" s="8">
        <f t="shared" si="892"/>
        <v>1.0004593500000001</v>
      </c>
      <c r="M1869" s="119">
        <f t="shared" si="879"/>
        <v>1.0083006699999999</v>
      </c>
      <c r="N1869" s="119">
        <f t="shared" si="873"/>
        <v>1.5530460610620922</v>
      </c>
      <c r="O1869" s="112">
        <f t="shared" si="876"/>
        <v>1.55375945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9.5000000000000001E-2</v>
      </c>
      <c r="U1869" s="120">
        <f t="shared" si="874"/>
        <v>1</v>
      </c>
      <c r="V1869" s="120">
        <v>252</v>
      </c>
      <c r="W1869" s="119">
        <f t="shared" si="885"/>
        <v>1.0003602009999999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45736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45710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7"/>
        <v>5739.56</v>
      </c>
      <c r="F1870" s="115">
        <f t="shared" si="878"/>
        <v>45677</v>
      </c>
      <c r="G1870" s="116">
        <f t="shared" si="882"/>
        <v>8.3006723105383262E-3</v>
      </c>
      <c r="H1870" s="117">
        <f t="shared" si="890"/>
        <v>45736</v>
      </c>
      <c r="I1870" s="117">
        <f t="shared" si="883"/>
        <v>45736</v>
      </c>
      <c r="J1870" s="118">
        <f t="shared" si="891"/>
        <v>18</v>
      </c>
      <c r="K1870" s="118">
        <f t="shared" si="880"/>
        <v>2</v>
      </c>
      <c r="L1870" s="8">
        <f t="shared" si="892"/>
        <v>1.00091891</v>
      </c>
      <c r="M1870" s="119">
        <f t="shared" si="879"/>
        <v>1.0083006699999999</v>
      </c>
      <c r="N1870" s="119">
        <f t="shared" si="873"/>
        <v>1.5530460610620922</v>
      </c>
      <c r="O1870" s="112">
        <f t="shared" si="876"/>
        <v>1.5544731700000001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9.5000000000000001E-2</v>
      </c>
      <c r="U1870" s="120">
        <f t="shared" si="874"/>
        <v>2</v>
      </c>
      <c r="V1870" s="120">
        <v>252</v>
      </c>
      <c r="W1870" s="119">
        <f t="shared" si="885"/>
        <v>1.0007205320000001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45736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45711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7"/>
        <v>5739.56</v>
      </c>
      <c r="F1871" s="115">
        <f t="shared" si="878"/>
        <v>45677</v>
      </c>
      <c r="G1871" s="116">
        <f t="shared" si="882"/>
        <v>8.3006723105383262E-3</v>
      </c>
      <c r="H1871" s="117">
        <f t="shared" si="890"/>
        <v>45736</v>
      </c>
      <c r="I1871" s="117">
        <f t="shared" si="883"/>
        <v>45736</v>
      </c>
      <c r="J1871" s="118">
        <f t="shared" si="891"/>
        <v>18</v>
      </c>
      <c r="K1871" s="118">
        <f t="shared" si="880"/>
        <v>2</v>
      </c>
      <c r="L1871" s="8">
        <f t="shared" si="892"/>
        <v>1.00091891</v>
      </c>
      <c r="M1871" s="119">
        <f t="shared" si="879"/>
        <v>1.0083006699999999</v>
      </c>
      <c r="N1871" s="119">
        <f t="shared" si="873"/>
        <v>1.5530460610620922</v>
      </c>
      <c r="O1871" s="112">
        <f t="shared" si="876"/>
        <v>1.5544731700000001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9.5000000000000001E-2</v>
      </c>
      <c r="U1871" s="120">
        <f t="shared" si="874"/>
        <v>2</v>
      </c>
      <c r="V1871" s="120">
        <v>252</v>
      </c>
      <c r="W1871" s="119">
        <f t="shared" si="885"/>
        <v>1.0007205320000001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45736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45712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7"/>
        <v>5739.56</v>
      </c>
      <c r="F1872" s="115">
        <f t="shared" si="878"/>
        <v>45677</v>
      </c>
      <c r="G1872" s="116">
        <f t="shared" si="882"/>
        <v>8.3006723105383262E-3</v>
      </c>
      <c r="H1872" s="117">
        <f t="shared" si="890"/>
        <v>45736</v>
      </c>
      <c r="I1872" s="117">
        <f t="shared" si="883"/>
        <v>45736</v>
      </c>
      <c r="J1872" s="118">
        <f t="shared" si="891"/>
        <v>18</v>
      </c>
      <c r="K1872" s="118">
        <f t="shared" si="880"/>
        <v>2</v>
      </c>
      <c r="L1872" s="8">
        <f t="shared" si="892"/>
        <v>1.00091891</v>
      </c>
      <c r="M1872" s="119">
        <f t="shared" si="879"/>
        <v>1.0083006699999999</v>
      </c>
      <c r="N1872" s="119">
        <f t="shared" si="873"/>
        <v>1.5530460610620922</v>
      </c>
      <c r="O1872" s="112">
        <f t="shared" si="876"/>
        <v>1.5544731700000001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9.5000000000000001E-2</v>
      </c>
      <c r="U1872" s="120">
        <f t="shared" si="874"/>
        <v>2</v>
      </c>
      <c r="V1872" s="120">
        <v>252</v>
      </c>
      <c r="W1872" s="119">
        <f t="shared" si="885"/>
        <v>1.0007205320000001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45736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45713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7"/>
        <v>5739.56</v>
      </c>
      <c r="F1873" s="115">
        <f t="shared" si="878"/>
        <v>45677</v>
      </c>
      <c r="G1873" s="116">
        <f t="shared" si="882"/>
        <v>8.3006723105383262E-3</v>
      </c>
      <c r="H1873" s="117">
        <f t="shared" si="890"/>
        <v>45736</v>
      </c>
      <c r="I1873" s="117">
        <f t="shared" si="883"/>
        <v>45736</v>
      </c>
      <c r="J1873" s="118">
        <f t="shared" si="891"/>
        <v>18</v>
      </c>
      <c r="K1873" s="118">
        <f t="shared" si="880"/>
        <v>3</v>
      </c>
      <c r="L1873" s="8">
        <f t="shared" si="892"/>
        <v>1.00137868</v>
      </c>
      <c r="M1873" s="119">
        <f t="shared" si="879"/>
        <v>1.0083006699999999</v>
      </c>
      <c r="N1873" s="119">
        <f t="shared" si="873"/>
        <v>1.5530460610620922</v>
      </c>
      <c r="O1873" s="112">
        <f t="shared" si="876"/>
        <v>1.5551872099999999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9.5000000000000001E-2</v>
      </c>
      <c r="U1873" s="120">
        <f t="shared" si="874"/>
        <v>3</v>
      </c>
      <c r="V1873" s="120">
        <v>252</v>
      </c>
      <c r="W1873" s="119">
        <f t="shared" si="885"/>
        <v>1.001080993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45736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45714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7"/>
        <v>5739.56</v>
      </c>
      <c r="F1874" s="115">
        <f t="shared" si="878"/>
        <v>45677</v>
      </c>
      <c r="G1874" s="116">
        <f t="shared" si="882"/>
        <v>8.3006723105383262E-3</v>
      </c>
      <c r="H1874" s="117">
        <f t="shared" si="890"/>
        <v>45736</v>
      </c>
      <c r="I1874" s="117">
        <f t="shared" si="883"/>
        <v>45736</v>
      </c>
      <c r="J1874" s="118">
        <f t="shared" si="891"/>
        <v>18</v>
      </c>
      <c r="K1874" s="118">
        <f t="shared" si="880"/>
        <v>4</v>
      </c>
      <c r="L1874" s="8">
        <f t="shared" si="892"/>
        <v>1.00183866</v>
      </c>
      <c r="M1874" s="119">
        <f t="shared" si="879"/>
        <v>1.0083006699999999</v>
      </c>
      <c r="N1874" s="119">
        <f t="shared" si="873"/>
        <v>1.5530460610620922</v>
      </c>
      <c r="O1874" s="112">
        <f t="shared" si="876"/>
        <v>1.55590158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9.5000000000000001E-2</v>
      </c>
      <c r="U1874" s="120">
        <f t="shared" si="874"/>
        <v>4</v>
      </c>
      <c r="V1874" s="120">
        <v>252</v>
      </c>
      <c r="W1874" s="119">
        <f t="shared" si="885"/>
        <v>1.0014415830000001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45736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45715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7"/>
        <v>5739.56</v>
      </c>
      <c r="F1875" s="115">
        <f t="shared" si="878"/>
        <v>45677</v>
      </c>
      <c r="G1875" s="116">
        <f t="shared" si="882"/>
        <v>8.3006723105383262E-3</v>
      </c>
      <c r="H1875" s="117">
        <f t="shared" si="890"/>
        <v>45736</v>
      </c>
      <c r="I1875" s="117">
        <f t="shared" si="883"/>
        <v>45736</v>
      </c>
      <c r="J1875" s="118">
        <f t="shared" si="891"/>
        <v>18</v>
      </c>
      <c r="K1875" s="118">
        <f t="shared" si="880"/>
        <v>5</v>
      </c>
      <c r="L1875" s="8">
        <f t="shared" si="892"/>
        <v>1.00229886</v>
      </c>
      <c r="M1875" s="119">
        <f t="shared" si="879"/>
        <v>1.0083006699999999</v>
      </c>
      <c r="N1875" s="119">
        <f t="shared" si="873"/>
        <v>1.5530460610620922</v>
      </c>
      <c r="O1875" s="112">
        <f t="shared" si="876"/>
        <v>1.55661629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9.5000000000000001E-2</v>
      </c>
      <c r="U1875" s="120">
        <f t="shared" si="874"/>
        <v>5</v>
      </c>
      <c r="V1875" s="120">
        <v>252</v>
      </c>
      <c r="W1875" s="119">
        <f t="shared" si="885"/>
        <v>1.0018023039999999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45736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45716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7"/>
        <v>5739.56</v>
      </c>
      <c r="F1876" s="115">
        <f t="shared" si="878"/>
        <v>45677</v>
      </c>
      <c r="G1876" s="116">
        <f t="shared" si="882"/>
        <v>8.3006723105383262E-3</v>
      </c>
      <c r="H1876" s="117">
        <f t="shared" si="890"/>
        <v>45736</v>
      </c>
      <c r="I1876" s="117">
        <f t="shared" si="883"/>
        <v>45736</v>
      </c>
      <c r="J1876" s="118">
        <f t="shared" si="891"/>
        <v>18</v>
      </c>
      <c r="K1876" s="118">
        <f t="shared" si="880"/>
        <v>6</v>
      </c>
      <c r="L1876" s="8">
        <f t="shared" si="892"/>
        <v>1.0027592700000001</v>
      </c>
      <c r="M1876" s="119">
        <f t="shared" si="879"/>
        <v>1.0083006699999999</v>
      </c>
      <c r="N1876" s="119">
        <f t="shared" si="873"/>
        <v>1.5530460610620922</v>
      </c>
      <c r="O1876" s="112">
        <f t="shared" si="876"/>
        <v>1.55733133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9.5000000000000001E-2</v>
      </c>
      <c r="U1876" s="120">
        <f t="shared" si="874"/>
        <v>6</v>
      </c>
      <c r="V1876" s="120">
        <v>252</v>
      </c>
      <c r="W1876" s="119">
        <f t="shared" si="885"/>
        <v>1.002163154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45736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45717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7"/>
        <v>5739.56</v>
      </c>
      <c r="F1877" s="115">
        <f t="shared" si="878"/>
        <v>45677</v>
      </c>
      <c r="G1877" s="116">
        <f t="shared" si="882"/>
        <v>8.3006723105383262E-3</v>
      </c>
      <c r="H1877" s="117">
        <f t="shared" si="890"/>
        <v>45736</v>
      </c>
      <c r="I1877" s="117">
        <f t="shared" si="883"/>
        <v>45736</v>
      </c>
      <c r="J1877" s="118">
        <f t="shared" si="891"/>
        <v>18</v>
      </c>
      <c r="K1877" s="118">
        <f t="shared" si="880"/>
        <v>7</v>
      </c>
      <c r="L1877" s="8">
        <f t="shared" si="892"/>
        <v>1.0032198800000001</v>
      </c>
      <c r="M1877" s="119">
        <f t="shared" si="879"/>
        <v>1.0083006699999999</v>
      </c>
      <c r="N1877" s="119">
        <f t="shared" si="873"/>
        <v>1.5530460610620922</v>
      </c>
      <c r="O1877" s="112">
        <f t="shared" si="876"/>
        <v>1.5580466799999999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9.5000000000000001E-2</v>
      </c>
      <c r="U1877" s="120">
        <f t="shared" si="874"/>
        <v>7</v>
      </c>
      <c r="V1877" s="120">
        <v>252</v>
      </c>
      <c r="W1877" s="119">
        <f t="shared" si="885"/>
        <v>1.002524135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45736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45718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7"/>
        <v>5739.56</v>
      </c>
      <c r="F1878" s="115">
        <f t="shared" si="878"/>
        <v>45677</v>
      </c>
      <c r="G1878" s="116">
        <f t="shared" si="882"/>
        <v>8.3006723105383262E-3</v>
      </c>
      <c r="H1878" s="117">
        <f t="shared" si="890"/>
        <v>45736</v>
      </c>
      <c r="I1878" s="117">
        <f t="shared" si="883"/>
        <v>45736</v>
      </c>
      <c r="J1878" s="118">
        <f t="shared" si="891"/>
        <v>18</v>
      </c>
      <c r="K1878" s="118">
        <f t="shared" si="880"/>
        <v>7</v>
      </c>
      <c r="L1878" s="8">
        <f t="shared" si="892"/>
        <v>1.0032198800000001</v>
      </c>
      <c r="M1878" s="119">
        <f t="shared" si="879"/>
        <v>1.0083006699999999</v>
      </c>
      <c r="N1878" s="119">
        <f t="shared" si="873"/>
        <v>1.5530460610620922</v>
      </c>
      <c r="O1878" s="112">
        <f t="shared" si="876"/>
        <v>1.5580466799999999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9.5000000000000001E-2</v>
      </c>
      <c r="U1878" s="120">
        <f t="shared" si="874"/>
        <v>7</v>
      </c>
      <c r="V1878" s="120">
        <v>252</v>
      </c>
      <c r="W1878" s="119">
        <f t="shared" si="885"/>
        <v>1.002524135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45736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45719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7"/>
        <v>5739.56</v>
      </c>
      <c r="F1879" s="115">
        <f t="shared" si="878"/>
        <v>45677</v>
      </c>
      <c r="G1879" s="116">
        <f t="shared" si="882"/>
        <v>8.3006723105383262E-3</v>
      </c>
      <c r="H1879" s="117">
        <f t="shared" si="890"/>
        <v>45736</v>
      </c>
      <c r="I1879" s="117">
        <f t="shared" si="883"/>
        <v>45736</v>
      </c>
      <c r="J1879" s="118">
        <f t="shared" si="891"/>
        <v>18</v>
      </c>
      <c r="K1879" s="118">
        <f t="shared" si="880"/>
        <v>7</v>
      </c>
      <c r="L1879" s="8">
        <f t="shared" si="892"/>
        <v>1.0032198800000001</v>
      </c>
      <c r="M1879" s="119">
        <f t="shared" si="879"/>
        <v>1.0083006699999999</v>
      </c>
      <c r="N1879" s="119">
        <f t="shared" si="873"/>
        <v>1.5530460610620922</v>
      </c>
      <c r="O1879" s="112">
        <f t="shared" si="876"/>
        <v>1.5580466799999999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9.5000000000000001E-2</v>
      </c>
      <c r="U1879" s="120">
        <f t="shared" si="874"/>
        <v>7</v>
      </c>
      <c r="V1879" s="120">
        <v>252</v>
      </c>
      <c r="W1879" s="119">
        <f t="shared" si="885"/>
        <v>1.002524135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45736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45720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7"/>
        <v>5739.56</v>
      </c>
      <c r="F1880" s="115">
        <f t="shared" si="878"/>
        <v>45677</v>
      </c>
      <c r="G1880" s="116">
        <f t="shared" si="882"/>
        <v>8.3006723105383262E-3</v>
      </c>
      <c r="H1880" s="117">
        <f t="shared" si="890"/>
        <v>45736</v>
      </c>
      <c r="I1880" s="117">
        <f t="shared" si="883"/>
        <v>45736</v>
      </c>
      <c r="J1880" s="118">
        <f t="shared" si="891"/>
        <v>18</v>
      </c>
      <c r="K1880" s="118">
        <f t="shared" si="880"/>
        <v>7</v>
      </c>
      <c r="L1880" s="8">
        <f t="shared" si="892"/>
        <v>1.0032198800000001</v>
      </c>
      <c r="M1880" s="119">
        <f t="shared" si="879"/>
        <v>1.0083006699999999</v>
      </c>
      <c r="N1880" s="119">
        <f t="shared" si="873"/>
        <v>1.5530460610620922</v>
      </c>
      <c r="O1880" s="112">
        <f t="shared" si="876"/>
        <v>1.5580466799999999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9.5000000000000001E-2</v>
      </c>
      <c r="U1880" s="120">
        <f t="shared" si="874"/>
        <v>7</v>
      </c>
      <c r="V1880" s="120">
        <v>252</v>
      </c>
      <c r="W1880" s="119">
        <f t="shared" si="885"/>
        <v>1.002524135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45736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45721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7"/>
        <v>5739.56</v>
      </c>
      <c r="F1881" s="115">
        <f t="shared" si="878"/>
        <v>45677</v>
      </c>
      <c r="G1881" s="116">
        <f t="shared" si="882"/>
        <v>8.3006723105383262E-3</v>
      </c>
      <c r="H1881" s="117">
        <f t="shared" si="890"/>
        <v>45736</v>
      </c>
      <c r="I1881" s="117">
        <f t="shared" si="883"/>
        <v>45736</v>
      </c>
      <c r="J1881" s="118">
        <f t="shared" si="891"/>
        <v>18</v>
      </c>
      <c r="K1881" s="118">
        <f t="shared" si="880"/>
        <v>7</v>
      </c>
      <c r="L1881" s="8">
        <f t="shared" si="892"/>
        <v>1.0032198800000001</v>
      </c>
      <c r="M1881" s="119">
        <f t="shared" si="879"/>
        <v>1.0083006699999999</v>
      </c>
      <c r="N1881" s="119">
        <f t="shared" si="873"/>
        <v>1.5530460610620922</v>
      </c>
      <c r="O1881" s="112">
        <f t="shared" si="876"/>
        <v>1.5580466799999999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9.5000000000000001E-2</v>
      </c>
      <c r="U1881" s="120">
        <f t="shared" si="874"/>
        <v>7</v>
      </c>
      <c r="V1881" s="120">
        <v>252</v>
      </c>
      <c r="W1881" s="119">
        <f t="shared" si="885"/>
        <v>1.002524135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45736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45722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7"/>
        <v>5739.56</v>
      </c>
      <c r="F1882" s="115">
        <f t="shared" si="878"/>
        <v>45677</v>
      </c>
      <c r="G1882" s="116">
        <f t="shared" si="882"/>
        <v>8.3006723105383262E-3</v>
      </c>
      <c r="H1882" s="117">
        <f t="shared" si="890"/>
        <v>45736</v>
      </c>
      <c r="I1882" s="117">
        <f t="shared" si="883"/>
        <v>45736</v>
      </c>
      <c r="J1882" s="118">
        <f t="shared" si="891"/>
        <v>18</v>
      </c>
      <c r="K1882" s="118">
        <f t="shared" si="880"/>
        <v>8</v>
      </c>
      <c r="L1882" s="8">
        <f t="shared" si="892"/>
        <v>1.00368071</v>
      </c>
      <c r="M1882" s="119">
        <f t="shared" si="879"/>
        <v>1.0083006699999999</v>
      </c>
      <c r="N1882" s="119">
        <f t="shared" si="873"/>
        <v>1.5530460610620922</v>
      </c>
      <c r="O1882" s="112">
        <f t="shared" si="876"/>
        <v>1.55876237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9.5000000000000001E-2</v>
      </c>
      <c r="U1882" s="120">
        <f t="shared" si="874"/>
        <v>8</v>
      </c>
      <c r="V1882" s="120">
        <v>252</v>
      </c>
      <c r="W1882" s="119">
        <f t="shared" si="885"/>
        <v>1.0028852450000001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45736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45723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7"/>
        <v>5739.56</v>
      </c>
      <c r="F1883" s="115">
        <f t="shared" si="878"/>
        <v>45677</v>
      </c>
      <c r="G1883" s="116">
        <f t="shared" si="882"/>
        <v>8.3006723105383262E-3</v>
      </c>
      <c r="H1883" s="117">
        <f t="shared" si="890"/>
        <v>45736</v>
      </c>
      <c r="I1883" s="117">
        <f t="shared" si="883"/>
        <v>45736</v>
      </c>
      <c r="J1883" s="118">
        <f t="shared" si="891"/>
        <v>18</v>
      </c>
      <c r="K1883" s="118">
        <f t="shared" si="880"/>
        <v>9</v>
      </c>
      <c r="L1883" s="8">
        <f t="shared" si="892"/>
        <v>1.0041417500000001</v>
      </c>
      <c r="M1883" s="119">
        <f t="shared" si="879"/>
        <v>1.0083006699999999</v>
      </c>
      <c r="N1883" s="119">
        <f t="shared" si="873"/>
        <v>1.5530460610620922</v>
      </c>
      <c r="O1883" s="112">
        <f t="shared" si="876"/>
        <v>1.5594783800000001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9.5000000000000001E-2</v>
      </c>
      <c r="U1883" s="120">
        <f t="shared" si="874"/>
        <v>9</v>
      </c>
      <c r="V1883" s="120">
        <v>252</v>
      </c>
      <c r="W1883" s="119">
        <f t="shared" si="885"/>
        <v>1.0032464860000001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45736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45724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7"/>
        <v>5739.56</v>
      </c>
      <c r="F1884" s="115">
        <f t="shared" si="878"/>
        <v>45677</v>
      </c>
      <c r="G1884" s="116">
        <f t="shared" si="882"/>
        <v>8.3006723105383262E-3</v>
      </c>
      <c r="H1884" s="117">
        <f t="shared" si="890"/>
        <v>45736</v>
      </c>
      <c r="I1884" s="117">
        <f t="shared" si="883"/>
        <v>45736</v>
      </c>
      <c r="J1884" s="118">
        <f t="shared" si="891"/>
        <v>18</v>
      </c>
      <c r="K1884" s="118">
        <f t="shared" si="880"/>
        <v>10</v>
      </c>
      <c r="L1884" s="8">
        <f t="shared" si="892"/>
        <v>1.0046030100000001</v>
      </c>
      <c r="M1884" s="119">
        <f t="shared" si="879"/>
        <v>1.0083006699999999</v>
      </c>
      <c r="N1884" s="119">
        <f t="shared" si="873"/>
        <v>1.5530460610620922</v>
      </c>
      <c r="O1884" s="112">
        <f t="shared" si="876"/>
        <v>1.56019474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9.5000000000000001E-2</v>
      </c>
      <c r="U1884" s="120">
        <f t="shared" si="874"/>
        <v>10</v>
      </c>
      <c r="V1884" s="120">
        <v>252</v>
      </c>
      <c r="W1884" s="119">
        <f t="shared" si="885"/>
        <v>1.0036078559999999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45736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45725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7"/>
        <v>5739.56</v>
      </c>
      <c r="F1885" s="115">
        <f t="shared" si="878"/>
        <v>45677</v>
      </c>
      <c r="G1885" s="116">
        <f t="shared" si="882"/>
        <v>8.3006723105383262E-3</v>
      </c>
      <c r="H1885" s="117">
        <f t="shared" si="890"/>
        <v>45736</v>
      </c>
      <c r="I1885" s="117">
        <f t="shared" si="883"/>
        <v>45736</v>
      </c>
      <c r="J1885" s="118">
        <f t="shared" si="891"/>
        <v>18</v>
      </c>
      <c r="K1885" s="118">
        <f t="shared" si="880"/>
        <v>10</v>
      </c>
      <c r="L1885" s="8">
        <f t="shared" si="892"/>
        <v>1.0046030100000001</v>
      </c>
      <c r="M1885" s="119">
        <f t="shared" si="879"/>
        <v>1.0083006699999999</v>
      </c>
      <c r="N1885" s="119">
        <f t="shared" si="873"/>
        <v>1.5530460610620922</v>
      </c>
      <c r="O1885" s="112">
        <f t="shared" si="876"/>
        <v>1.56019474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9.5000000000000001E-2</v>
      </c>
      <c r="U1885" s="120">
        <f t="shared" si="874"/>
        <v>10</v>
      </c>
      <c r="V1885" s="120">
        <v>252</v>
      </c>
      <c r="W1885" s="119">
        <f t="shared" si="885"/>
        <v>1.0036078559999999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45736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45726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7"/>
        <v>5739.56</v>
      </c>
      <c r="F1886" s="115">
        <f t="shared" si="878"/>
        <v>45677</v>
      </c>
      <c r="G1886" s="116">
        <f t="shared" si="882"/>
        <v>8.3006723105383262E-3</v>
      </c>
      <c r="H1886" s="117">
        <f t="shared" si="890"/>
        <v>45736</v>
      </c>
      <c r="I1886" s="117">
        <f t="shared" si="883"/>
        <v>45736</v>
      </c>
      <c r="J1886" s="118">
        <f t="shared" si="891"/>
        <v>18</v>
      </c>
      <c r="K1886" s="118">
        <f t="shared" si="880"/>
        <v>10</v>
      </c>
      <c r="L1886" s="8">
        <f t="shared" si="892"/>
        <v>1.0046030100000001</v>
      </c>
      <c r="M1886" s="119">
        <f t="shared" si="879"/>
        <v>1.0083006699999999</v>
      </c>
      <c r="N1886" s="119">
        <f t="shared" si="873"/>
        <v>1.5530460610620922</v>
      </c>
      <c r="O1886" s="112">
        <f t="shared" si="876"/>
        <v>1.56019474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9.5000000000000001E-2</v>
      </c>
      <c r="U1886" s="120">
        <f t="shared" si="874"/>
        <v>10</v>
      </c>
      <c r="V1886" s="120">
        <v>252</v>
      </c>
      <c r="W1886" s="119">
        <f t="shared" si="885"/>
        <v>1.0036078559999999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45736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45727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7"/>
        <v>5739.56</v>
      </c>
      <c r="F1887" s="115">
        <f t="shared" si="878"/>
        <v>45677</v>
      </c>
      <c r="G1887" s="116">
        <f t="shared" si="882"/>
        <v>8.3006723105383262E-3</v>
      </c>
      <c r="H1887" s="117">
        <f t="shared" si="890"/>
        <v>45736</v>
      </c>
      <c r="I1887" s="117">
        <f t="shared" si="883"/>
        <v>45736</v>
      </c>
      <c r="J1887" s="118">
        <f t="shared" si="891"/>
        <v>18</v>
      </c>
      <c r="K1887" s="118">
        <f t="shared" si="880"/>
        <v>11</v>
      </c>
      <c r="L1887" s="8">
        <f t="shared" si="892"/>
        <v>1.00506447</v>
      </c>
      <c r="M1887" s="119">
        <f t="shared" si="879"/>
        <v>1.0083006699999999</v>
      </c>
      <c r="N1887" s="119">
        <f t="shared" ref="N1887:N1950" si="899">IF(I1887&gt;I1886,N1886*M1887,N1886)</f>
        <v>1.5530460610620922</v>
      </c>
      <c r="O1887" s="112">
        <f t="shared" si="876"/>
        <v>1.5609114100000001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9.5000000000000001E-2</v>
      </c>
      <c r="U1887" s="120">
        <f t="shared" si="874"/>
        <v>11</v>
      </c>
      <c r="V1887" s="120">
        <v>252</v>
      </c>
      <c r="W1887" s="119">
        <f t="shared" si="885"/>
        <v>1.0039693569999999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45736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45728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7"/>
        <v>5739.56</v>
      </c>
      <c r="F1888" s="115">
        <f t="shared" si="878"/>
        <v>45677</v>
      </c>
      <c r="G1888" s="116">
        <f t="shared" si="882"/>
        <v>8.3006723105383262E-3</v>
      </c>
      <c r="H1888" s="117">
        <f t="shared" si="890"/>
        <v>45736</v>
      </c>
      <c r="I1888" s="117">
        <f t="shared" si="883"/>
        <v>45736</v>
      </c>
      <c r="J1888" s="118">
        <f t="shared" si="891"/>
        <v>18</v>
      </c>
      <c r="K1888" s="118">
        <f t="shared" si="880"/>
        <v>12</v>
      </c>
      <c r="L1888" s="8">
        <f t="shared" si="892"/>
        <v>1.0055261499999999</v>
      </c>
      <c r="M1888" s="119">
        <f t="shared" si="879"/>
        <v>1.0083006699999999</v>
      </c>
      <c r="N1888" s="119">
        <f t="shared" si="899"/>
        <v>1.5530460610620922</v>
      </c>
      <c r="O1888" s="112">
        <f t="shared" si="876"/>
        <v>1.5616284199999999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9.5000000000000001E-2</v>
      </c>
      <c r="U1888" s="120">
        <f t="shared" si="874"/>
        <v>12</v>
      </c>
      <c r="V1888" s="120">
        <v>252</v>
      </c>
      <c r="W1888" s="119">
        <f t="shared" si="885"/>
        <v>1.004330988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45736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45729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7"/>
        <v>5739.56</v>
      </c>
      <c r="F1889" s="115">
        <f t="shared" si="878"/>
        <v>45677</v>
      </c>
      <c r="G1889" s="116">
        <f t="shared" si="882"/>
        <v>8.3006723105383262E-3</v>
      </c>
      <c r="H1889" s="117">
        <f t="shared" si="890"/>
        <v>45736</v>
      </c>
      <c r="I1889" s="117">
        <f t="shared" si="883"/>
        <v>45736</v>
      </c>
      <c r="J1889" s="118">
        <f t="shared" si="891"/>
        <v>18</v>
      </c>
      <c r="K1889" s="118">
        <f t="shared" si="880"/>
        <v>13</v>
      </c>
      <c r="L1889" s="8">
        <f t="shared" si="892"/>
        <v>1.0059880400000001</v>
      </c>
      <c r="M1889" s="119">
        <f t="shared" si="879"/>
        <v>1.0083006699999999</v>
      </c>
      <c r="N1889" s="119">
        <f t="shared" si="899"/>
        <v>1.5530460610620922</v>
      </c>
      <c r="O1889" s="112">
        <f t="shared" si="876"/>
        <v>1.5623457599999999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9.5000000000000001E-2</v>
      </c>
      <c r="U1889" s="120">
        <f t="shared" si="874"/>
        <v>13</v>
      </c>
      <c r="V1889" s="120">
        <v>252</v>
      </c>
      <c r="W1889" s="119">
        <f t="shared" si="885"/>
        <v>1.0046927489999999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45736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45730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7"/>
        <v>5739.56</v>
      </c>
      <c r="F1890" s="115">
        <f t="shared" si="878"/>
        <v>45677</v>
      </c>
      <c r="G1890" s="116">
        <f t="shared" si="882"/>
        <v>8.3006723105383262E-3</v>
      </c>
      <c r="H1890" s="117">
        <f t="shared" si="890"/>
        <v>45736</v>
      </c>
      <c r="I1890" s="117">
        <f t="shared" si="883"/>
        <v>45736</v>
      </c>
      <c r="J1890" s="118">
        <f t="shared" si="891"/>
        <v>18</v>
      </c>
      <c r="K1890" s="118">
        <f t="shared" si="880"/>
        <v>14</v>
      </c>
      <c r="L1890" s="8">
        <f t="shared" si="892"/>
        <v>1.0064501400000001</v>
      </c>
      <c r="M1890" s="119">
        <f t="shared" si="879"/>
        <v>1.0083006699999999</v>
      </c>
      <c r="N1890" s="119">
        <f t="shared" si="899"/>
        <v>1.5530460610620922</v>
      </c>
      <c r="O1890" s="112">
        <f t="shared" si="876"/>
        <v>1.56306342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9.5000000000000001E-2</v>
      </c>
      <c r="U1890" s="120">
        <f t="shared" si="874"/>
        <v>14</v>
      </c>
      <c r="V1890" s="120">
        <v>252</v>
      </c>
      <c r="W1890" s="119">
        <f t="shared" si="885"/>
        <v>1.0050546410000001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45736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45731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7"/>
        <v>5739.56</v>
      </c>
      <c r="F1891" s="115">
        <f t="shared" si="878"/>
        <v>45677</v>
      </c>
      <c r="G1891" s="116">
        <f t="shared" si="882"/>
        <v>8.3006723105383262E-3</v>
      </c>
      <c r="H1891" s="117">
        <f t="shared" si="890"/>
        <v>45736</v>
      </c>
      <c r="I1891" s="117">
        <f t="shared" si="883"/>
        <v>45736</v>
      </c>
      <c r="J1891" s="118">
        <f t="shared" si="891"/>
        <v>18</v>
      </c>
      <c r="K1891" s="118">
        <f t="shared" si="880"/>
        <v>15</v>
      </c>
      <c r="L1891" s="8">
        <f t="shared" si="892"/>
        <v>1.00691245</v>
      </c>
      <c r="M1891" s="119">
        <f t="shared" si="879"/>
        <v>1.0083006699999999</v>
      </c>
      <c r="N1891" s="119">
        <f t="shared" si="899"/>
        <v>1.5530460610620922</v>
      </c>
      <c r="O1891" s="112">
        <f t="shared" si="876"/>
        <v>1.56378141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9.5000000000000001E-2</v>
      </c>
      <c r="U1891" s="120">
        <f t="shared" si="874"/>
        <v>15</v>
      </c>
      <c r="V1891" s="120">
        <v>252</v>
      </c>
      <c r="W1891" s="119">
        <f t="shared" si="885"/>
        <v>1.0054166630000001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45736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45732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7"/>
        <v>5739.56</v>
      </c>
      <c r="F1892" s="115">
        <f t="shared" si="878"/>
        <v>45677</v>
      </c>
      <c r="G1892" s="116">
        <f t="shared" si="882"/>
        <v>8.3006723105383262E-3</v>
      </c>
      <c r="H1892" s="117">
        <f t="shared" si="890"/>
        <v>45736</v>
      </c>
      <c r="I1892" s="117">
        <f t="shared" si="883"/>
        <v>45736</v>
      </c>
      <c r="J1892" s="118">
        <f t="shared" si="891"/>
        <v>18</v>
      </c>
      <c r="K1892" s="118">
        <f t="shared" si="880"/>
        <v>15</v>
      </c>
      <c r="L1892" s="8">
        <f t="shared" si="892"/>
        <v>1.00691245</v>
      </c>
      <c r="M1892" s="119">
        <f t="shared" si="879"/>
        <v>1.0083006699999999</v>
      </c>
      <c r="N1892" s="119">
        <f t="shared" si="899"/>
        <v>1.5530460610620922</v>
      </c>
      <c r="O1892" s="112">
        <f t="shared" si="876"/>
        <v>1.56378141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9.5000000000000001E-2</v>
      </c>
      <c r="U1892" s="120">
        <f t="shared" si="874"/>
        <v>15</v>
      </c>
      <c r="V1892" s="120">
        <v>252</v>
      </c>
      <c r="W1892" s="119">
        <f t="shared" si="885"/>
        <v>1.0054166630000001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45736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45733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7"/>
        <v>5739.56</v>
      </c>
      <c r="F1893" s="115">
        <f t="shared" si="878"/>
        <v>45677</v>
      </c>
      <c r="G1893" s="116">
        <f t="shared" si="882"/>
        <v>8.3006723105383262E-3</v>
      </c>
      <c r="H1893" s="117">
        <f t="shared" si="890"/>
        <v>45736</v>
      </c>
      <c r="I1893" s="117">
        <f t="shared" si="883"/>
        <v>45736</v>
      </c>
      <c r="J1893" s="118">
        <f t="shared" si="891"/>
        <v>18</v>
      </c>
      <c r="K1893" s="118">
        <f t="shared" si="880"/>
        <v>15</v>
      </c>
      <c r="L1893" s="8">
        <f t="shared" si="892"/>
        <v>1.00691245</v>
      </c>
      <c r="M1893" s="119">
        <f t="shared" si="879"/>
        <v>1.0083006699999999</v>
      </c>
      <c r="N1893" s="119">
        <f t="shared" si="899"/>
        <v>1.5530460610620922</v>
      </c>
      <c r="O1893" s="112">
        <f t="shared" si="876"/>
        <v>1.56378141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9.5000000000000001E-2</v>
      </c>
      <c r="U1893" s="120">
        <f t="shared" ref="U1893:U1956" si="900">IF(Q1892&gt;0,1,IF(K1893=K1892,U1892,U1892+1))</f>
        <v>15</v>
      </c>
      <c r="V1893" s="120">
        <v>252</v>
      </c>
      <c r="W1893" s="119">
        <f t="shared" si="885"/>
        <v>1.0054166630000001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45736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45734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7"/>
        <v>5739.56</v>
      </c>
      <c r="F1894" s="115">
        <f t="shared" si="878"/>
        <v>45677</v>
      </c>
      <c r="G1894" s="116">
        <f t="shared" si="882"/>
        <v>8.3006723105383262E-3</v>
      </c>
      <c r="H1894" s="117">
        <f t="shared" si="890"/>
        <v>45736</v>
      </c>
      <c r="I1894" s="117">
        <f t="shared" si="883"/>
        <v>45736</v>
      </c>
      <c r="J1894" s="118">
        <f t="shared" si="891"/>
        <v>18</v>
      </c>
      <c r="K1894" s="118">
        <f t="shared" si="880"/>
        <v>16</v>
      </c>
      <c r="L1894" s="8">
        <f t="shared" si="892"/>
        <v>1.00737498</v>
      </c>
      <c r="M1894" s="119">
        <f t="shared" si="879"/>
        <v>1.0083006699999999</v>
      </c>
      <c r="N1894" s="119">
        <f t="shared" si="899"/>
        <v>1.5530460610620922</v>
      </c>
      <c r="O1894" s="112">
        <f t="shared" si="876"/>
        <v>1.56449974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9.5000000000000001E-2</v>
      </c>
      <c r="U1894" s="120">
        <f t="shared" si="900"/>
        <v>16</v>
      </c>
      <c r="V1894" s="120">
        <v>252</v>
      </c>
      <c r="W1894" s="119">
        <f t="shared" si="885"/>
        <v>1.005778815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45736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45735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7"/>
        <v>5739.56</v>
      </c>
      <c r="F1895" s="115">
        <f t="shared" si="878"/>
        <v>45677</v>
      </c>
      <c r="G1895" s="116">
        <f t="shared" si="882"/>
        <v>8.3006723105383262E-3</v>
      </c>
      <c r="H1895" s="117">
        <f t="shared" si="890"/>
        <v>45736</v>
      </c>
      <c r="I1895" s="117">
        <f t="shared" si="883"/>
        <v>45736</v>
      </c>
      <c r="J1895" s="118">
        <f t="shared" si="891"/>
        <v>18</v>
      </c>
      <c r="K1895" s="118">
        <f t="shared" si="880"/>
        <v>17</v>
      </c>
      <c r="L1895" s="8">
        <f t="shared" si="892"/>
        <v>1.0078377199999999</v>
      </c>
      <c r="M1895" s="119">
        <f t="shared" si="879"/>
        <v>1.0083006699999999</v>
      </c>
      <c r="N1895" s="119">
        <f t="shared" si="899"/>
        <v>1.5530460610620922</v>
      </c>
      <c r="O1895" s="112">
        <f t="shared" si="876"/>
        <v>1.5652184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9.5000000000000001E-2</v>
      </c>
      <c r="U1895" s="120">
        <f t="shared" si="900"/>
        <v>17</v>
      </c>
      <c r="V1895" s="120">
        <v>252</v>
      </c>
      <c r="W1895" s="119">
        <f t="shared" si="885"/>
        <v>1.0061410980000001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45736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45736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si="877"/>
        <v>5739.56</v>
      </c>
      <c r="F1896" s="115">
        <f t="shared" si="878"/>
        <v>45677</v>
      </c>
      <c r="G1896" s="116">
        <f t="shared" si="882"/>
        <v>8.3006723105383262E-3</v>
      </c>
      <c r="H1896" s="117">
        <f t="shared" si="890"/>
        <v>45769</v>
      </c>
      <c r="I1896" s="117">
        <f t="shared" si="883"/>
        <v>45736</v>
      </c>
      <c r="J1896" s="118">
        <f t="shared" si="891"/>
        <v>18</v>
      </c>
      <c r="K1896" s="118">
        <f t="shared" si="880"/>
        <v>18</v>
      </c>
      <c r="L1896" s="8">
        <f t="shared" si="892"/>
        <v>1.0083006699999999</v>
      </c>
      <c r="M1896" s="119">
        <f t="shared" si="879"/>
        <v>1.0083006699999999</v>
      </c>
      <c r="N1896" s="119">
        <f t="shared" si="899"/>
        <v>1.5530460610620922</v>
      </c>
      <c r="O1896" s="112">
        <f t="shared" si="876"/>
        <v>1.56593738</v>
      </c>
      <c r="P1896" s="112">
        <f t="shared" si="884"/>
        <v>0</v>
      </c>
      <c r="Q1896" s="162">
        <f t="shared" si="895"/>
        <v>62</v>
      </c>
      <c r="R1896" s="30">
        <f t="shared" si="896"/>
        <v>0.37453799999999998</v>
      </c>
      <c r="S1896" s="112">
        <f t="shared" si="901"/>
        <v>0</v>
      </c>
      <c r="T1896" s="122">
        <f t="shared" si="893"/>
        <v>9.5000000000000001E-2</v>
      </c>
      <c r="U1896" s="120">
        <f t="shared" si="900"/>
        <v>18</v>
      </c>
      <c r="V1896" s="120">
        <v>252</v>
      </c>
      <c r="W1896" s="119">
        <f t="shared" si="885"/>
        <v>1.006503511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45736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45737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877"/>
        <v>5739.56</v>
      </c>
      <c r="F1897" s="115">
        <f t="shared" si="878"/>
        <v>45708</v>
      </c>
      <c r="G1897" s="116">
        <f t="shared" si="882"/>
        <v>8.3006723105383262E-3</v>
      </c>
      <c r="H1897" s="117">
        <f t="shared" si="890"/>
        <v>45769</v>
      </c>
      <c r="I1897" s="117">
        <f t="shared" si="883"/>
        <v>45769</v>
      </c>
      <c r="J1897" s="118">
        <f t="shared" si="891"/>
        <v>21</v>
      </c>
      <c r="K1897" s="118">
        <f t="shared" si="880"/>
        <v>1</v>
      </c>
      <c r="L1897" s="8">
        <f t="shared" si="892"/>
        <v>1.00039371</v>
      </c>
      <c r="M1897" s="119">
        <f t="shared" si="879"/>
        <v>1.0083006699999999</v>
      </c>
      <c r="N1897" s="119">
        <f t="shared" si="899"/>
        <v>1.5659373839097683</v>
      </c>
      <c r="O1897" s="112">
        <f t="shared" ref="O1897:O1960" si="902">TRUNC(TRUNC((L1897*N1897),15),8)</f>
        <v>1.5665538999999999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9.5000000000000001E-2</v>
      </c>
      <c r="U1897" s="120">
        <f t="shared" si="900"/>
        <v>1</v>
      </c>
      <c r="V1897" s="120">
        <v>252</v>
      </c>
      <c r="W1897" s="119">
        <f t="shared" si="885"/>
        <v>1.0003602009999999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45738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ref="E1898:E1961" si="903">IF($K1898=1,VLOOKUP($A1897,$AO$10:$AS$131,4),E1897)</f>
        <v>5739.56</v>
      </c>
      <c r="F1898" s="115">
        <f t="shared" ref="F1898:F1961" si="904">IF($K1898=1,VLOOKUP($A1897,$AO$10:$AS$131,5),F1897)</f>
        <v>45708</v>
      </c>
      <c r="G1898" s="116">
        <f t="shared" si="882"/>
        <v>8.3006723105383262E-3</v>
      </c>
      <c r="H1898" s="117">
        <f t="shared" si="890"/>
        <v>45769</v>
      </c>
      <c r="I1898" s="117">
        <f t="shared" si="883"/>
        <v>45769</v>
      </c>
      <c r="J1898" s="118">
        <f t="shared" si="891"/>
        <v>21</v>
      </c>
      <c r="K1898" s="118">
        <f t="shared" si="880"/>
        <v>2</v>
      </c>
      <c r="L1898" s="8">
        <f t="shared" si="892"/>
        <v>1.0007875799999999</v>
      </c>
      <c r="M1898" s="119">
        <f t="shared" ref="M1898:M1961" si="905">IF(I1898&gt;I1897,L1897,M1897)</f>
        <v>1.0083006699999999</v>
      </c>
      <c r="N1898" s="119">
        <f t="shared" si="899"/>
        <v>1.5659373839097683</v>
      </c>
      <c r="O1898" s="112">
        <f t="shared" si="902"/>
        <v>1.56717068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9.5000000000000001E-2</v>
      </c>
      <c r="U1898" s="120">
        <f t="shared" si="900"/>
        <v>2</v>
      </c>
      <c r="V1898" s="120">
        <v>252</v>
      </c>
      <c r="W1898" s="119">
        <f t="shared" si="885"/>
        <v>1.0007205320000001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45739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3"/>
        <v>5739.56</v>
      </c>
      <c r="F1899" s="115">
        <f t="shared" si="904"/>
        <v>45708</v>
      </c>
      <c r="G1899" s="116">
        <f t="shared" si="882"/>
        <v>8.3006723105383262E-3</v>
      </c>
      <c r="H1899" s="117">
        <f t="shared" si="890"/>
        <v>45769</v>
      </c>
      <c r="I1899" s="117">
        <f t="shared" si="883"/>
        <v>45769</v>
      </c>
      <c r="J1899" s="118">
        <f t="shared" si="891"/>
        <v>21</v>
      </c>
      <c r="K1899" s="118">
        <f t="shared" si="880"/>
        <v>2</v>
      </c>
      <c r="L1899" s="8">
        <f t="shared" si="892"/>
        <v>1.0007875799999999</v>
      </c>
      <c r="M1899" s="119">
        <f t="shared" si="905"/>
        <v>1.0083006699999999</v>
      </c>
      <c r="N1899" s="119">
        <f t="shared" si="899"/>
        <v>1.5659373839097683</v>
      </c>
      <c r="O1899" s="112">
        <f t="shared" si="902"/>
        <v>1.56717068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9.5000000000000001E-2</v>
      </c>
      <c r="U1899" s="120">
        <f t="shared" si="900"/>
        <v>2</v>
      </c>
      <c r="V1899" s="120">
        <v>252</v>
      </c>
      <c r="W1899" s="119">
        <f t="shared" si="885"/>
        <v>1.0007205320000001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45769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45740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3"/>
        <v>5739.56</v>
      </c>
      <c r="F1900" s="115">
        <f t="shared" si="904"/>
        <v>45708</v>
      </c>
      <c r="G1900" s="116">
        <f t="shared" si="882"/>
        <v>8.3006723105383262E-3</v>
      </c>
      <c r="H1900" s="117">
        <f t="shared" si="890"/>
        <v>45769</v>
      </c>
      <c r="I1900" s="117">
        <f t="shared" si="883"/>
        <v>45769</v>
      </c>
      <c r="J1900" s="118">
        <f t="shared" si="891"/>
        <v>21</v>
      </c>
      <c r="K1900" s="118">
        <f t="shared" si="880"/>
        <v>2</v>
      </c>
      <c r="L1900" s="8">
        <f t="shared" si="892"/>
        <v>1.0007875799999999</v>
      </c>
      <c r="M1900" s="119">
        <f t="shared" si="905"/>
        <v>1.0083006699999999</v>
      </c>
      <c r="N1900" s="119">
        <f t="shared" si="899"/>
        <v>1.5659373839097683</v>
      </c>
      <c r="O1900" s="112">
        <f t="shared" si="902"/>
        <v>1.56717068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9.5000000000000001E-2</v>
      </c>
      <c r="U1900" s="120">
        <f t="shared" si="900"/>
        <v>2</v>
      </c>
      <c r="V1900" s="120">
        <v>252</v>
      </c>
      <c r="W1900" s="119">
        <f t="shared" si="885"/>
        <v>1.0007205320000001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45769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45741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3"/>
        <v>5739.56</v>
      </c>
      <c r="F1901" s="115">
        <f t="shared" si="904"/>
        <v>45708</v>
      </c>
      <c r="G1901" s="116">
        <f t="shared" si="882"/>
        <v>8.3006723105383262E-3</v>
      </c>
      <c r="H1901" s="117">
        <f t="shared" si="890"/>
        <v>45769</v>
      </c>
      <c r="I1901" s="117">
        <f t="shared" si="883"/>
        <v>45769</v>
      </c>
      <c r="J1901" s="118">
        <f t="shared" si="891"/>
        <v>21</v>
      </c>
      <c r="K1901" s="118">
        <f t="shared" si="880"/>
        <v>3</v>
      </c>
      <c r="L1901" s="8">
        <f t="shared" si="892"/>
        <v>1.0011816099999999</v>
      </c>
      <c r="M1901" s="119">
        <f t="shared" si="905"/>
        <v>1.0083006699999999</v>
      </c>
      <c r="N1901" s="119">
        <f t="shared" si="899"/>
        <v>1.5659373839097683</v>
      </c>
      <c r="O1901" s="112">
        <f t="shared" si="902"/>
        <v>1.5677877099999999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9.5000000000000001E-2</v>
      </c>
      <c r="U1901" s="120">
        <f t="shared" si="900"/>
        <v>3</v>
      </c>
      <c r="V1901" s="120">
        <v>252</v>
      </c>
      <c r="W1901" s="119">
        <f t="shared" si="885"/>
        <v>1.001080993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45769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45742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3"/>
        <v>5739.56</v>
      </c>
      <c r="F1902" s="115">
        <f t="shared" si="904"/>
        <v>45708</v>
      </c>
      <c r="G1902" s="116">
        <f t="shared" si="882"/>
        <v>8.3006723105383262E-3</v>
      </c>
      <c r="H1902" s="117">
        <f t="shared" si="890"/>
        <v>45769</v>
      </c>
      <c r="I1902" s="117">
        <f t="shared" si="883"/>
        <v>45769</v>
      </c>
      <c r="J1902" s="118">
        <f t="shared" si="891"/>
        <v>21</v>
      </c>
      <c r="K1902" s="118">
        <f t="shared" ref="K1902:K1965" si="906">(J1902-(NETWORKDAYS(A1902,I1902,AD$148:AD$502)-1))</f>
        <v>4</v>
      </c>
      <c r="L1902" s="8">
        <f t="shared" si="892"/>
        <v>1.00157579</v>
      </c>
      <c r="M1902" s="119">
        <f t="shared" si="905"/>
        <v>1.0083006699999999</v>
      </c>
      <c r="N1902" s="119">
        <f t="shared" si="899"/>
        <v>1.5659373839097683</v>
      </c>
      <c r="O1902" s="112">
        <f t="shared" si="902"/>
        <v>1.56840497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9.5000000000000001E-2</v>
      </c>
      <c r="U1902" s="120">
        <f t="shared" si="900"/>
        <v>4</v>
      </c>
      <c r="V1902" s="120">
        <v>252</v>
      </c>
      <c r="W1902" s="119">
        <f t="shared" si="885"/>
        <v>1.0014415830000001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45769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45743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3"/>
        <v>5739.56</v>
      </c>
      <c r="F1903" s="115">
        <f t="shared" si="904"/>
        <v>45708</v>
      </c>
      <c r="G1903" s="116">
        <f t="shared" si="882"/>
        <v>8.3006723105383262E-3</v>
      </c>
      <c r="H1903" s="117">
        <f t="shared" si="890"/>
        <v>45769</v>
      </c>
      <c r="I1903" s="117">
        <f t="shared" si="883"/>
        <v>45769</v>
      </c>
      <c r="J1903" s="118">
        <f t="shared" si="891"/>
        <v>21</v>
      </c>
      <c r="K1903" s="118">
        <f t="shared" si="906"/>
        <v>5</v>
      </c>
      <c r="L1903" s="8">
        <f t="shared" si="892"/>
        <v>1.0019701299999999</v>
      </c>
      <c r="M1903" s="119">
        <f t="shared" si="905"/>
        <v>1.0083006699999999</v>
      </c>
      <c r="N1903" s="119">
        <f t="shared" si="899"/>
        <v>1.5659373839097683</v>
      </c>
      <c r="O1903" s="112">
        <f t="shared" si="902"/>
        <v>1.5690224800000001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9.5000000000000001E-2</v>
      </c>
      <c r="U1903" s="120">
        <f t="shared" si="900"/>
        <v>5</v>
      </c>
      <c r="V1903" s="120">
        <v>252</v>
      </c>
      <c r="W1903" s="119">
        <f t="shared" si="885"/>
        <v>1.0018023039999999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45769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45744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3"/>
        <v>5739.56</v>
      </c>
      <c r="F1904" s="115">
        <f t="shared" si="904"/>
        <v>45708</v>
      </c>
      <c r="G1904" s="116">
        <f t="shared" si="882"/>
        <v>8.3006723105383262E-3</v>
      </c>
      <c r="H1904" s="117">
        <f t="shared" si="890"/>
        <v>45769</v>
      </c>
      <c r="I1904" s="117">
        <f t="shared" si="883"/>
        <v>45769</v>
      </c>
      <c r="J1904" s="118">
        <f t="shared" si="891"/>
        <v>21</v>
      </c>
      <c r="K1904" s="118">
        <f t="shared" si="906"/>
        <v>6</v>
      </c>
      <c r="L1904" s="8">
        <f t="shared" si="892"/>
        <v>1.00236462</v>
      </c>
      <c r="M1904" s="119">
        <f t="shared" si="905"/>
        <v>1.0083006699999999</v>
      </c>
      <c r="N1904" s="119">
        <f t="shared" si="899"/>
        <v>1.5659373839097683</v>
      </c>
      <c r="O1904" s="112">
        <f t="shared" si="902"/>
        <v>1.5696402300000001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9.5000000000000001E-2</v>
      </c>
      <c r="U1904" s="120">
        <f t="shared" si="900"/>
        <v>6</v>
      </c>
      <c r="V1904" s="120">
        <v>252</v>
      </c>
      <c r="W1904" s="119">
        <f t="shared" si="885"/>
        <v>1.002163154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45769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45745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3"/>
        <v>5739.56</v>
      </c>
      <c r="F1905" s="115">
        <f t="shared" si="904"/>
        <v>45708</v>
      </c>
      <c r="G1905" s="116">
        <f t="shared" si="882"/>
        <v>8.3006723105383262E-3</v>
      </c>
      <c r="H1905" s="117">
        <f t="shared" si="890"/>
        <v>45769</v>
      </c>
      <c r="I1905" s="117">
        <f t="shared" si="883"/>
        <v>45769</v>
      </c>
      <c r="J1905" s="118">
        <f t="shared" si="891"/>
        <v>21</v>
      </c>
      <c r="K1905" s="118">
        <f t="shared" si="906"/>
        <v>7</v>
      </c>
      <c r="L1905" s="8">
        <f t="shared" si="892"/>
        <v>1.0027592700000001</v>
      </c>
      <c r="M1905" s="119">
        <f t="shared" si="905"/>
        <v>1.0083006699999999</v>
      </c>
      <c r="N1905" s="119">
        <f t="shared" si="899"/>
        <v>1.5659373839097683</v>
      </c>
      <c r="O1905" s="112">
        <f t="shared" si="902"/>
        <v>1.5702582199999999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9.5000000000000001E-2</v>
      </c>
      <c r="U1905" s="120">
        <f t="shared" si="900"/>
        <v>7</v>
      </c>
      <c r="V1905" s="120">
        <v>252</v>
      </c>
      <c r="W1905" s="119">
        <f t="shared" si="885"/>
        <v>1.002524135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45769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45746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3"/>
        <v>5739.56</v>
      </c>
      <c r="F1906" s="115">
        <f t="shared" si="904"/>
        <v>45708</v>
      </c>
      <c r="G1906" s="116">
        <f t="shared" si="882"/>
        <v>8.3006723105383262E-3</v>
      </c>
      <c r="H1906" s="117">
        <f t="shared" si="890"/>
        <v>45769</v>
      </c>
      <c r="I1906" s="117">
        <f t="shared" si="883"/>
        <v>45769</v>
      </c>
      <c r="J1906" s="118">
        <f t="shared" si="891"/>
        <v>21</v>
      </c>
      <c r="K1906" s="118">
        <f t="shared" si="906"/>
        <v>7</v>
      </c>
      <c r="L1906" s="8">
        <f t="shared" si="892"/>
        <v>1.0027592700000001</v>
      </c>
      <c r="M1906" s="119">
        <f t="shared" si="905"/>
        <v>1.0083006699999999</v>
      </c>
      <c r="N1906" s="119">
        <f t="shared" si="899"/>
        <v>1.5659373839097683</v>
      </c>
      <c r="O1906" s="112">
        <f t="shared" si="902"/>
        <v>1.5702582199999999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9.5000000000000001E-2</v>
      </c>
      <c r="U1906" s="120">
        <f t="shared" si="900"/>
        <v>7</v>
      </c>
      <c r="V1906" s="120">
        <v>252</v>
      </c>
      <c r="W1906" s="119">
        <f t="shared" si="885"/>
        <v>1.002524135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45769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45747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3"/>
        <v>5739.56</v>
      </c>
      <c r="F1907" s="115">
        <f t="shared" si="904"/>
        <v>45708</v>
      </c>
      <c r="G1907" s="116">
        <f t="shared" si="882"/>
        <v>8.3006723105383262E-3</v>
      </c>
      <c r="H1907" s="117">
        <f t="shared" si="890"/>
        <v>45769</v>
      </c>
      <c r="I1907" s="117">
        <f t="shared" si="883"/>
        <v>45769</v>
      </c>
      <c r="J1907" s="118">
        <f t="shared" si="891"/>
        <v>21</v>
      </c>
      <c r="K1907" s="118">
        <f t="shared" si="906"/>
        <v>7</v>
      </c>
      <c r="L1907" s="8">
        <f t="shared" si="892"/>
        <v>1.0027592700000001</v>
      </c>
      <c r="M1907" s="119">
        <f t="shared" si="905"/>
        <v>1.0083006699999999</v>
      </c>
      <c r="N1907" s="119">
        <f t="shared" si="899"/>
        <v>1.5659373839097683</v>
      </c>
      <c r="O1907" s="112">
        <f t="shared" si="902"/>
        <v>1.5702582199999999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9.5000000000000001E-2</v>
      </c>
      <c r="U1907" s="120">
        <f t="shared" si="900"/>
        <v>7</v>
      </c>
      <c r="V1907" s="120">
        <v>252</v>
      </c>
      <c r="W1907" s="119">
        <f t="shared" si="885"/>
        <v>1.002524135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45769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45748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3"/>
        <v>5739.56</v>
      </c>
      <c r="F1908" s="115">
        <f t="shared" si="904"/>
        <v>45708</v>
      </c>
      <c r="G1908" s="116">
        <f t="shared" si="882"/>
        <v>8.3006723105383262E-3</v>
      </c>
      <c r="H1908" s="117">
        <f t="shared" si="890"/>
        <v>45769</v>
      </c>
      <c r="I1908" s="117">
        <f t="shared" si="883"/>
        <v>45769</v>
      </c>
      <c r="J1908" s="118">
        <f t="shared" si="891"/>
        <v>21</v>
      </c>
      <c r="K1908" s="118">
        <f t="shared" si="906"/>
        <v>8</v>
      </c>
      <c r="L1908" s="8">
        <f t="shared" si="892"/>
        <v>1.0031540699999999</v>
      </c>
      <c r="M1908" s="119">
        <f t="shared" si="905"/>
        <v>1.0083006699999999</v>
      </c>
      <c r="N1908" s="119">
        <f t="shared" si="899"/>
        <v>1.5659373839097683</v>
      </c>
      <c r="O1908" s="112">
        <f t="shared" si="902"/>
        <v>1.57087646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9.5000000000000001E-2</v>
      </c>
      <c r="U1908" s="120">
        <f t="shared" si="900"/>
        <v>8</v>
      </c>
      <c r="V1908" s="120">
        <v>252</v>
      </c>
      <c r="W1908" s="119">
        <f t="shared" si="885"/>
        <v>1.0028852450000001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45769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45749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3"/>
        <v>5739.56</v>
      </c>
      <c r="F1909" s="115">
        <f t="shared" si="904"/>
        <v>45708</v>
      </c>
      <c r="G1909" s="116">
        <f t="shared" si="882"/>
        <v>8.3006723105383262E-3</v>
      </c>
      <c r="H1909" s="117">
        <f t="shared" si="890"/>
        <v>45769</v>
      </c>
      <c r="I1909" s="117">
        <f t="shared" si="883"/>
        <v>45769</v>
      </c>
      <c r="J1909" s="118">
        <f t="shared" si="891"/>
        <v>21</v>
      </c>
      <c r="K1909" s="118">
        <f t="shared" si="906"/>
        <v>9</v>
      </c>
      <c r="L1909" s="8">
        <f t="shared" si="892"/>
        <v>1.0035490300000001</v>
      </c>
      <c r="M1909" s="119">
        <f t="shared" si="905"/>
        <v>1.0083006699999999</v>
      </c>
      <c r="N1909" s="119">
        <f t="shared" si="899"/>
        <v>1.5659373839097683</v>
      </c>
      <c r="O1909" s="112">
        <f t="shared" si="902"/>
        <v>1.57149494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9.5000000000000001E-2</v>
      </c>
      <c r="U1909" s="120">
        <f t="shared" si="900"/>
        <v>9</v>
      </c>
      <c r="V1909" s="120">
        <v>252</v>
      </c>
      <c r="W1909" s="119">
        <f t="shared" si="885"/>
        <v>1.0032464860000001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45769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45750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3"/>
        <v>5739.56</v>
      </c>
      <c r="F1910" s="115">
        <f t="shared" si="904"/>
        <v>45708</v>
      </c>
      <c r="G1910" s="116">
        <f t="shared" si="882"/>
        <v>8.3006723105383262E-3</v>
      </c>
      <c r="H1910" s="117">
        <f t="shared" si="890"/>
        <v>45769</v>
      </c>
      <c r="I1910" s="117">
        <f t="shared" si="883"/>
        <v>45769</v>
      </c>
      <c r="J1910" s="118">
        <f t="shared" si="891"/>
        <v>21</v>
      </c>
      <c r="K1910" s="118">
        <f t="shared" si="906"/>
        <v>10</v>
      </c>
      <c r="L1910" s="8">
        <f t="shared" si="892"/>
        <v>1.00394414</v>
      </c>
      <c r="M1910" s="119">
        <f t="shared" si="905"/>
        <v>1.0083006699999999</v>
      </c>
      <c r="N1910" s="119">
        <f t="shared" si="899"/>
        <v>1.5659373839097683</v>
      </c>
      <c r="O1910" s="112">
        <f t="shared" si="902"/>
        <v>1.5721136600000001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9.5000000000000001E-2</v>
      </c>
      <c r="U1910" s="120">
        <f t="shared" si="900"/>
        <v>10</v>
      </c>
      <c r="V1910" s="120">
        <v>252</v>
      </c>
      <c r="W1910" s="119">
        <f t="shared" si="885"/>
        <v>1.0036078559999999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45769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45751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3"/>
        <v>5739.56</v>
      </c>
      <c r="F1911" s="115">
        <f t="shared" si="904"/>
        <v>45708</v>
      </c>
      <c r="G1911" s="116">
        <f t="shared" si="882"/>
        <v>8.3006723105383262E-3</v>
      </c>
      <c r="H1911" s="117">
        <f t="shared" si="890"/>
        <v>45769</v>
      </c>
      <c r="I1911" s="117">
        <f t="shared" si="883"/>
        <v>45769</v>
      </c>
      <c r="J1911" s="118">
        <f t="shared" si="891"/>
        <v>21</v>
      </c>
      <c r="K1911" s="118">
        <f t="shared" si="906"/>
        <v>11</v>
      </c>
      <c r="L1911" s="8">
        <f t="shared" si="892"/>
        <v>1.00433941</v>
      </c>
      <c r="M1911" s="119">
        <f t="shared" si="905"/>
        <v>1.0083006699999999</v>
      </c>
      <c r="N1911" s="119">
        <f t="shared" si="899"/>
        <v>1.5659373839097683</v>
      </c>
      <c r="O1911" s="112">
        <f t="shared" si="902"/>
        <v>1.57273262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9.5000000000000001E-2</v>
      </c>
      <c r="U1911" s="120">
        <f t="shared" si="900"/>
        <v>11</v>
      </c>
      <c r="V1911" s="120">
        <v>252</v>
      </c>
      <c r="W1911" s="119">
        <f t="shared" si="885"/>
        <v>1.0039693569999999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45769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45752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3"/>
        <v>5739.56</v>
      </c>
      <c r="F1912" s="115">
        <f t="shared" si="904"/>
        <v>45708</v>
      </c>
      <c r="G1912" s="116">
        <f t="shared" si="882"/>
        <v>8.3006723105383262E-3</v>
      </c>
      <c r="H1912" s="117">
        <f t="shared" si="890"/>
        <v>45769</v>
      </c>
      <c r="I1912" s="117">
        <f t="shared" si="883"/>
        <v>45769</v>
      </c>
      <c r="J1912" s="118">
        <f t="shared" si="891"/>
        <v>21</v>
      </c>
      <c r="K1912" s="118">
        <f t="shared" si="906"/>
        <v>12</v>
      </c>
      <c r="L1912" s="8">
        <f t="shared" si="892"/>
        <v>1.0047348300000001</v>
      </c>
      <c r="M1912" s="119">
        <f t="shared" si="905"/>
        <v>1.0083006699999999</v>
      </c>
      <c r="N1912" s="119">
        <f t="shared" si="899"/>
        <v>1.5659373839097683</v>
      </c>
      <c r="O1912" s="112">
        <f t="shared" si="902"/>
        <v>1.57335183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9.5000000000000001E-2</v>
      </c>
      <c r="U1912" s="120">
        <f t="shared" si="900"/>
        <v>12</v>
      </c>
      <c r="V1912" s="120">
        <v>252</v>
      </c>
      <c r="W1912" s="119">
        <f t="shared" si="885"/>
        <v>1.004330988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45769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45753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3"/>
        <v>5739.56</v>
      </c>
      <c r="F1913" s="115">
        <f t="shared" si="904"/>
        <v>45708</v>
      </c>
      <c r="G1913" s="116">
        <f t="shared" si="882"/>
        <v>8.3006723105383262E-3</v>
      </c>
      <c r="H1913" s="117">
        <f t="shared" si="890"/>
        <v>45769</v>
      </c>
      <c r="I1913" s="117">
        <f t="shared" si="883"/>
        <v>45769</v>
      </c>
      <c r="J1913" s="118">
        <f t="shared" si="891"/>
        <v>21</v>
      </c>
      <c r="K1913" s="118">
        <f t="shared" si="906"/>
        <v>12</v>
      </c>
      <c r="L1913" s="8">
        <f t="shared" si="892"/>
        <v>1.0047348300000001</v>
      </c>
      <c r="M1913" s="119">
        <f t="shared" si="905"/>
        <v>1.0083006699999999</v>
      </c>
      <c r="N1913" s="119">
        <f t="shared" si="899"/>
        <v>1.5659373839097683</v>
      </c>
      <c r="O1913" s="112">
        <f t="shared" si="902"/>
        <v>1.57335183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9.5000000000000001E-2</v>
      </c>
      <c r="U1913" s="120">
        <f t="shared" si="900"/>
        <v>12</v>
      </c>
      <c r="V1913" s="120">
        <v>252</v>
      </c>
      <c r="W1913" s="119">
        <f t="shared" si="885"/>
        <v>1.004330988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45769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45754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3"/>
        <v>5739.56</v>
      </c>
      <c r="F1914" s="115">
        <f t="shared" si="904"/>
        <v>45708</v>
      </c>
      <c r="G1914" s="116">
        <f t="shared" si="882"/>
        <v>8.3006723105383262E-3</v>
      </c>
      <c r="H1914" s="117">
        <f t="shared" si="890"/>
        <v>45769</v>
      </c>
      <c r="I1914" s="117">
        <f t="shared" si="883"/>
        <v>45769</v>
      </c>
      <c r="J1914" s="118">
        <f t="shared" si="891"/>
        <v>21</v>
      </c>
      <c r="K1914" s="118">
        <f t="shared" si="906"/>
        <v>12</v>
      </c>
      <c r="L1914" s="8">
        <f t="shared" si="892"/>
        <v>1.0047348300000001</v>
      </c>
      <c r="M1914" s="119">
        <f t="shared" si="905"/>
        <v>1.0083006699999999</v>
      </c>
      <c r="N1914" s="119">
        <f t="shared" si="899"/>
        <v>1.5659373839097683</v>
      </c>
      <c r="O1914" s="112">
        <f t="shared" si="902"/>
        <v>1.57335183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9.5000000000000001E-2</v>
      </c>
      <c r="U1914" s="120">
        <f t="shared" si="900"/>
        <v>12</v>
      </c>
      <c r="V1914" s="120">
        <v>252</v>
      </c>
      <c r="W1914" s="119">
        <f t="shared" si="885"/>
        <v>1.004330988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45769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45755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3"/>
        <v>5739.56</v>
      </c>
      <c r="F1915" s="115">
        <f t="shared" si="904"/>
        <v>45708</v>
      </c>
      <c r="G1915" s="116">
        <f t="shared" si="882"/>
        <v>8.3006723105383262E-3</v>
      </c>
      <c r="H1915" s="117">
        <f t="shared" si="890"/>
        <v>45769</v>
      </c>
      <c r="I1915" s="117">
        <f t="shared" si="883"/>
        <v>45769</v>
      </c>
      <c r="J1915" s="118">
        <f t="shared" si="891"/>
        <v>21</v>
      </c>
      <c r="K1915" s="118">
        <f t="shared" si="906"/>
        <v>13</v>
      </c>
      <c r="L1915" s="8">
        <f t="shared" si="892"/>
        <v>1.00513041</v>
      </c>
      <c r="M1915" s="119">
        <f t="shared" si="905"/>
        <v>1.0083006699999999</v>
      </c>
      <c r="N1915" s="119">
        <f t="shared" si="899"/>
        <v>1.5659373839097683</v>
      </c>
      <c r="O1915" s="112">
        <f t="shared" si="902"/>
        <v>1.5739712800000001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9.5000000000000001E-2</v>
      </c>
      <c r="U1915" s="120">
        <f t="shared" si="900"/>
        <v>13</v>
      </c>
      <c r="V1915" s="120">
        <v>252</v>
      </c>
      <c r="W1915" s="119">
        <f t="shared" si="885"/>
        <v>1.0046927489999999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45769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45756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3"/>
        <v>5739.56</v>
      </c>
      <c r="F1916" s="115">
        <f t="shared" si="904"/>
        <v>45708</v>
      </c>
      <c r="G1916" s="116">
        <f t="shared" si="882"/>
        <v>8.3006723105383262E-3</v>
      </c>
      <c r="H1916" s="117">
        <f t="shared" si="890"/>
        <v>45769</v>
      </c>
      <c r="I1916" s="117">
        <f t="shared" si="883"/>
        <v>45769</v>
      </c>
      <c r="J1916" s="118">
        <f t="shared" si="891"/>
        <v>21</v>
      </c>
      <c r="K1916" s="118">
        <f t="shared" si="906"/>
        <v>14</v>
      </c>
      <c r="L1916" s="8">
        <f t="shared" si="892"/>
        <v>1.0055261499999999</v>
      </c>
      <c r="M1916" s="119">
        <f t="shared" si="905"/>
        <v>1.0083006699999999</v>
      </c>
      <c r="N1916" s="119">
        <f t="shared" si="899"/>
        <v>1.5659373839097683</v>
      </c>
      <c r="O1916" s="112">
        <f t="shared" si="902"/>
        <v>1.57459098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9.5000000000000001E-2</v>
      </c>
      <c r="U1916" s="120">
        <f t="shared" si="900"/>
        <v>14</v>
      </c>
      <c r="V1916" s="120">
        <v>252</v>
      </c>
      <c r="W1916" s="119">
        <f t="shared" si="885"/>
        <v>1.0050546410000001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45769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45757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3"/>
        <v>5739.56</v>
      </c>
      <c r="F1917" s="115">
        <f t="shared" si="904"/>
        <v>45708</v>
      </c>
      <c r="G1917" s="116">
        <f t="shared" si="882"/>
        <v>8.3006723105383262E-3</v>
      </c>
      <c r="H1917" s="117">
        <f t="shared" si="890"/>
        <v>45769</v>
      </c>
      <c r="I1917" s="117">
        <f t="shared" si="883"/>
        <v>45769</v>
      </c>
      <c r="J1917" s="118">
        <f t="shared" si="891"/>
        <v>21</v>
      </c>
      <c r="K1917" s="118">
        <f t="shared" si="906"/>
        <v>15</v>
      </c>
      <c r="L1917" s="8">
        <f t="shared" si="892"/>
        <v>1.00592204</v>
      </c>
      <c r="M1917" s="119">
        <f t="shared" si="905"/>
        <v>1.0083006699999999</v>
      </c>
      <c r="N1917" s="119">
        <f t="shared" si="899"/>
        <v>1.5659373839097683</v>
      </c>
      <c r="O1917" s="112">
        <f t="shared" si="902"/>
        <v>1.57521092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9.5000000000000001E-2</v>
      </c>
      <c r="U1917" s="120">
        <f t="shared" si="900"/>
        <v>15</v>
      </c>
      <c r="V1917" s="120">
        <v>252</v>
      </c>
      <c r="W1917" s="119">
        <f t="shared" si="885"/>
        <v>1.0054166630000001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45769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45758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3"/>
        <v>5739.56</v>
      </c>
      <c r="F1918" s="115">
        <f t="shared" si="904"/>
        <v>45708</v>
      </c>
      <c r="G1918" s="116">
        <f t="shared" si="882"/>
        <v>8.3006723105383262E-3</v>
      </c>
      <c r="H1918" s="117">
        <f t="shared" si="890"/>
        <v>45769</v>
      </c>
      <c r="I1918" s="117">
        <f t="shared" si="883"/>
        <v>45769</v>
      </c>
      <c r="J1918" s="118">
        <f t="shared" si="891"/>
        <v>21</v>
      </c>
      <c r="K1918" s="118">
        <f t="shared" si="906"/>
        <v>16</v>
      </c>
      <c r="L1918" s="8">
        <f t="shared" si="892"/>
        <v>1.0063180899999999</v>
      </c>
      <c r="M1918" s="119">
        <f t="shared" si="905"/>
        <v>1.0083006699999999</v>
      </c>
      <c r="N1918" s="119">
        <f t="shared" si="899"/>
        <v>1.5659373839097683</v>
      </c>
      <c r="O1918" s="112">
        <f t="shared" si="902"/>
        <v>1.57583111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9.5000000000000001E-2</v>
      </c>
      <c r="U1918" s="120">
        <f t="shared" si="900"/>
        <v>16</v>
      </c>
      <c r="V1918" s="120">
        <v>252</v>
      </c>
      <c r="W1918" s="119">
        <f t="shared" si="885"/>
        <v>1.005778815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45769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45759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3"/>
        <v>5739.56</v>
      </c>
      <c r="F1919" s="115">
        <f t="shared" si="904"/>
        <v>45708</v>
      </c>
      <c r="G1919" s="116">
        <f t="shared" si="882"/>
        <v>8.3006723105383262E-3</v>
      </c>
      <c r="H1919" s="117">
        <f t="shared" si="890"/>
        <v>45769</v>
      </c>
      <c r="I1919" s="117">
        <f t="shared" si="883"/>
        <v>45769</v>
      </c>
      <c r="J1919" s="118">
        <f t="shared" si="891"/>
        <v>21</v>
      </c>
      <c r="K1919" s="118">
        <f t="shared" si="906"/>
        <v>17</v>
      </c>
      <c r="L1919" s="8">
        <f t="shared" si="892"/>
        <v>1.0067142899999999</v>
      </c>
      <c r="M1919" s="119">
        <f t="shared" si="905"/>
        <v>1.0083006699999999</v>
      </c>
      <c r="N1919" s="119">
        <f t="shared" si="899"/>
        <v>1.5659373839097683</v>
      </c>
      <c r="O1919" s="112">
        <f t="shared" si="902"/>
        <v>1.5764515400000001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9.5000000000000001E-2</v>
      </c>
      <c r="U1919" s="120">
        <f t="shared" si="900"/>
        <v>17</v>
      </c>
      <c r="V1919" s="120">
        <v>252</v>
      </c>
      <c r="W1919" s="119">
        <f t="shared" si="885"/>
        <v>1.0061410980000001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45769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45760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3"/>
        <v>5739.56</v>
      </c>
      <c r="F1920" s="115">
        <f t="shared" si="904"/>
        <v>45708</v>
      </c>
      <c r="G1920" s="116">
        <f t="shared" si="882"/>
        <v>8.3006723105383262E-3</v>
      </c>
      <c r="H1920" s="117">
        <f t="shared" si="890"/>
        <v>45769</v>
      </c>
      <c r="I1920" s="117">
        <f t="shared" si="883"/>
        <v>45769</v>
      </c>
      <c r="J1920" s="118">
        <f t="shared" si="891"/>
        <v>21</v>
      </c>
      <c r="K1920" s="118">
        <f t="shared" si="906"/>
        <v>17</v>
      </c>
      <c r="L1920" s="8">
        <f t="shared" si="892"/>
        <v>1.0067142899999999</v>
      </c>
      <c r="M1920" s="119">
        <f t="shared" si="905"/>
        <v>1.0083006699999999</v>
      </c>
      <c r="N1920" s="119">
        <f t="shared" si="899"/>
        <v>1.5659373839097683</v>
      </c>
      <c r="O1920" s="112">
        <f t="shared" si="902"/>
        <v>1.5764515400000001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9.5000000000000001E-2</v>
      </c>
      <c r="U1920" s="120">
        <f t="shared" si="900"/>
        <v>17</v>
      </c>
      <c r="V1920" s="120">
        <v>252</v>
      </c>
      <c r="W1920" s="119">
        <f t="shared" si="885"/>
        <v>1.0061410980000001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45769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45761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3"/>
        <v>5739.56</v>
      </c>
      <c r="F1921" s="115">
        <f t="shared" si="904"/>
        <v>45708</v>
      </c>
      <c r="G1921" s="116">
        <f t="shared" si="882"/>
        <v>8.3006723105383262E-3</v>
      </c>
      <c r="H1921" s="117">
        <f t="shared" si="890"/>
        <v>45769</v>
      </c>
      <c r="I1921" s="117">
        <f t="shared" si="883"/>
        <v>45769</v>
      </c>
      <c r="J1921" s="118">
        <f t="shared" si="891"/>
        <v>21</v>
      </c>
      <c r="K1921" s="118">
        <f t="shared" si="906"/>
        <v>17</v>
      </c>
      <c r="L1921" s="8">
        <f t="shared" si="892"/>
        <v>1.0067142899999999</v>
      </c>
      <c r="M1921" s="119">
        <f t="shared" si="905"/>
        <v>1.0083006699999999</v>
      </c>
      <c r="N1921" s="119">
        <f t="shared" si="899"/>
        <v>1.5659373839097683</v>
      </c>
      <c r="O1921" s="112">
        <f t="shared" si="902"/>
        <v>1.5764515400000001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9.5000000000000001E-2</v>
      </c>
      <c r="U1921" s="120">
        <f t="shared" si="900"/>
        <v>17</v>
      </c>
      <c r="V1921" s="120">
        <v>252</v>
      </c>
      <c r="W1921" s="119">
        <f t="shared" si="885"/>
        <v>1.0061410980000001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45769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45762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3"/>
        <v>5739.56</v>
      </c>
      <c r="F1922" s="115">
        <f t="shared" si="904"/>
        <v>45708</v>
      </c>
      <c r="G1922" s="116">
        <f t="shared" si="882"/>
        <v>8.3006723105383262E-3</v>
      </c>
      <c r="H1922" s="117">
        <f t="shared" si="890"/>
        <v>45769</v>
      </c>
      <c r="I1922" s="117">
        <f t="shared" si="883"/>
        <v>45769</v>
      </c>
      <c r="J1922" s="118">
        <f t="shared" si="891"/>
        <v>21</v>
      </c>
      <c r="K1922" s="118">
        <f t="shared" si="906"/>
        <v>18</v>
      </c>
      <c r="L1922" s="8">
        <f t="shared" si="892"/>
        <v>1.00711065</v>
      </c>
      <c r="M1922" s="119">
        <f t="shared" si="905"/>
        <v>1.0083006699999999</v>
      </c>
      <c r="N1922" s="119">
        <f t="shared" si="899"/>
        <v>1.5659373839097683</v>
      </c>
      <c r="O1922" s="112">
        <f t="shared" si="902"/>
        <v>1.5770722100000001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9.5000000000000001E-2</v>
      </c>
      <c r="U1922" s="120">
        <f t="shared" si="900"/>
        <v>18</v>
      </c>
      <c r="V1922" s="120">
        <v>252</v>
      </c>
      <c r="W1922" s="119">
        <f t="shared" si="885"/>
        <v>1.006503511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45769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45763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3"/>
        <v>5739.56</v>
      </c>
      <c r="F1923" s="115">
        <f t="shared" si="904"/>
        <v>45708</v>
      </c>
      <c r="G1923" s="116">
        <f t="shared" si="882"/>
        <v>8.3006723105383262E-3</v>
      </c>
      <c r="H1923" s="117">
        <f t="shared" si="890"/>
        <v>45769</v>
      </c>
      <c r="I1923" s="117">
        <f t="shared" si="883"/>
        <v>45769</v>
      </c>
      <c r="J1923" s="118">
        <f t="shared" si="891"/>
        <v>21</v>
      </c>
      <c r="K1923" s="118">
        <f t="shared" si="906"/>
        <v>19</v>
      </c>
      <c r="L1923" s="8">
        <f t="shared" si="892"/>
        <v>1.00750717</v>
      </c>
      <c r="M1923" s="119">
        <f t="shared" si="905"/>
        <v>1.0083006699999999</v>
      </c>
      <c r="N1923" s="119">
        <f t="shared" si="899"/>
        <v>1.5659373839097683</v>
      </c>
      <c r="O1923" s="112">
        <f t="shared" si="902"/>
        <v>1.57769314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9.5000000000000001E-2</v>
      </c>
      <c r="U1923" s="120">
        <f t="shared" si="900"/>
        <v>19</v>
      </c>
      <c r="V1923" s="120">
        <v>252</v>
      </c>
      <c r="W1923" s="119">
        <f t="shared" si="885"/>
        <v>1.0068660549999999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45769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45764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3"/>
        <v>5739.56</v>
      </c>
      <c r="F1924" s="115">
        <f t="shared" si="904"/>
        <v>45708</v>
      </c>
      <c r="G1924" s="116">
        <f t="shared" si="882"/>
        <v>8.3006723105383262E-3</v>
      </c>
      <c r="H1924" s="117">
        <f t="shared" si="890"/>
        <v>45769</v>
      </c>
      <c r="I1924" s="117">
        <f t="shared" si="883"/>
        <v>45769</v>
      </c>
      <c r="J1924" s="118">
        <f t="shared" si="891"/>
        <v>21</v>
      </c>
      <c r="K1924" s="118">
        <f t="shared" si="906"/>
        <v>20</v>
      </c>
      <c r="L1924" s="8">
        <f t="shared" si="892"/>
        <v>1.00790384</v>
      </c>
      <c r="M1924" s="119">
        <f t="shared" si="905"/>
        <v>1.0083006699999999</v>
      </c>
      <c r="N1924" s="119">
        <f t="shared" si="899"/>
        <v>1.5659373839097683</v>
      </c>
      <c r="O1924" s="112">
        <f t="shared" si="902"/>
        <v>1.5783142999999999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9.5000000000000001E-2</v>
      </c>
      <c r="U1924" s="120">
        <f t="shared" si="900"/>
        <v>20</v>
      </c>
      <c r="V1924" s="120">
        <v>252</v>
      </c>
      <c r="W1924" s="119">
        <f t="shared" si="885"/>
        <v>1.0072287289999999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45769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45765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3"/>
        <v>5739.56</v>
      </c>
      <c r="F1925" s="115">
        <f t="shared" si="904"/>
        <v>45708</v>
      </c>
      <c r="G1925" s="116">
        <f t="shared" si="882"/>
        <v>8.3006723105383262E-3</v>
      </c>
      <c r="H1925" s="117">
        <f t="shared" si="890"/>
        <v>45769</v>
      </c>
      <c r="I1925" s="117">
        <f t="shared" si="883"/>
        <v>45769</v>
      </c>
      <c r="J1925" s="118">
        <f t="shared" si="891"/>
        <v>21</v>
      </c>
      <c r="K1925" s="118">
        <f t="shared" si="906"/>
        <v>21</v>
      </c>
      <c r="L1925" s="8">
        <f t="shared" si="892"/>
        <v>1.0083006699999999</v>
      </c>
      <c r="M1925" s="119">
        <f t="shared" si="905"/>
        <v>1.0083006699999999</v>
      </c>
      <c r="N1925" s="119">
        <f t="shared" si="899"/>
        <v>1.5659373839097683</v>
      </c>
      <c r="O1925" s="112">
        <f t="shared" si="902"/>
        <v>1.5789357100000001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9.5000000000000001E-2</v>
      </c>
      <c r="U1925" s="120">
        <f t="shared" si="900"/>
        <v>21</v>
      </c>
      <c r="V1925" s="120">
        <v>252</v>
      </c>
      <c r="W1925" s="119">
        <f t="shared" si="885"/>
        <v>1.0075915339999999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45769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45766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3"/>
        <v>5739.56</v>
      </c>
      <c r="F1926" s="115">
        <f t="shared" si="904"/>
        <v>45708</v>
      </c>
      <c r="G1926" s="116">
        <f t="shared" si="882"/>
        <v>8.3006723105383262E-3</v>
      </c>
      <c r="H1926" s="117">
        <f t="shared" si="890"/>
        <v>45769</v>
      </c>
      <c r="I1926" s="117">
        <f t="shared" si="883"/>
        <v>45769</v>
      </c>
      <c r="J1926" s="118">
        <f t="shared" si="891"/>
        <v>21</v>
      </c>
      <c r="K1926" s="118">
        <f t="shared" si="906"/>
        <v>21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1.5659373839097683</v>
      </c>
      <c r="O1926" s="112">
        <f t="shared" si="902"/>
        <v>1.5789357100000001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9.5000000000000001E-2</v>
      </c>
      <c r="U1926" s="120">
        <f t="shared" si="900"/>
        <v>21</v>
      </c>
      <c r="V1926" s="120">
        <v>252</v>
      </c>
      <c r="W1926" s="119">
        <f t="shared" si="885"/>
        <v>1.0075915339999999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45769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45767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3"/>
        <v>5739.56</v>
      </c>
      <c r="F1927" s="115">
        <f t="shared" si="904"/>
        <v>45708</v>
      </c>
      <c r="G1927" s="116">
        <f t="shared" si="882"/>
        <v>8.3006723105383262E-3</v>
      </c>
      <c r="H1927" s="117">
        <f t="shared" si="890"/>
        <v>45797</v>
      </c>
      <c r="I1927" s="117">
        <f t="shared" si="883"/>
        <v>45769</v>
      </c>
      <c r="J1927" s="118">
        <f t="shared" si="891"/>
        <v>21</v>
      </c>
      <c r="K1927" s="118">
        <f t="shared" si="906"/>
        <v>21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1.5659373839097683</v>
      </c>
      <c r="O1927" s="112">
        <f t="shared" si="902"/>
        <v>1.5789357100000001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9.5000000000000001E-2</v>
      </c>
      <c r="U1927" s="120">
        <f t="shared" si="900"/>
        <v>21</v>
      </c>
      <c r="V1927" s="120">
        <v>252</v>
      </c>
      <c r="W1927" s="119">
        <f t="shared" si="885"/>
        <v>1.0075915339999999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45769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45768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3"/>
        <v>5739.56</v>
      </c>
      <c r="F1928" s="115">
        <f t="shared" si="904"/>
        <v>45708</v>
      </c>
      <c r="G1928" s="116">
        <f t="shared" si="882"/>
        <v>8.3006723105383262E-3</v>
      </c>
      <c r="H1928" s="117">
        <f t="shared" si="890"/>
        <v>45797</v>
      </c>
      <c r="I1928" s="117">
        <f t="shared" si="883"/>
        <v>45769</v>
      </c>
      <c r="J1928" s="118">
        <f t="shared" si="891"/>
        <v>21</v>
      </c>
      <c r="K1928" s="118">
        <f t="shared" si="906"/>
        <v>21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1.5659373839097683</v>
      </c>
      <c r="O1928" s="112">
        <f t="shared" si="902"/>
        <v>1.5789357100000001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9.5000000000000001E-2</v>
      </c>
      <c r="U1928" s="120">
        <f t="shared" si="900"/>
        <v>21</v>
      </c>
      <c r="V1928" s="120">
        <v>252</v>
      </c>
      <c r="W1928" s="119">
        <f t="shared" si="885"/>
        <v>1.0075915339999999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45769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45769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3"/>
        <v>5739.56</v>
      </c>
      <c r="F1929" s="115">
        <f t="shared" si="904"/>
        <v>45708</v>
      </c>
      <c r="G1929" s="116">
        <f t="shared" si="882"/>
        <v>8.3006723105383262E-3</v>
      </c>
      <c r="H1929" s="117">
        <f t="shared" si="890"/>
        <v>45797</v>
      </c>
      <c r="I1929" s="117">
        <f t="shared" si="883"/>
        <v>45769</v>
      </c>
      <c r="J1929" s="118">
        <f t="shared" si="891"/>
        <v>21</v>
      </c>
      <c r="K1929" s="118">
        <f t="shared" si="906"/>
        <v>21</v>
      </c>
      <c r="L1929" s="8">
        <f t="shared" si="892"/>
        <v>1.0083006699999999</v>
      </c>
      <c r="M1929" s="119">
        <f t="shared" si="905"/>
        <v>1.0083006699999999</v>
      </c>
      <c r="N1929" s="119">
        <f t="shared" si="899"/>
        <v>1.5659373839097683</v>
      </c>
      <c r="O1929" s="112">
        <f t="shared" si="902"/>
        <v>1.5789357100000001</v>
      </c>
      <c r="P1929" s="112">
        <f t="shared" si="884"/>
        <v>0</v>
      </c>
      <c r="Q1929" s="162">
        <f t="shared" si="895"/>
        <v>63</v>
      </c>
      <c r="R1929" s="30">
        <f t="shared" si="896"/>
        <v>0.54052199999999995</v>
      </c>
      <c r="S1929" s="112">
        <f t="shared" si="901"/>
        <v>0</v>
      </c>
      <c r="T1929" s="122">
        <f t="shared" si="893"/>
        <v>9.5000000000000001E-2</v>
      </c>
      <c r="U1929" s="120">
        <f t="shared" si="900"/>
        <v>21</v>
      </c>
      <c r="V1929" s="120">
        <v>252</v>
      </c>
      <c r="W1929" s="119">
        <f t="shared" si="885"/>
        <v>1.0075915339999999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45769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45770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3"/>
        <v>5739.56</v>
      </c>
      <c r="F1930" s="115">
        <f t="shared" si="904"/>
        <v>45738</v>
      </c>
      <c r="G1930" s="116">
        <f t="shared" ref="G1930:G1988" si="908">(E1930/D1930)-1</f>
        <v>8.3006723105383262E-3</v>
      </c>
      <c r="H1930" s="117">
        <f t="shared" si="890"/>
        <v>45797</v>
      </c>
      <c r="I1930" s="117">
        <f t="shared" ref="I1930:I1988" si="909">IF(A1930&gt;I1929,H1930,I1929)</f>
        <v>45797</v>
      </c>
      <c r="J1930" s="118">
        <f t="shared" si="891"/>
        <v>19</v>
      </c>
      <c r="K1930" s="118">
        <f t="shared" si="906"/>
        <v>1</v>
      </c>
      <c r="L1930" s="8">
        <f t="shared" si="892"/>
        <v>1.0004351600000001</v>
      </c>
      <c r="M1930" s="119">
        <f t="shared" si="905"/>
        <v>1.0083006699999999</v>
      </c>
      <c r="N1930" s="119">
        <f t="shared" si="899"/>
        <v>1.5789357133742665</v>
      </c>
      <c r="O1930" s="112">
        <f t="shared" si="902"/>
        <v>1.5796228000000001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9.5000000000000001E-2</v>
      </c>
      <c r="U1930" s="120">
        <f t="shared" si="900"/>
        <v>1</v>
      </c>
      <c r="V1930" s="120">
        <v>252</v>
      </c>
      <c r="W1930" s="119">
        <f t="shared" ref="W1930:W1988" si="911">ROUND((1+T1930)^TRUNC((U1930/V1930),9),9)</f>
        <v>1.0003602009999999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45797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45771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3"/>
        <v>5739.56</v>
      </c>
      <c r="F1931" s="115">
        <f t="shared" si="904"/>
        <v>45738</v>
      </c>
      <c r="G1931" s="116">
        <f t="shared" si="908"/>
        <v>8.3006723105383262E-3</v>
      </c>
      <c r="H1931" s="117">
        <f t="shared" ref="H1931:H1994" si="916">IF(DAY(A1931)=H$9,VLOOKUP(A1931,AH$118:AN$450,4),H1930)</f>
        <v>45797</v>
      </c>
      <c r="I1931" s="117">
        <f t="shared" si="909"/>
        <v>45797</v>
      </c>
      <c r="J1931" s="118">
        <f t="shared" ref="J1931:J1988" si="917">IF(I1931=I1930,J1930,NETWORKDAYS(I1930,I1931,$AD$148:$AD$502)-1)</f>
        <v>19</v>
      </c>
      <c r="K1931" s="118">
        <f t="shared" si="906"/>
        <v>2</v>
      </c>
      <c r="L1931" s="8">
        <f t="shared" ref="L1931:L1988" si="918">IF(E1931&lt;D1931,1,TRUNC((E1931/D1931)^TRUNC((K1931/J1931),9),8))</f>
        <v>1.0008705200000001</v>
      </c>
      <c r="M1931" s="119">
        <f t="shared" si="905"/>
        <v>1.0083006699999999</v>
      </c>
      <c r="N1931" s="119">
        <f t="shared" si="899"/>
        <v>1.5789357133742665</v>
      </c>
      <c r="O1931" s="112">
        <f t="shared" si="902"/>
        <v>1.5803102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9.5000000000000001E-2</v>
      </c>
      <c r="U1931" s="120">
        <f t="shared" si="900"/>
        <v>2</v>
      </c>
      <c r="V1931" s="120">
        <v>252</v>
      </c>
      <c r="W1931" s="119">
        <f t="shared" si="911"/>
        <v>1.0007205320000001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45797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45772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3"/>
        <v>5739.56</v>
      </c>
      <c r="F1932" s="115">
        <f t="shared" si="904"/>
        <v>45738</v>
      </c>
      <c r="G1932" s="116">
        <f t="shared" si="908"/>
        <v>8.3006723105383262E-3</v>
      </c>
      <c r="H1932" s="117">
        <f t="shared" si="916"/>
        <v>45797</v>
      </c>
      <c r="I1932" s="117">
        <f t="shared" si="909"/>
        <v>45797</v>
      </c>
      <c r="J1932" s="118">
        <f t="shared" si="917"/>
        <v>19</v>
      </c>
      <c r="K1932" s="118">
        <f t="shared" si="906"/>
        <v>3</v>
      </c>
      <c r="L1932" s="8">
        <f t="shared" si="918"/>
        <v>1.00130607</v>
      </c>
      <c r="M1932" s="119">
        <f t="shared" si="905"/>
        <v>1.0083006699999999</v>
      </c>
      <c r="N1932" s="119">
        <f t="shared" si="899"/>
        <v>1.5789357133742665</v>
      </c>
      <c r="O1932" s="112">
        <f t="shared" si="902"/>
        <v>1.58099791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9.5000000000000001E-2</v>
      </c>
      <c r="U1932" s="120">
        <f t="shared" si="900"/>
        <v>3</v>
      </c>
      <c r="V1932" s="120">
        <v>252</v>
      </c>
      <c r="W1932" s="119">
        <f t="shared" si="911"/>
        <v>1.001080993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45797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45773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3"/>
        <v>5739.56</v>
      </c>
      <c r="F1933" s="115">
        <f t="shared" si="904"/>
        <v>45738</v>
      </c>
      <c r="G1933" s="116">
        <f t="shared" si="908"/>
        <v>8.3006723105383262E-3</v>
      </c>
      <c r="H1933" s="117">
        <f t="shared" si="916"/>
        <v>45797</v>
      </c>
      <c r="I1933" s="117">
        <f t="shared" si="909"/>
        <v>45797</v>
      </c>
      <c r="J1933" s="118">
        <f t="shared" si="917"/>
        <v>19</v>
      </c>
      <c r="K1933" s="118">
        <f t="shared" si="906"/>
        <v>4</v>
      </c>
      <c r="L1933" s="8">
        <f t="shared" si="918"/>
        <v>1.00174181</v>
      </c>
      <c r="M1933" s="119">
        <f t="shared" si="905"/>
        <v>1.0083006699999999</v>
      </c>
      <c r="N1933" s="119">
        <f t="shared" si="899"/>
        <v>1.5789357133742665</v>
      </c>
      <c r="O1933" s="112">
        <f t="shared" si="902"/>
        <v>1.58168591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9.5000000000000001E-2</v>
      </c>
      <c r="U1933" s="120">
        <f t="shared" si="900"/>
        <v>4</v>
      </c>
      <c r="V1933" s="120">
        <v>252</v>
      </c>
      <c r="W1933" s="119">
        <f t="shared" si="911"/>
        <v>1.0014415830000001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45797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45774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3"/>
        <v>5739.56</v>
      </c>
      <c r="F1934" s="115">
        <f t="shared" si="904"/>
        <v>45738</v>
      </c>
      <c r="G1934" s="116">
        <f t="shared" si="908"/>
        <v>8.3006723105383262E-3</v>
      </c>
      <c r="H1934" s="117">
        <f t="shared" si="916"/>
        <v>45797</v>
      </c>
      <c r="I1934" s="117">
        <f t="shared" si="909"/>
        <v>45797</v>
      </c>
      <c r="J1934" s="118">
        <f t="shared" si="917"/>
        <v>19</v>
      </c>
      <c r="K1934" s="118">
        <f t="shared" si="906"/>
        <v>4</v>
      </c>
      <c r="L1934" s="8">
        <f t="shared" si="918"/>
        <v>1.00174181</v>
      </c>
      <c r="M1934" s="119">
        <f t="shared" si="905"/>
        <v>1.0083006699999999</v>
      </c>
      <c r="N1934" s="119">
        <f t="shared" si="899"/>
        <v>1.5789357133742665</v>
      </c>
      <c r="O1934" s="112">
        <f t="shared" si="902"/>
        <v>1.58168591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9.5000000000000001E-2</v>
      </c>
      <c r="U1934" s="120">
        <f t="shared" si="900"/>
        <v>4</v>
      </c>
      <c r="V1934" s="120">
        <v>252</v>
      </c>
      <c r="W1934" s="119">
        <f t="shared" si="911"/>
        <v>1.0014415830000001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45797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45775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3"/>
        <v>5739.56</v>
      </c>
      <c r="F1935" s="115">
        <f t="shared" si="904"/>
        <v>45738</v>
      </c>
      <c r="G1935" s="116">
        <f t="shared" si="908"/>
        <v>8.3006723105383262E-3</v>
      </c>
      <c r="H1935" s="117">
        <f t="shared" si="916"/>
        <v>45797</v>
      </c>
      <c r="I1935" s="117">
        <f t="shared" si="909"/>
        <v>45797</v>
      </c>
      <c r="J1935" s="118">
        <f t="shared" si="917"/>
        <v>19</v>
      </c>
      <c r="K1935" s="118">
        <f t="shared" si="906"/>
        <v>4</v>
      </c>
      <c r="L1935" s="8">
        <f t="shared" si="918"/>
        <v>1.00174181</v>
      </c>
      <c r="M1935" s="119">
        <f t="shared" si="905"/>
        <v>1.0083006699999999</v>
      </c>
      <c r="N1935" s="119">
        <f t="shared" si="899"/>
        <v>1.5789357133742665</v>
      </c>
      <c r="O1935" s="112">
        <f t="shared" si="902"/>
        <v>1.58168591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9.5000000000000001E-2</v>
      </c>
      <c r="U1935" s="120">
        <f t="shared" si="900"/>
        <v>4</v>
      </c>
      <c r="V1935" s="120">
        <v>252</v>
      </c>
      <c r="W1935" s="119">
        <f t="shared" si="911"/>
        <v>1.0014415830000001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45797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45776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3"/>
        <v>5739.56</v>
      </c>
      <c r="F1936" s="115">
        <f t="shared" si="904"/>
        <v>45738</v>
      </c>
      <c r="G1936" s="116">
        <f t="shared" si="908"/>
        <v>8.3006723105383262E-3</v>
      </c>
      <c r="H1936" s="117">
        <f t="shared" si="916"/>
        <v>45797</v>
      </c>
      <c r="I1936" s="117">
        <f t="shared" si="909"/>
        <v>45797</v>
      </c>
      <c r="J1936" s="118">
        <f t="shared" si="917"/>
        <v>19</v>
      </c>
      <c r="K1936" s="118">
        <f t="shared" si="906"/>
        <v>5</v>
      </c>
      <c r="L1936" s="8">
        <f t="shared" si="918"/>
        <v>1.0021777300000001</v>
      </c>
      <c r="M1936" s="119">
        <f t="shared" si="905"/>
        <v>1.0083006699999999</v>
      </c>
      <c r="N1936" s="119">
        <f t="shared" si="899"/>
        <v>1.5789357133742665</v>
      </c>
      <c r="O1936" s="112">
        <f t="shared" si="902"/>
        <v>1.5823742000000001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9.5000000000000001E-2</v>
      </c>
      <c r="U1936" s="120">
        <f t="shared" si="900"/>
        <v>5</v>
      </c>
      <c r="V1936" s="120">
        <v>252</v>
      </c>
      <c r="W1936" s="119">
        <f t="shared" si="911"/>
        <v>1.0018023039999999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45797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45777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3"/>
        <v>5739.56</v>
      </c>
      <c r="F1937" s="115">
        <f t="shared" si="904"/>
        <v>45738</v>
      </c>
      <c r="G1937" s="116">
        <f t="shared" si="908"/>
        <v>8.3006723105383262E-3</v>
      </c>
      <c r="H1937" s="117">
        <f t="shared" si="916"/>
        <v>45797</v>
      </c>
      <c r="I1937" s="117">
        <f t="shared" si="909"/>
        <v>45797</v>
      </c>
      <c r="J1937" s="118">
        <f t="shared" si="917"/>
        <v>19</v>
      </c>
      <c r="K1937" s="118">
        <f t="shared" si="906"/>
        <v>6</v>
      </c>
      <c r="L1937" s="8">
        <f t="shared" si="918"/>
        <v>1.0026138499999999</v>
      </c>
      <c r="M1937" s="119">
        <f t="shared" si="905"/>
        <v>1.0083006699999999</v>
      </c>
      <c r="N1937" s="119">
        <f t="shared" si="899"/>
        <v>1.5789357133742665</v>
      </c>
      <c r="O1937" s="112">
        <f t="shared" si="902"/>
        <v>1.5830628099999999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9.5000000000000001E-2</v>
      </c>
      <c r="U1937" s="120">
        <f t="shared" si="900"/>
        <v>6</v>
      </c>
      <c r="V1937" s="120">
        <v>252</v>
      </c>
      <c r="W1937" s="119">
        <f t="shared" si="911"/>
        <v>1.002163154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45797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45778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3"/>
        <v>5739.56</v>
      </c>
      <c r="F1938" s="115">
        <f t="shared" si="904"/>
        <v>45738</v>
      </c>
      <c r="G1938" s="116">
        <f t="shared" si="908"/>
        <v>8.3006723105383262E-3</v>
      </c>
      <c r="H1938" s="117">
        <f t="shared" si="916"/>
        <v>45797</v>
      </c>
      <c r="I1938" s="117">
        <f t="shared" si="909"/>
        <v>45797</v>
      </c>
      <c r="J1938" s="118">
        <f t="shared" si="917"/>
        <v>19</v>
      </c>
      <c r="K1938" s="118">
        <f t="shared" si="906"/>
        <v>7</v>
      </c>
      <c r="L1938" s="8">
        <f t="shared" si="918"/>
        <v>1.0030501599999999</v>
      </c>
      <c r="M1938" s="119">
        <f t="shared" si="905"/>
        <v>1.0083006699999999</v>
      </c>
      <c r="N1938" s="119">
        <f t="shared" si="899"/>
        <v>1.5789357133742665</v>
      </c>
      <c r="O1938" s="112">
        <f t="shared" si="902"/>
        <v>1.58375171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9.5000000000000001E-2</v>
      </c>
      <c r="U1938" s="120">
        <f t="shared" si="900"/>
        <v>7</v>
      </c>
      <c r="V1938" s="120">
        <v>252</v>
      </c>
      <c r="W1938" s="119">
        <f t="shared" si="911"/>
        <v>1.002524135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45797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45779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3"/>
        <v>5739.56</v>
      </c>
      <c r="F1939" s="115">
        <f t="shared" si="904"/>
        <v>45738</v>
      </c>
      <c r="G1939" s="116">
        <f t="shared" si="908"/>
        <v>8.3006723105383262E-3</v>
      </c>
      <c r="H1939" s="117">
        <f t="shared" si="916"/>
        <v>45797</v>
      </c>
      <c r="I1939" s="117">
        <f t="shared" si="909"/>
        <v>45797</v>
      </c>
      <c r="J1939" s="118">
        <f t="shared" si="917"/>
        <v>19</v>
      </c>
      <c r="K1939" s="118">
        <f t="shared" si="906"/>
        <v>7</v>
      </c>
      <c r="L1939" s="8">
        <f t="shared" si="918"/>
        <v>1.0030501599999999</v>
      </c>
      <c r="M1939" s="119">
        <f t="shared" si="905"/>
        <v>1.0083006699999999</v>
      </c>
      <c r="N1939" s="119">
        <f t="shared" si="899"/>
        <v>1.5789357133742665</v>
      </c>
      <c r="O1939" s="112">
        <f t="shared" si="902"/>
        <v>1.58375171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9.5000000000000001E-2</v>
      </c>
      <c r="U1939" s="120">
        <f t="shared" si="900"/>
        <v>7</v>
      </c>
      <c r="V1939" s="120">
        <v>252</v>
      </c>
      <c r="W1939" s="119">
        <f t="shared" si="911"/>
        <v>1.002524135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45797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45780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3"/>
        <v>5739.56</v>
      </c>
      <c r="F1940" s="115">
        <f t="shared" si="904"/>
        <v>45738</v>
      </c>
      <c r="G1940" s="116">
        <f t="shared" si="908"/>
        <v>8.3006723105383262E-3</v>
      </c>
      <c r="H1940" s="117">
        <f t="shared" si="916"/>
        <v>45797</v>
      </c>
      <c r="I1940" s="117">
        <f t="shared" si="909"/>
        <v>45797</v>
      </c>
      <c r="J1940" s="118">
        <f t="shared" si="917"/>
        <v>19</v>
      </c>
      <c r="K1940" s="118">
        <f t="shared" si="906"/>
        <v>8</v>
      </c>
      <c r="L1940" s="8">
        <f t="shared" si="918"/>
        <v>1.0034866499999999</v>
      </c>
      <c r="M1940" s="119">
        <f t="shared" si="905"/>
        <v>1.0083006699999999</v>
      </c>
      <c r="N1940" s="119">
        <f t="shared" si="899"/>
        <v>1.5789357133742665</v>
      </c>
      <c r="O1940" s="112">
        <f t="shared" si="902"/>
        <v>1.5844408999999999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9.5000000000000001E-2</v>
      </c>
      <c r="U1940" s="120">
        <f t="shared" si="900"/>
        <v>8</v>
      </c>
      <c r="V1940" s="120">
        <v>252</v>
      </c>
      <c r="W1940" s="119">
        <f t="shared" si="911"/>
        <v>1.0028852450000001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45797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45781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3"/>
        <v>5739.56</v>
      </c>
      <c r="F1941" s="115">
        <f t="shared" si="904"/>
        <v>45738</v>
      </c>
      <c r="G1941" s="116">
        <f t="shared" si="908"/>
        <v>8.3006723105383262E-3</v>
      </c>
      <c r="H1941" s="117">
        <f t="shared" si="916"/>
        <v>45797</v>
      </c>
      <c r="I1941" s="117">
        <f t="shared" si="909"/>
        <v>45797</v>
      </c>
      <c r="J1941" s="118">
        <f t="shared" si="917"/>
        <v>19</v>
      </c>
      <c r="K1941" s="118">
        <f t="shared" si="906"/>
        <v>8</v>
      </c>
      <c r="L1941" s="8">
        <f t="shared" si="918"/>
        <v>1.0034866499999999</v>
      </c>
      <c r="M1941" s="119">
        <f t="shared" si="905"/>
        <v>1.0083006699999999</v>
      </c>
      <c r="N1941" s="119">
        <f t="shared" si="899"/>
        <v>1.5789357133742665</v>
      </c>
      <c r="O1941" s="112">
        <f t="shared" si="902"/>
        <v>1.5844408999999999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9.5000000000000001E-2</v>
      </c>
      <c r="U1941" s="120">
        <f t="shared" si="900"/>
        <v>8</v>
      </c>
      <c r="V1941" s="120">
        <v>252</v>
      </c>
      <c r="W1941" s="119">
        <f t="shared" si="911"/>
        <v>1.0028852450000001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45797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45782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3"/>
        <v>5739.56</v>
      </c>
      <c r="F1942" s="115">
        <f t="shared" si="904"/>
        <v>45738</v>
      </c>
      <c r="G1942" s="116">
        <f t="shared" si="908"/>
        <v>8.3006723105383262E-3</v>
      </c>
      <c r="H1942" s="117">
        <f t="shared" si="916"/>
        <v>45797</v>
      </c>
      <c r="I1942" s="117">
        <f t="shared" si="909"/>
        <v>45797</v>
      </c>
      <c r="J1942" s="118">
        <f t="shared" si="917"/>
        <v>19</v>
      </c>
      <c r="K1942" s="118">
        <f t="shared" si="906"/>
        <v>8</v>
      </c>
      <c r="L1942" s="8">
        <f t="shared" si="918"/>
        <v>1.0034866499999999</v>
      </c>
      <c r="M1942" s="119">
        <f t="shared" si="905"/>
        <v>1.0083006699999999</v>
      </c>
      <c r="N1942" s="119">
        <f t="shared" si="899"/>
        <v>1.5789357133742665</v>
      </c>
      <c r="O1942" s="112">
        <f t="shared" si="902"/>
        <v>1.5844408999999999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9.5000000000000001E-2</v>
      </c>
      <c r="U1942" s="120">
        <f t="shared" si="900"/>
        <v>8</v>
      </c>
      <c r="V1942" s="120">
        <v>252</v>
      </c>
      <c r="W1942" s="119">
        <f t="shared" si="911"/>
        <v>1.0028852450000001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45797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45783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3"/>
        <v>5739.56</v>
      </c>
      <c r="F1943" s="115">
        <f t="shared" si="904"/>
        <v>45738</v>
      </c>
      <c r="G1943" s="116">
        <f t="shared" si="908"/>
        <v>8.3006723105383262E-3</v>
      </c>
      <c r="H1943" s="117">
        <f t="shared" si="916"/>
        <v>45797</v>
      </c>
      <c r="I1943" s="117">
        <f t="shared" si="909"/>
        <v>45797</v>
      </c>
      <c r="J1943" s="118">
        <f t="shared" si="917"/>
        <v>19</v>
      </c>
      <c r="K1943" s="118">
        <f t="shared" si="906"/>
        <v>9</v>
      </c>
      <c r="L1943" s="8">
        <f t="shared" si="918"/>
        <v>1.0039233400000001</v>
      </c>
      <c r="M1943" s="119">
        <f t="shared" si="905"/>
        <v>1.0083006699999999</v>
      </c>
      <c r="N1943" s="119">
        <f t="shared" si="899"/>
        <v>1.5789357133742665</v>
      </c>
      <c r="O1943" s="112">
        <f t="shared" si="902"/>
        <v>1.5851304100000001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9.5000000000000001E-2</v>
      </c>
      <c r="U1943" s="120">
        <f t="shared" si="900"/>
        <v>9</v>
      </c>
      <c r="V1943" s="120">
        <v>252</v>
      </c>
      <c r="W1943" s="119">
        <f t="shared" si="911"/>
        <v>1.0032464860000001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45797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45784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3"/>
        <v>5739.56</v>
      </c>
      <c r="F1944" s="115">
        <f t="shared" si="904"/>
        <v>45738</v>
      </c>
      <c r="G1944" s="116">
        <f t="shared" si="908"/>
        <v>8.3006723105383262E-3</v>
      </c>
      <c r="H1944" s="117">
        <f t="shared" si="916"/>
        <v>45797</v>
      </c>
      <c r="I1944" s="117">
        <f t="shared" si="909"/>
        <v>45797</v>
      </c>
      <c r="J1944" s="118">
        <f t="shared" si="917"/>
        <v>19</v>
      </c>
      <c r="K1944" s="118">
        <f t="shared" si="906"/>
        <v>10</v>
      </c>
      <c r="L1944" s="8">
        <f t="shared" si="918"/>
        <v>1.0043602199999999</v>
      </c>
      <c r="M1944" s="119">
        <f t="shared" si="905"/>
        <v>1.0083006699999999</v>
      </c>
      <c r="N1944" s="119">
        <f t="shared" si="899"/>
        <v>1.5789357133742665</v>
      </c>
      <c r="O1944" s="112">
        <f t="shared" si="902"/>
        <v>1.58582022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9.5000000000000001E-2</v>
      </c>
      <c r="U1944" s="120">
        <f t="shared" si="900"/>
        <v>10</v>
      </c>
      <c r="V1944" s="120">
        <v>252</v>
      </c>
      <c r="W1944" s="119">
        <f t="shared" si="911"/>
        <v>1.0036078559999999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45797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45785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3"/>
        <v>5739.56</v>
      </c>
      <c r="F1945" s="115">
        <f t="shared" si="904"/>
        <v>45738</v>
      </c>
      <c r="G1945" s="116">
        <f t="shared" si="908"/>
        <v>8.3006723105383262E-3</v>
      </c>
      <c r="H1945" s="117">
        <f t="shared" si="916"/>
        <v>45797</v>
      </c>
      <c r="I1945" s="117">
        <f t="shared" si="909"/>
        <v>45797</v>
      </c>
      <c r="J1945" s="118">
        <f t="shared" si="917"/>
        <v>19</v>
      </c>
      <c r="K1945" s="118">
        <f t="shared" si="906"/>
        <v>11</v>
      </c>
      <c r="L1945" s="8">
        <f t="shared" si="918"/>
        <v>1.00479728</v>
      </c>
      <c r="M1945" s="119">
        <f t="shared" si="905"/>
        <v>1.0083006699999999</v>
      </c>
      <c r="N1945" s="119">
        <f t="shared" si="899"/>
        <v>1.5789357133742665</v>
      </c>
      <c r="O1945" s="112">
        <f t="shared" si="902"/>
        <v>1.58651031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9.5000000000000001E-2</v>
      </c>
      <c r="U1945" s="120">
        <f t="shared" si="900"/>
        <v>11</v>
      </c>
      <c r="V1945" s="120">
        <v>252</v>
      </c>
      <c r="W1945" s="119">
        <f t="shared" si="911"/>
        <v>1.0039693569999999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45797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45786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3"/>
        <v>5739.56</v>
      </c>
      <c r="F1946" s="115">
        <f t="shared" si="904"/>
        <v>45738</v>
      </c>
      <c r="G1946" s="116">
        <f t="shared" si="908"/>
        <v>8.3006723105383262E-3</v>
      </c>
      <c r="H1946" s="117">
        <f t="shared" si="916"/>
        <v>45797</v>
      </c>
      <c r="I1946" s="117">
        <f t="shared" si="909"/>
        <v>45797</v>
      </c>
      <c r="J1946" s="118">
        <f t="shared" si="917"/>
        <v>19</v>
      </c>
      <c r="K1946" s="118">
        <f t="shared" si="906"/>
        <v>12</v>
      </c>
      <c r="L1946" s="8">
        <f t="shared" si="918"/>
        <v>1.00523454</v>
      </c>
      <c r="M1946" s="119">
        <f t="shared" si="905"/>
        <v>1.0083006699999999</v>
      </c>
      <c r="N1946" s="119">
        <f t="shared" si="899"/>
        <v>1.5789357133742665</v>
      </c>
      <c r="O1946" s="112">
        <f t="shared" si="902"/>
        <v>1.5872007100000001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9.5000000000000001E-2</v>
      </c>
      <c r="U1946" s="120">
        <f t="shared" si="900"/>
        <v>12</v>
      </c>
      <c r="V1946" s="120">
        <v>252</v>
      </c>
      <c r="W1946" s="119">
        <f t="shared" si="911"/>
        <v>1.004330988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45797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45787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3"/>
        <v>5739.56</v>
      </c>
      <c r="F1947" s="115">
        <f t="shared" si="904"/>
        <v>45738</v>
      </c>
      <c r="G1947" s="116">
        <f t="shared" si="908"/>
        <v>8.3006723105383262E-3</v>
      </c>
      <c r="H1947" s="117">
        <f t="shared" si="916"/>
        <v>45797</v>
      </c>
      <c r="I1947" s="117">
        <f t="shared" si="909"/>
        <v>45797</v>
      </c>
      <c r="J1947" s="118">
        <f t="shared" si="917"/>
        <v>19</v>
      </c>
      <c r="K1947" s="118">
        <f t="shared" si="906"/>
        <v>13</v>
      </c>
      <c r="L1947" s="8">
        <f t="shared" si="918"/>
        <v>1.00567199</v>
      </c>
      <c r="M1947" s="119">
        <f t="shared" si="905"/>
        <v>1.0083006699999999</v>
      </c>
      <c r="N1947" s="119">
        <f t="shared" si="899"/>
        <v>1.5789357133742665</v>
      </c>
      <c r="O1947" s="112">
        <f t="shared" si="902"/>
        <v>1.5878914200000001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9.5000000000000001E-2</v>
      </c>
      <c r="U1947" s="120">
        <f t="shared" si="900"/>
        <v>13</v>
      </c>
      <c r="V1947" s="120">
        <v>252</v>
      </c>
      <c r="W1947" s="119">
        <f t="shared" si="911"/>
        <v>1.0046927489999999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45797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45788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3"/>
        <v>5739.56</v>
      </c>
      <c r="F1948" s="115">
        <f t="shared" si="904"/>
        <v>45738</v>
      </c>
      <c r="G1948" s="116">
        <f t="shared" si="908"/>
        <v>8.3006723105383262E-3</v>
      </c>
      <c r="H1948" s="117">
        <f t="shared" si="916"/>
        <v>45797</v>
      </c>
      <c r="I1948" s="117">
        <f t="shared" si="909"/>
        <v>45797</v>
      </c>
      <c r="J1948" s="118">
        <f t="shared" si="917"/>
        <v>19</v>
      </c>
      <c r="K1948" s="118">
        <f t="shared" si="906"/>
        <v>13</v>
      </c>
      <c r="L1948" s="8">
        <f t="shared" si="918"/>
        <v>1.00567199</v>
      </c>
      <c r="M1948" s="119">
        <f t="shared" si="905"/>
        <v>1.0083006699999999</v>
      </c>
      <c r="N1948" s="119">
        <f t="shared" si="899"/>
        <v>1.5789357133742665</v>
      </c>
      <c r="O1948" s="112">
        <f t="shared" si="902"/>
        <v>1.5878914200000001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9.5000000000000001E-2</v>
      </c>
      <c r="U1948" s="120">
        <f t="shared" si="900"/>
        <v>13</v>
      </c>
      <c r="V1948" s="120">
        <v>252</v>
      </c>
      <c r="W1948" s="119">
        <f t="shared" si="911"/>
        <v>1.0046927489999999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45797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45789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3"/>
        <v>5739.56</v>
      </c>
      <c r="F1949" s="115">
        <f t="shared" si="904"/>
        <v>45738</v>
      </c>
      <c r="G1949" s="116">
        <f t="shared" si="908"/>
        <v>8.3006723105383262E-3</v>
      </c>
      <c r="H1949" s="117">
        <f t="shared" si="916"/>
        <v>45797</v>
      </c>
      <c r="I1949" s="117">
        <f t="shared" si="909"/>
        <v>45797</v>
      </c>
      <c r="J1949" s="118">
        <f t="shared" si="917"/>
        <v>19</v>
      </c>
      <c r="K1949" s="118">
        <f t="shared" si="906"/>
        <v>13</v>
      </c>
      <c r="L1949" s="8">
        <f t="shared" si="918"/>
        <v>1.00567199</v>
      </c>
      <c r="M1949" s="119">
        <f t="shared" si="905"/>
        <v>1.0083006699999999</v>
      </c>
      <c r="N1949" s="119">
        <f t="shared" si="899"/>
        <v>1.5789357133742665</v>
      </c>
      <c r="O1949" s="112">
        <f t="shared" si="902"/>
        <v>1.5878914200000001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9.5000000000000001E-2</v>
      </c>
      <c r="U1949" s="120">
        <f t="shared" si="900"/>
        <v>13</v>
      </c>
      <c r="V1949" s="120">
        <v>252</v>
      </c>
      <c r="W1949" s="119">
        <f t="shared" si="911"/>
        <v>1.0046927489999999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45797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45790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3"/>
        <v>5739.56</v>
      </c>
      <c r="F1950" s="115">
        <f t="shared" si="904"/>
        <v>45738</v>
      </c>
      <c r="G1950" s="116">
        <f t="shared" si="908"/>
        <v>8.3006723105383262E-3</v>
      </c>
      <c r="H1950" s="117">
        <f t="shared" si="916"/>
        <v>45797</v>
      </c>
      <c r="I1950" s="117">
        <f t="shared" si="909"/>
        <v>45797</v>
      </c>
      <c r="J1950" s="118">
        <f t="shared" si="917"/>
        <v>19</v>
      </c>
      <c r="K1950" s="118">
        <f t="shared" si="906"/>
        <v>14</v>
      </c>
      <c r="L1950" s="8">
        <f t="shared" si="918"/>
        <v>1.0061096199999999</v>
      </c>
      <c r="M1950" s="119">
        <f t="shared" si="905"/>
        <v>1.0083006699999999</v>
      </c>
      <c r="N1950" s="119">
        <f t="shared" si="899"/>
        <v>1.5789357133742665</v>
      </c>
      <c r="O1950" s="112">
        <f t="shared" si="902"/>
        <v>1.5885824099999999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9.5000000000000001E-2</v>
      </c>
      <c r="U1950" s="120">
        <f t="shared" si="900"/>
        <v>14</v>
      </c>
      <c r="V1950" s="120">
        <v>252</v>
      </c>
      <c r="W1950" s="119">
        <f t="shared" si="911"/>
        <v>1.0050546410000001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45797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45791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3"/>
        <v>5739.56</v>
      </c>
      <c r="F1951" s="115">
        <f t="shared" si="904"/>
        <v>45738</v>
      </c>
      <c r="G1951" s="116">
        <f t="shared" si="908"/>
        <v>8.3006723105383262E-3</v>
      </c>
      <c r="H1951" s="117">
        <f t="shared" si="916"/>
        <v>45797</v>
      </c>
      <c r="I1951" s="117">
        <f t="shared" si="909"/>
        <v>45797</v>
      </c>
      <c r="J1951" s="118">
        <f t="shared" si="917"/>
        <v>19</v>
      </c>
      <c r="K1951" s="118">
        <f t="shared" si="906"/>
        <v>15</v>
      </c>
      <c r="L1951" s="8">
        <f t="shared" si="918"/>
        <v>1.00654745</v>
      </c>
      <c r="M1951" s="119">
        <f t="shared" si="905"/>
        <v>1.0083006699999999</v>
      </c>
      <c r="N1951" s="119">
        <f t="shared" ref="N1951:N1988" si="925">IF(I1951&gt;I1950,N1950*M1951,N1950)</f>
        <v>1.5789357133742665</v>
      </c>
      <c r="O1951" s="112">
        <f t="shared" si="902"/>
        <v>1.5892737100000001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9.5000000000000001E-2</v>
      </c>
      <c r="U1951" s="120">
        <f t="shared" si="900"/>
        <v>15</v>
      </c>
      <c r="V1951" s="120">
        <v>252</v>
      </c>
      <c r="W1951" s="119">
        <f t="shared" si="911"/>
        <v>1.0054166630000001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45797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45792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3"/>
        <v>5739.56</v>
      </c>
      <c r="F1952" s="115">
        <f t="shared" si="904"/>
        <v>45738</v>
      </c>
      <c r="G1952" s="116">
        <f t="shared" si="908"/>
        <v>8.3006723105383262E-3</v>
      </c>
      <c r="H1952" s="117">
        <f t="shared" si="916"/>
        <v>45797</v>
      </c>
      <c r="I1952" s="117">
        <f t="shared" si="909"/>
        <v>45797</v>
      </c>
      <c r="J1952" s="118">
        <f t="shared" si="917"/>
        <v>19</v>
      </c>
      <c r="K1952" s="118">
        <f t="shared" si="906"/>
        <v>16</v>
      </c>
      <c r="L1952" s="8">
        <f t="shared" si="918"/>
        <v>1.00698547</v>
      </c>
      <c r="M1952" s="119">
        <f t="shared" si="905"/>
        <v>1.0083006699999999</v>
      </c>
      <c r="N1952" s="119">
        <f t="shared" si="925"/>
        <v>1.5789357133742665</v>
      </c>
      <c r="O1952" s="112">
        <f t="shared" si="902"/>
        <v>1.5899653199999999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9.5000000000000001E-2</v>
      </c>
      <c r="U1952" s="120">
        <f t="shared" si="900"/>
        <v>16</v>
      </c>
      <c r="V1952" s="120">
        <v>252</v>
      </c>
      <c r="W1952" s="119">
        <f t="shared" si="911"/>
        <v>1.005778815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45797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45793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3"/>
        <v>5739.56</v>
      </c>
      <c r="F1953" s="115">
        <f t="shared" si="904"/>
        <v>45738</v>
      </c>
      <c r="G1953" s="116">
        <f t="shared" si="908"/>
        <v>8.3006723105383262E-3</v>
      </c>
      <c r="H1953" s="117">
        <f t="shared" si="916"/>
        <v>45797</v>
      </c>
      <c r="I1953" s="117">
        <f t="shared" si="909"/>
        <v>45797</v>
      </c>
      <c r="J1953" s="118">
        <f t="shared" si="917"/>
        <v>19</v>
      </c>
      <c r="K1953" s="118">
        <f t="shared" si="906"/>
        <v>17</v>
      </c>
      <c r="L1953" s="8">
        <f t="shared" si="918"/>
        <v>1.00742368</v>
      </c>
      <c r="M1953" s="119">
        <f t="shared" si="905"/>
        <v>1.0083006699999999</v>
      </c>
      <c r="N1953" s="119">
        <f t="shared" si="925"/>
        <v>1.5789357133742665</v>
      </c>
      <c r="O1953" s="112">
        <f t="shared" si="902"/>
        <v>1.59065722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9.5000000000000001E-2</v>
      </c>
      <c r="U1953" s="120">
        <f t="shared" si="900"/>
        <v>17</v>
      </c>
      <c r="V1953" s="120">
        <v>252</v>
      </c>
      <c r="W1953" s="119">
        <f t="shared" si="911"/>
        <v>1.0061410980000001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45797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45794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3"/>
        <v>5739.56</v>
      </c>
      <c r="F1954" s="115">
        <f t="shared" si="904"/>
        <v>45738</v>
      </c>
      <c r="G1954" s="116">
        <f t="shared" si="908"/>
        <v>8.3006723105383262E-3</v>
      </c>
      <c r="H1954" s="117">
        <f t="shared" si="916"/>
        <v>45797</v>
      </c>
      <c r="I1954" s="117">
        <f t="shared" si="909"/>
        <v>45797</v>
      </c>
      <c r="J1954" s="118">
        <f t="shared" si="917"/>
        <v>19</v>
      </c>
      <c r="K1954" s="118">
        <f t="shared" si="906"/>
        <v>18</v>
      </c>
      <c r="L1954" s="8">
        <f t="shared" si="918"/>
        <v>1.00786208</v>
      </c>
      <c r="M1954" s="119">
        <f t="shared" si="905"/>
        <v>1.0083006699999999</v>
      </c>
      <c r="N1954" s="119">
        <f t="shared" si="925"/>
        <v>1.5789357133742665</v>
      </c>
      <c r="O1954" s="112">
        <f t="shared" si="902"/>
        <v>1.59134943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9.5000000000000001E-2</v>
      </c>
      <c r="U1954" s="120">
        <f t="shared" si="900"/>
        <v>18</v>
      </c>
      <c r="V1954" s="120">
        <v>252</v>
      </c>
      <c r="W1954" s="119">
        <f t="shared" si="911"/>
        <v>1.006503511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45797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45795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3"/>
        <v>5739.56</v>
      </c>
      <c r="F1955" s="115">
        <f t="shared" si="904"/>
        <v>45738</v>
      </c>
      <c r="G1955" s="116">
        <f t="shared" si="908"/>
        <v>8.3006723105383262E-3</v>
      </c>
      <c r="H1955" s="117">
        <f t="shared" si="916"/>
        <v>45797</v>
      </c>
      <c r="I1955" s="117">
        <f t="shared" si="909"/>
        <v>45797</v>
      </c>
      <c r="J1955" s="118">
        <f t="shared" si="917"/>
        <v>19</v>
      </c>
      <c r="K1955" s="118">
        <f t="shared" si="906"/>
        <v>18</v>
      </c>
      <c r="L1955" s="8">
        <f t="shared" si="918"/>
        <v>1.00786208</v>
      </c>
      <c r="M1955" s="119">
        <f t="shared" si="905"/>
        <v>1.0083006699999999</v>
      </c>
      <c r="N1955" s="119">
        <f t="shared" si="925"/>
        <v>1.5789357133742665</v>
      </c>
      <c r="O1955" s="112">
        <f t="shared" si="902"/>
        <v>1.59134943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9.5000000000000001E-2</v>
      </c>
      <c r="U1955" s="120">
        <f t="shared" si="900"/>
        <v>18</v>
      </c>
      <c r="V1955" s="120">
        <v>252</v>
      </c>
      <c r="W1955" s="119">
        <f t="shared" si="911"/>
        <v>1.006503511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45797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45796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3"/>
        <v>5739.56</v>
      </c>
      <c r="F1956" s="115">
        <f t="shared" si="904"/>
        <v>45738</v>
      </c>
      <c r="G1956" s="116">
        <f t="shared" si="908"/>
        <v>8.3006723105383262E-3</v>
      </c>
      <c r="H1956" s="117">
        <f t="shared" si="916"/>
        <v>45797</v>
      </c>
      <c r="I1956" s="117">
        <f t="shared" si="909"/>
        <v>45797</v>
      </c>
      <c r="J1956" s="118">
        <f t="shared" si="917"/>
        <v>19</v>
      </c>
      <c r="K1956" s="118">
        <f t="shared" si="906"/>
        <v>18</v>
      </c>
      <c r="L1956" s="8">
        <f t="shared" si="918"/>
        <v>1.00786208</v>
      </c>
      <c r="M1956" s="119">
        <f t="shared" si="905"/>
        <v>1.0083006699999999</v>
      </c>
      <c r="N1956" s="119">
        <f t="shared" si="925"/>
        <v>1.5789357133742665</v>
      </c>
      <c r="O1956" s="112">
        <f t="shared" si="902"/>
        <v>1.59134943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9.5000000000000001E-2</v>
      </c>
      <c r="U1956" s="120">
        <f t="shared" si="900"/>
        <v>18</v>
      </c>
      <c r="V1956" s="120">
        <v>252</v>
      </c>
      <c r="W1956" s="119">
        <f t="shared" si="911"/>
        <v>1.006503511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45797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45797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3"/>
        <v>5739.56</v>
      </c>
      <c r="F1957" s="115">
        <f t="shared" si="904"/>
        <v>45738</v>
      </c>
      <c r="G1957" s="116">
        <f t="shared" si="908"/>
        <v>8.3006723105383262E-3</v>
      </c>
      <c r="H1957" s="117">
        <f t="shared" si="916"/>
        <v>45828</v>
      </c>
      <c r="I1957" s="117">
        <f t="shared" si="909"/>
        <v>45797</v>
      </c>
      <c r="J1957" s="118">
        <f t="shared" si="917"/>
        <v>19</v>
      </c>
      <c r="K1957" s="118">
        <f t="shared" si="906"/>
        <v>19</v>
      </c>
      <c r="L1957" s="8">
        <f t="shared" si="918"/>
        <v>1.0083006699999999</v>
      </c>
      <c r="M1957" s="119">
        <f t="shared" si="905"/>
        <v>1.0083006699999999</v>
      </c>
      <c r="N1957" s="119">
        <f t="shared" si="925"/>
        <v>1.5789357133742665</v>
      </c>
      <c r="O1957" s="112">
        <f t="shared" si="902"/>
        <v>1.5920419299999999</v>
      </c>
      <c r="P1957" s="112">
        <f t="shared" si="910"/>
        <v>0</v>
      </c>
      <c r="Q1957" s="162">
        <f t="shared" si="921"/>
        <v>64</v>
      </c>
      <c r="R1957" s="30">
        <f t="shared" si="922"/>
        <v>1</v>
      </c>
      <c r="S1957" s="112">
        <f t="shared" si="901"/>
        <v>0</v>
      </c>
      <c r="T1957" s="122">
        <f t="shared" si="919"/>
        <v>9.5000000000000001E-2</v>
      </c>
      <c r="U1957" s="120">
        <f t="shared" ref="U1957:U1988" si="926">IF(Q1956&gt;0,1,IF(K1957=K1956,U1956,U1956+1))</f>
        <v>19</v>
      </c>
      <c r="V1957" s="120">
        <v>252</v>
      </c>
      <c r="W1957" s="119">
        <f t="shared" si="911"/>
        <v>1.0068660549999999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45797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45798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3"/>
        <v>5739.56</v>
      </c>
      <c r="F1958" s="115">
        <f t="shared" si="904"/>
        <v>45767</v>
      </c>
      <c r="G1958" s="116">
        <f t="shared" si="908"/>
        <v>8.3006723105383262E-3</v>
      </c>
      <c r="H1958" s="117">
        <f t="shared" si="916"/>
        <v>45828</v>
      </c>
      <c r="I1958" s="117">
        <f t="shared" si="909"/>
        <v>45828</v>
      </c>
      <c r="J1958" s="118">
        <f t="shared" si="917"/>
        <v>22</v>
      </c>
      <c r="K1958" s="118">
        <f t="shared" si="906"/>
        <v>1</v>
      </c>
      <c r="L1958" s="8">
        <f t="shared" si="918"/>
        <v>1.00037581</v>
      </c>
      <c r="M1958" s="119">
        <f t="shared" si="905"/>
        <v>1.0083006699999999</v>
      </c>
      <c r="N1958" s="119">
        <f t="shared" si="925"/>
        <v>1.5920419376822008</v>
      </c>
      <c r="O1958" s="112">
        <f t="shared" si="902"/>
        <v>1.5926402399999999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9.5000000000000001E-2</v>
      </c>
      <c r="U1958" s="120">
        <f t="shared" si="926"/>
        <v>1</v>
      </c>
      <c r="V1958" s="120">
        <v>252</v>
      </c>
      <c r="W1958" s="119">
        <f t="shared" si="911"/>
        <v>1.0003602009999999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45799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3"/>
        <v>5739.56</v>
      </c>
      <c r="F1959" s="115">
        <f t="shared" si="904"/>
        <v>45767</v>
      </c>
      <c r="G1959" s="116">
        <f t="shared" si="908"/>
        <v>8.3006723105383262E-3</v>
      </c>
      <c r="H1959" s="117">
        <f t="shared" si="916"/>
        <v>45828</v>
      </c>
      <c r="I1959" s="117">
        <f t="shared" si="909"/>
        <v>45828</v>
      </c>
      <c r="J1959" s="118">
        <f t="shared" si="917"/>
        <v>22</v>
      </c>
      <c r="K1959" s="118">
        <f t="shared" si="906"/>
        <v>2</v>
      </c>
      <c r="L1959" s="8">
        <f t="shared" si="918"/>
        <v>1.0007517699999999</v>
      </c>
      <c r="M1959" s="119">
        <f t="shared" si="905"/>
        <v>1.0083006699999999</v>
      </c>
      <c r="N1959" s="119">
        <f t="shared" si="925"/>
        <v>1.5920419376822008</v>
      </c>
      <c r="O1959" s="112">
        <f t="shared" si="902"/>
        <v>1.5932387800000001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9.5000000000000001E-2</v>
      </c>
      <c r="U1959" s="120">
        <f t="shared" si="926"/>
        <v>2</v>
      </c>
      <c r="V1959" s="120">
        <v>252</v>
      </c>
      <c r="W1959" s="119">
        <f t="shared" si="911"/>
        <v>1.0007205320000001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45800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si="903"/>
        <v>5739.56</v>
      </c>
      <c r="F1960" s="115">
        <f t="shared" si="904"/>
        <v>45767</v>
      </c>
      <c r="G1960" s="116">
        <f t="shared" si="908"/>
        <v>8.3006723105383262E-3</v>
      </c>
      <c r="H1960" s="117">
        <f t="shared" si="916"/>
        <v>45828</v>
      </c>
      <c r="I1960" s="117">
        <f t="shared" si="909"/>
        <v>45828</v>
      </c>
      <c r="J1960" s="118">
        <f t="shared" si="917"/>
        <v>22</v>
      </c>
      <c r="K1960" s="118">
        <f t="shared" si="906"/>
        <v>3</v>
      </c>
      <c r="L1960" s="8">
        <f t="shared" si="918"/>
        <v>1.0011278699999999</v>
      </c>
      <c r="M1960" s="119">
        <f t="shared" si="905"/>
        <v>1.0083006699999999</v>
      </c>
      <c r="N1960" s="119">
        <f t="shared" si="925"/>
        <v>1.5920419376822008</v>
      </c>
      <c r="O1960" s="112">
        <f t="shared" si="902"/>
        <v>1.5938375499999999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9.5000000000000001E-2</v>
      </c>
      <c r="U1960" s="120">
        <f t="shared" si="926"/>
        <v>3</v>
      </c>
      <c r="V1960" s="120">
        <v>252</v>
      </c>
      <c r="W1960" s="119">
        <f t="shared" si="911"/>
        <v>1.001080993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45801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03"/>
        <v>5739.56</v>
      </c>
      <c r="F1961" s="115">
        <f t="shared" si="904"/>
        <v>45767</v>
      </c>
      <c r="G1961" s="116">
        <f t="shared" si="908"/>
        <v>8.3006723105383262E-3</v>
      </c>
      <c r="H1961" s="117">
        <f t="shared" si="916"/>
        <v>45828</v>
      </c>
      <c r="I1961" s="117">
        <f t="shared" si="909"/>
        <v>45828</v>
      </c>
      <c r="J1961" s="118">
        <f t="shared" si="917"/>
        <v>22</v>
      </c>
      <c r="K1961" s="118">
        <f t="shared" si="906"/>
        <v>4</v>
      </c>
      <c r="L1961" s="8">
        <f t="shared" si="918"/>
        <v>1.0015041099999999</v>
      </c>
      <c r="M1961" s="119">
        <f t="shared" si="905"/>
        <v>1.0083006699999999</v>
      </c>
      <c r="N1961" s="119">
        <f t="shared" si="925"/>
        <v>1.5920419376822008</v>
      </c>
      <c r="O1961" s="112">
        <f t="shared" ref="O1961:O1988" si="928">TRUNC(TRUNC((L1961*N1961),15),8)</f>
        <v>1.59443654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9.5000000000000001E-2</v>
      </c>
      <c r="U1961" s="120">
        <f t="shared" si="926"/>
        <v>4</v>
      </c>
      <c r="V1961" s="120">
        <v>252</v>
      </c>
      <c r="W1961" s="119">
        <f t="shared" si="911"/>
        <v>1.0014415830000001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45802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ref="E1962:E2018" si="929">IF($K1962=1,VLOOKUP($A1961,$AO$10:$AS$131,4),E1961)</f>
        <v>5739.56</v>
      </c>
      <c r="F1962" s="115">
        <f t="shared" ref="F1962:F2018" si="930">IF($K1962=1,VLOOKUP($A1961,$AO$10:$AS$131,5),F1961)</f>
        <v>45767</v>
      </c>
      <c r="G1962" s="116">
        <f t="shared" si="908"/>
        <v>8.3006723105383262E-3</v>
      </c>
      <c r="H1962" s="117">
        <f t="shared" si="916"/>
        <v>45828</v>
      </c>
      <c r="I1962" s="117">
        <f t="shared" si="909"/>
        <v>45828</v>
      </c>
      <c r="J1962" s="118">
        <f t="shared" si="917"/>
        <v>22</v>
      </c>
      <c r="K1962" s="118">
        <f t="shared" si="906"/>
        <v>4</v>
      </c>
      <c r="L1962" s="8">
        <f t="shared" si="918"/>
        <v>1.0015041099999999</v>
      </c>
      <c r="M1962" s="119">
        <f t="shared" ref="M1962:M1988" si="931">IF(I1962&gt;I1961,L1961,M1961)</f>
        <v>1.0083006699999999</v>
      </c>
      <c r="N1962" s="119">
        <f t="shared" si="925"/>
        <v>1.5920419376822008</v>
      </c>
      <c r="O1962" s="112">
        <f t="shared" si="928"/>
        <v>1.59443654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9.5000000000000001E-2</v>
      </c>
      <c r="U1962" s="120">
        <f t="shared" si="926"/>
        <v>4</v>
      </c>
      <c r="V1962" s="120">
        <v>252</v>
      </c>
      <c r="W1962" s="119">
        <f t="shared" si="911"/>
        <v>1.0014415830000001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45803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9"/>
        <v>5739.56</v>
      </c>
      <c r="F1963" s="115">
        <f t="shared" si="930"/>
        <v>45767</v>
      </c>
      <c r="G1963" s="116">
        <f t="shared" si="908"/>
        <v>8.3006723105383262E-3</v>
      </c>
      <c r="H1963" s="117">
        <f t="shared" si="916"/>
        <v>45828</v>
      </c>
      <c r="I1963" s="117">
        <f t="shared" si="909"/>
        <v>45828</v>
      </c>
      <c r="J1963" s="118">
        <f t="shared" si="917"/>
        <v>22</v>
      </c>
      <c r="K1963" s="118">
        <f t="shared" si="906"/>
        <v>4</v>
      </c>
      <c r="L1963" s="8">
        <f t="shared" si="918"/>
        <v>1.0015041099999999</v>
      </c>
      <c r="M1963" s="119">
        <f t="shared" si="931"/>
        <v>1.0083006699999999</v>
      </c>
      <c r="N1963" s="119">
        <f t="shared" si="925"/>
        <v>1.5920419376822008</v>
      </c>
      <c r="O1963" s="112">
        <f t="shared" si="928"/>
        <v>1.59443654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9.5000000000000001E-2</v>
      </c>
      <c r="U1963" s="120">
        <f t="shared" si="926"/>
        <v>4</v>
      </c>
      <c r="V1963" s="120">
        <v>252</v>
      </c>
      <c r="W1963" s="119">
        <f t="shared" si="911"/>
        <v>1.0014415830000001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45804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9"/>
        <v>5739.56</v>
      </c>
      <c r="F1964" s="115">
        <f t="shared" si="930"/>
        <v>45767</v>
      </c>
      <c r="G1964" s="116">
        <f t="shared" si="908"/>
        <v>8.3006723105383262E-3</v>
      </c>
      <c r="H1964" s="117">
        <f t="shared" si="916"/>
        <v>45828</v>
      </c>
      <c r="I1964" s="117">
        <f t="shared" si="909"/>
        <v>45828</v>
      </c>
      <c r="J1964" s="118">
        <f t="shared" si="917"/>
        <v>22</v>
      </c>
      <c r="K1964" s="118">
        <f t="shared" si="906"/>
        <v>5</v>
      </c>
      <c r="L1964" s="8">
        <f t="shared" si="918"/>
        <v>1.00188049</v>
      </c>
      <c r="M1964" s="119">
        <f t="shared" si="931"/>
        <v>1.0083006699999999</v>
      </c>
      <c r="N1964" s="119">
        <f t="shared" si="925"/>
        <v>1.5920419376822008</v>
      </c>
      <c r="O1964" s="112">
        <f t="shared" si="928"/>
        <v>1.5950357500000001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9.5000000000000001E-2</v>
      </c>
      <c r="U1964" s="120">
        <f t="shared" si="926"/>
        <v>5</v>
      </c>
      <c r="V1964" s="120">
        <v>252</v>
      </c>
      <c r="W1964" s="119">
        <f t="shared" si="911"/>
        <v>1.0018023039999999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45805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9"/>
        <v>5739.56</v>
      </c>
      <c r="F1965" s="115">
        <f t="shared" si="930"/>
        <v>45767</v>
      </c>
      <c r="G1965" s="116">
        <f t="shared" si="908"/>
        <v>8.3006723105383262E-3</v>
      </c>
      <c r="H1965" s="117">
        <f t="shared" si="916"/>
        <v>45828</v>
      </c>
      <c r="I1965" s="117">
        <f t="shared" si="909"/>
        <v>45828</v>
      </c>
      <c r="J1965" s="118">
        <f t="shared" si="917"/>
        <v>22</v>
      </c>
      <c r="K1965" s="118">
        <f t="shared" si="906"/>
        <v>6</v>
      </c>
      <c r="L1965" s="8">
        <f t="shared" si="918"/>
        <v>1.0022570099999999</v>
      </c>
      <c r="M1965" s="119">
        <f t="shared" si="931"/>
        <v>1.0083006699999999</v>
      </c>
      <c r="N1965" s="119">
        <f t="shared" si="925"/>
        <v>1.5920419376822008</v>
      </c>
      <c r="O1965" s="112">
        <f t="shared" si="928"/>
        <v>1.5956351900000001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9.5000000000000001E-2</v>
      </c>
      <c r="U1965" s="120">
        <f t="shared" si="926"/>
        <v>6</v>
      </c>
      <c r="V1965" s="120">
        <v>252</v>
      </c>
      <c r="W1965" s="119">
        <f t="shared" si="911"/>
        <v>1.002163154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45806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9"/>
        <v>5739.56</v>
      </c>
      <c r="F1966" s="115">
        <f t="shared" si="930"/>
        <v>45767</v>
      </c>
      <c r="G1966" s="116">
        <f t="shared" si="908"/>
        <v>8.3006723105383262E-3</v>
      </c>
      <c r="H1966" s="117">
        <f t="shared" si="916"/>
        <v>45828</v>
      </c>
      <c r="I1966" s="117">
        <f t="shared" si="909"/>
        <v>45828</v>
      </c>
      <c r="J1966" s="118">
        <f t="shared" si="917"/>
        <v>22</v>
      </c>
      <c r="K1966" s="118">
        <f t="shared" ref="K1966:K1988" si="932">(J1966-(NETWORKDAYS(A1966,I1966,AD$148:AD$502)-1))</f>
        <v>7</v>
      </c>
      <c r="L1966" s="8">
        <f t="shared" si="918"/>
        <v>1.00263368</v>
      </c>
      <c r="M1966" s="119">
        <f t="shared" si="931"/>
        <v>1.0083006699999999</v>
      </c>
      <c r="N1966" s="119">
        <f t="shared" si="925"/>
        <v>1.5920419376822008</v>
      </c>
      <c r="O1966" s="112">
        <f t="shared" si="928"/>
        <v>1.59623486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9.5000000000000001E-2</v>
      </c>
      <c r="U1966" s="120">
        <f t="shared" si="926"/>
        <v>7</v>
      </c>
      <c r="V1966" s="120">
        <v>252</v>
      </c>
      <c r="W1966" s="119">
        <f t="shared" si="911"/>
        <v>1.002524135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45807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9"/>
        <v>5739.56</v>
      </c>
      <c r="F1967" s="115">
        <f t="shared" si="930"/>
        <v>45767</v>
      </c>
      <c r="G1967" s="116">
        <f t="shared" si="908"/>
        <v>8.3006723105383262E-3</v>
      </c>
      <c r="H1967" s="117">
        <f t="shared" si="916"/>
        <v>45828</v>
      </c>
      <c r="I1967" s="117">
        <f t="shared" si="909"/>
        <v>45828</v>
      </c>
      <c r="J1967" s="118">
        <f t="shared" si="917"/>
        <v>22</v>
      </c>
      <c r="K1967" s="118">
        <f t="shared" si="932"/>
        <v>8</v>
      </c>
      <c r="L1967" s="8">
        <f t="shared" si="918"/>
        <v>1.0030104900000001</v>
      </c>
      <c r="M1967" s="119">
        <f t="shared" si="931"/>
        <v>1.0083006699999999</v>
      </c>
      <c r="N1967" s="119">
        <f t="shared" si="925"/>
        <v>1.5920419376822008</v>
      </c>
      <c r="O1967" s="112">
        <f t="shared" si="928"/>
        <v>1.5968347599999999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9.5000000000000001E-2</v>
      </c>
      <c r="U1967" s="120">
        <f t="shared" si="926"/>
        <v>8</v>
      </c>
      <c r="V1967" s="120">
        <v>252</v>
      </c>
      <c r="W1967" s="119">
        <f t="shared" si="911"/>
        <v>1.0028852450000001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45808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9"/>
        <v>5739.56</v>
      </c>
      <c r="F1968" s="115">
        <f t="shared" si="930"/>
        <v>45767</v>
      </c>
      <c r="G1968" s="116">
        <f t="shared" si="908"/>
        <v>8.3006723105383262E-3</v>
      </c>
      <c r="H1968" s="117">
        <f t="shared" si="916"/>
        <v>45828</v>
      </c>
      <c r="I1968" s="117">
        <f t="shared" si="909"/>
        <v>45828</v>
      </c>
      <c r="J1968" s="118">
        <f t="shared" si="917"/>
        <v>22</v>
      </c>
      <c r="K1968" s="118">
        <f t="shared" si="932"/>
        <v>9</v>
      </c>
      <c r="L1968" s="8">
        <f t="shared" si="918"/>
        <v>1.0033874300000001</v>
      </c>
      <c r="M1968" s="119">
        <f t="shared" si="931"/>
        <v>1.0083006699999999</v>
      </c>
      <c r="N1968" s="119">
        <f t="shared" si="925"/>
        <v>1.5920419376822008</v>
      </c>
      <c r="O1968" s="112">
        <f t="shared" si="928"/>
        <v>1.5974348599999999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9.5000000000000001E-2</v>
      </c>
      <c r="U1968" s="120">
        <f t="shared" si="926"/>
        <v>9</v>
      </c>
      <c r="V1968" s="120">
        <v>252</v>
      </c>
      <c r="W1968" s="119">
        <f t="shared" si="911"/>
        <v>1.0032464860000001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45809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9"/>
        <v>5739.56</v>
      </c>
      <c r="F1969" s="115">
        <f t="shared" si="930"/>
        <v>45767</v>
      </c>
      <c r="G1969" s="116">
        <f t="shared" si="908"/>
        <v>8.3006723105383262E-3</v>
      </c>
      <c r="H1969" s="117">
        <f t="shared" si="916"/>
        <v>45828</v>
      </c>
      <c r="I1969" s="117">
        <f t="shared" si="909"/>
        <v>45828</v>
      </c>
      <c r="J1969" s="118">
        <f t="shared" si="917"/>
        <v>22</v>
      </c>
      <c r="K1969" s="118">
        <f t="shared" si="932"/>
        <v>9</v>
      </c>
      <c r="L1969" s="8">
        <f t="shared" si="918"/>
        <v>1.0033874300000001</v>
      </c>
      <c r="M1969" s="119">
        <f t="shared" si="931"/>
        <v>1.0083006699999999</v>
      </c>
      <c r="N1969" s="119">
        <f t="shared" si="925"/>
        <v>1.5920419376822008</v>
      </c>
      <c r="O1969" s="112">
        <f t="shared" si="928"/>
        <v>1.5974348599999999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9.5000000000000001E-2</v>
      </c>
      <c r="U1969" s="120">
        <f t="shared" si="926"/>
        <v>9</v>
      </c>
      <c r="V1969" s="120">
        <v>252</v>
      </c>
      <c r="W1969" s="119">
        <f t="shared" si="911"/>
        <v>1.0032464860000001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45810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9"/>
        <v>5739.56</v>
      </c>
      <c r="F1970" s="115">
        <f t="shared" si="930"/>
        <v>45767</v>
      </c>
      <c r="G1970" s="116">
        <f t="shared" si="908"/>
        <v>8.3006723105383262E-3</v>
      </c>
      <c r="H1970" s="117">
        <f t="shared" si="916"/>
        <v>45828</v>
      </c>
      <c r="I1970" s="117">
        <f t="shared" si="909"/>
        <v>45828</v>
      </c>
      <c r="J1970" s="118">
        <f t="shared" si="917"/>
        <v>22</v>
      </c>
      <c r="K1970" s="118">
        <f t="shared" si="932"/>
        <v>9</v>
      </c>
      <c r="L1970" s="8">
        <f t="shared" si="918"/>
        <v>1.0033874300000001</v>
      </c>
      <c r="M1970" s="119">
        <f t="shared" si="931"/>
        <v>1.0083006699999999</v>
      </c>
      <c r="N1970" s="119">
        <f t="shared" si="925"/>
        <v>1.5920419376822008</v>
      </c>
      <c r="O1970" s="112">
        <f t="shared" si="928"/>
        <v>1.5974348599999999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9.5000000000000001E-2</v>
      </c>
      <c r="U1970" s="120">
        <f t="shared" si="926"/>
        <v>9</v>
      </c>
      <c r="V1970" s="120">
        <v>252</v>
      </c>
      <c r="W1970" s="119">
        <f t="shared" si="911"/>
        <v>1.0032464860000001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45811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9"/>
        <v>5739.56</v>
      </c>
      <c r="F1971" s="115">
        <f t="shared" si="930"/>
        <v>45767</v>
      </c>
      <c r="G1971" s="116">
        <f t="shared" si="908"/>
        <v>8.3006723105383262E-3</v>
      </c>
      <c r="H1971" s="117">
        <f t="shared" si="916"/>
        <v>45828</v>
      </c>
      <c r="I1971" s="117">
        <f t="shared" si="909"/>
        <v>45828</v>
      </c>
      <c r="J1971" s="118">
        <f t="shared" si="917"/>
        <v>22</v>
      </c>
      <c r="K1971" s="118">
        <f t="shared" si="932"/>
        <v>10</v>
      </c>
      <c r="L1971" s="8">
        <f t="shared" si="918"/>
        <v>1.00376452</v>
      </c>
      <c r="M1971" s="119">
        <f t="shared" si="931"/>
        <v>1.0083006699999999</v>
      </c>
      <c r="N1971" s="119">
        <f t="shared" si="925"/>
        <v>1.5920419376822008</v>
      </c>
      <c r="O1971" s="112">
        <f t="shared" si="928"/>
        <v>1.5980352099999999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9.5000000000000001E-2</v>
      </c>
      <c r="U1971" s="120">
        <f t="shared" si="926"/>
        <v>10</v>
      </c>
      <c r="V1971" s="120">
        <v>252</v>
      </c>
      <c r="W1971" s="119">
        <f t="shared" si="911"/>
        <v>1.0036078559999999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45812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9"/>
        <v>5739.56</v>
      </c>
      <c r="F1972" s="115">
        <f t="shared" si="930"/>
        <v>45767</v>
      </c>
      <c r="G1972" s="116">
        <f t="shared" si="908"/>
        <v>8.3006723105383262E-3</v>
      </c>
      <c r="H1972" s="117">
        <f t="shared" si="916"/>
        <v>45828</v>
      </c>
      <c r="I1972" s="117">
        <f t="shared" si="909"/>
        <v>45828</v>
      </c>
      <c r="J1972" s="118">
        <f t="shared" si="917"/>
        <v>22</v>
      </c>
      <c r="K1972" s="118">
        <f t="shared" si="932"/>
        <v>11</v>
      </c>
      <c r="L1972" s="8">
        <f t="shared" si="918"/>
        <v>1.0041417500000001</v>
      </c>
      <c r="M1972" s="119">
        <f t="shared" si="931"/>
        <v>1.0083006699999999</v>
      </c>
      <c r="N1972" s="119">
        <f t="shared" si="925"/>
        <v>1.5920419376822008</v>
      </c>
      <c r="O1972" s="112">
        <f t="shared" si="928"/>
        <v>1.59863577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9.5000000000000001E-2</v>
      </c>
      <c r="U1972" s="120">
        <f t="shared" si="926"/>
        <v>11</v>
      </c>
      <c r="V1972" s="120">
        <v>252</v>
      </c>
      <c r="W1972" s="119">
        <f t="shared" si="911"/>
        <v>1.0039693569999999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45813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9"/>
        <v>5739.56</v>
      </c>
      <c r="F1973" s="115">
        <f t="shared" si="930"/>
        <v>45767</v>
      </c>
      <c r="G1973" s="116">
        <f t="shared" si="908"/>
        <v>8.3006723105383262E-3</v>
      </c>
      <c r="H1973" s="117">
        <f t="shared" si="916"/>
        <v>45828</v>
      </c>
      <c r="I1973" s="117">
        <f t="shared" si="909"/>
        <v>45828</v>
      </c>
      <c r="J1973" s="118">
        <f t="shared" si="917"/>
        <v>22</v>
      </c>
      <c r="K1973" s="118">
        <f t="shared" si="932"/>
        <v>12</v>
      </c>
      <c r="L1973" s="8">
        <f t="shared" si="918"/>
        <v>1.00451913</v>
      </c>
      <c r="M1973" s="119">
        <f t="shared" si="931"/>
        <v>1.0083006699999999</v>
      </c>
      <c r="N1973" s="119">
        <f t="shared" si="925"/>
        <v>1.5920419376822008</v>
      </c>
      <c r="O1973" s="112">
        <f t="shared" si="928"/>
        <v>1.5992365799999999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9.5000000000000001E-2</v>
      </c>
      <c r="U1973" s="120">
        <f t="shared" si="926"/>
        <v>12</v>
      </c>
      <c r="V1973" s="120">
        <v>252</v>
      </c>
      <c r="W1973" s="119">
        <f t="shared" si="911"/>
        <v>1.004330988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45814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9"/>
        <v>5739.56</v>
      </c>
      <c r="F1974" s="115">
        <f t="shared" si="930"/>
        <v>45767</v>
      </c>
      <c r="G1974" s="116">
        <f t="shared" si="908"/>
        <v>8.3006723105383262E-3</v>
      </c>
      <c r="H1974" s="117">
        <f t="shared" si="916"/>
        <v>45828</v>
      </c>
      <c r="I1974" s="117">
        <f t="shared" si="909"/>
        <v>45828</v>
      </c>
      <c r="J1974" s="118">
        <f t="shared" si="917"/>
        <v>22</v>
      </c>
      <c r="K1974" s="118">
        <f t="shared" si="932"/>
        <v>13</v>
      </c>
      <c r="L1974" s="8">
        <f t="shared" si="918"/>
        <v>1.0048966399999999</v>
      </c>
      <c r="M1974" s="119">
        <f t="shared" si="931"/>
        <v>1.0083006699999999</v>
      </c>
      <c r="N1974" s="119">
        <f t="shared" si="925"/>
        <v>1.5920419376822008</v>
      </c>
      <c r="O1974" s="112">
        <f t="shared" si="928"/>
        <v>1.5998375899999999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9.5000000000000001E-2</v>
      </c>
      <c r="U1974" s="120">
        <f t="shared" si="926"/>
        <v>13</v>
      </c>
      <c r="V1974" s="120">
        <v>252</v>
      </c>
      <c r="W1974" s="119">
        <f t="shared" si="911"/>
        <v>1.0046927489999999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45815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9"/>
        <v>5739.56</v>
      </c>
      <c r="F1975" s="115">
        <f t="shared" si="930"/>
        <v>45767</v>
      </c>
      <c r="G1975" s="116">
        <f t="shared" si="908"/>
        <v>8.3006723105383262E-3</v>
      </c>
      <c r="H1975" s="117">
        <f t="shared" si="916"/>
        <v>45828</v>
      </c>
      <c r="I1975" s="117">
        <f t="shared" si="909"/>
        <v>45828</v>
      </c>
      <c r="J1975" s="118">
        <f t="shared" si="917"/>
        <v>22</v>
      </c>
      <c r="K1975" s="118">
        <f t="shared" si="932"/>
        <v>14</v>
      </c>
      <c r="L1975" s="8">
        <f t="shared" si="918"/>
        <v>1.0052743</v>
      </c>
      <c r="M1975" s="119">
        <f t="shared" si="931"/>
        <v>1.0083006699999999</v>
      </c>
      <c r="N1975" s="119">
        <f t="shared" si="925"/>
        <v>1.5920419376822008</v>
      </c>
      <c r="O1975" s="112">
        <f t="shared" si="928"/>
        <v>1.60043884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9.5000000000000001E-2</v>
      </c>
      <c r="U1975" s="120">
        <f t="shared" si="926"/>
        <v>14</v>
      </c>
      <c r="V1975" s="120">
        <v>252</v>
      </c>
      <c r="W1975" s="119">
        <f t="shared" si="911"/>
        <v>1.0050546410000001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45816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9"/>
        <v>5739.56</v>
      </c>
      <c r="F1976" s="115">
        <f t="shared" si="930"/>
        <v>45767</v>
      </c>
      <c r="G1976" s="116">
        <f t="shared" si="908"/>
        <v>8.3006723105383262E-3</v>
      </c>
      <c r="H1976" s="117">
        <f t="shared" si="916"/>
        <v>45828</v>
      </c>
      <c r="I1976" s="117">
        <f t="shared" si="909"/>
        <v>45828</v>
      </c>
      <c r="J1976" s="118">
        <f t="shared" si="917"/>
        <v>22</v>
      </c>
      <c r="K1976" s="118">
        <f t="shared" si="932"/>
        <v>14</v>
      </c>
      <c r="L1976" s="8">
        <f t="shared" si="918"/>
        <v>1.0052743</v>
      </c>
      <c r="M1976" s="119">
        <f t="shared" si="931"/>
        <v>1.0083006699999999</v>
      </c>
      <c r="N1976" s="119">
        <f t="shared" si="925"/>
        <v>1.5920419376822008</v>
      </c>
      <c r="O1976" s="112">
        <f t="shared" si="928"/>
        <v>1.60043884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9.5000000000000001E-2</v>
      </c>
      <c r="U1976" s="120">
        <f t="shared" si="926"/>
        <v>14</v>
      </c>
      <c r="V1976" s="120">
        <v>252</v>
      </c>
      <c r="W1976" s="119">
        <f t="shared" si="911"/>
        <v>1.0050546410000001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45817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9"/>
        <v>5739.56</v>
      </c>
      <c r="F1977" s="115">
        <f t="shared" si="930"/>
        <v>45767</v>
      </c>
      <c r="G1977" s="116">
        <f t="shared" si="908"/>
        <v>8.3006723105383262E-3</v>
      </c>
      <c r="H1977" s="117">
        <f t="shared" si="916"/>
        <v>45828</v>
      </c>
      <c r="I1977" s="117">
        <f t="shared" si="909"/>
        <v>45828</v>
      </c>
      <c r="J1977" s="118">
        <f t="shared" si="917"/>
        <v>22</v>
      </c>
      <c r="K1977" s="118">
        <f t="shared" si="932"/>
        <v>14</v>
      </c>
      <c r="L1977" s="8">
        <f t="shared" si="918"/>
        <v>1.0052743</v>
      </c>
      <c r="M1977" s="119">
        <f t="shared" si="931"/>
        <v>1.0083006699999999</v>
      </c>
      <c r="N1977" s="119">
        <f t="shared" si="925"/>
        <v>1.5920419376822008</v>
      </c>
      <c r="O1977" s="112">
        <f t="shared" si="928"/>
        <v>1.60043884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9.5000000000000001E-2</v>
      </c>
      <c r="U1977" s="120">
        <f t="shared" si="926"/>
        <v>14</v>
      </c>
      <c r="V1977" s="120">
        <v>252</v>
      </c>
      <c r="W1977" s="119">
        <f t="shared" si="911"/>
        <v>1.0050546410000001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45818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9"/>
        <v>5739.56</v>
      </c>
      <c r="F1978" s="115">
        <f t="shared" si="930"/>
        <v>45767</v>
      </c>
      <c r="G1978" s="116">
        <f t="shared" si="908"/>
        <v>8.3006723105383262E-3</v>
      </c>
      <c r="H1978" s="117">
        <f t="shared" si="916"/>
        <v>45828</v>
      </c>
      <c r="I1978" s="117">
        <f t="shared" si="909"/>
        <v>45828</v>
      </c>
      <c r="J1978" s="118">
        <f t="shared" si="917"/>
        <v>22</v>
      </c>
      <c r="K1978" s="118">
        <f t="shared" si="932"/>
        <v>15</v>
      </c>
      <c r="L1978" s="8">
        <f t="shared" si="918"/>
        <v>1.0056521</v>
      </c>
      <c r="M1978" s="119">
        <f t="shared" si="931"/>
        <v>1.0083006699999999</v>
      </c>
      <c r="N1978" s="119">
        <f t="shared" si="925"/>
        <v>1.5920419376822008</v>
      </c>
      <c r="O1978" s="112">
        <f t="shared" si="928"/>
        <v>1.6010403099999999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9.5000000000000001E-2</v>
      </c>
      <c r="U1978" s="120">
        <f t="shared" si="926"/>
        <v>15</v>
      </c>
      <c r="V1978" s="120">
        <v>252</v>
      </c>
      <c r="W1978" s="119">
        <f t="shared" si="911"/>
        <v>1.0054166630000001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45819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9"/>
        <v>5739.56</v>
      </c>
      <c r="F1979" s="115">
        <f t="shared" si="930"/>
        <v>45767</v>
      </c>
      <c r="G1979" s="116">
        <f t="shared" si="908"/>
        <v>8.3006723105383262E-3</v>
      </c>
      <c r="H1979" s="117">
        <f t="shared" si="916"/>
        <v>45828</v>
      </c>
      <c r="I1979" s="117">
        <f t="shared" si="909"/>
        <v>45828</v>
      </c>
      <c r="J1979" s="118">
        <f t="shared" si="917"/>
        <v>22</v>
      </c>
      <c r="K1979" s="118">
        <f t="shared" si="932"/>
        <v>16</v>
      </c>
      <c r="L1979" s="8">
        <f t="shared" si="918"/>
        <v>1.00603004</v>
      </c>
      <c r="M1979" s="119">
        <f t="shared" si="931"/>
        <v>1.0083006699999999</v>
      </c>
      <c r="N1979" s="119">
        <f t="shared" si="925"/>
        <v>1.5920419376822008</v>
      </c>
      <c r="O1979" s="112">
        <f t="shared" si="928"/>
        <v>1.6016420099999999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9.5000000000000001E-2</v>
      </c>
      <c r="U1979" s="120">
        <f t="shared" si="926"/>
        <v>16</v>
      </c>
      <c r="V1979" s="120">
        <v>252</v>
      </c>
      <c r="W1979" s="119">
        <f t="shared" si="911"/>
        <v>1.005778815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45820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9"/>
        <v>5739.56</v>
      </c>
      <c r="F1980" s="115">
        <f t="shared" si="930"/>
        <v>45767</v>
      </c>
      <c r="G1980" s="116">
        <f t="shared" si="908"/>
        <v>8.3006723105383262E-3</v>
      </c>
      <c r="H1980" s="117">
        <f t="shared" si="916"/>
        <v>45828</v>
      </c>
      <c r="I1980" s="117">
        <f t="shared" si="909"/>
        <v>45828</v>
      </c>
      <c r="J1980" s="118">
        <f t="shared" si="917"/>
        <v>22</v>
      </c>
      <c r="K1980" s="118">
        <f t="shared" si="932"/>
        <v>17</v>
      </c>
      <c r="L1980" s="8">
        <f t="shared" si="918"/>
        <v>1.0064081199999999</v>
      </c>
      <c r="M1980" s="119">
        <f t="shared" si="931"/>
        <v>1.0083006699999999</v>
      </c>
      <c r="N1980" s="119">
        <f t="shared" si="925"/>
        <v>1.5920419376822008</v>
      </c>
      <c r="O1980" s="112">
        <f t="shared" si="928"/>
        <v>1.60224393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9.5000000000000001E-2</v>
      </c>
      <c r="U1980" s="120">
        <f t="shared" si="926"/>
        <v>17</v>
      </c>
      <c r="V1980" s="120">
        <v>252</v>
      </c>
      <c r="W1980" s="119">
        <f t="shared" si="911"/>
        <v>1.0061410980000001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45821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9"/>
        <v>5739.56</v>
      </c>
      <c r="F1981" s="115">
        <f t="shared" si="930"/>
        <v>45767</v>
      </c>
      <c r="G1981" s="116">
        <f t="shared" si="908"/>
        <v>8.3006723105383262E-3</v>
      </c>
      <c r="H1981" s="117">
        <f t="shared" si="916"/>
        <v>45828</v>
      </c>
      <c r="I1981" s="117">
        <f t="shared" si="909"/>
        <v>45828</v>
      </c>
      <c r="J1981" s="118">
        <f t="shared" si="917"/>
        <v>22</v>
      </c>
      <c r="K1981" s="118">
        <f t="shared" si="932"/>
        <v>18</v>
      </c>
      <c r="L1981" s="8">
        <f t="shared" si="918"/>
        <v>1.0067863500000001</v>
      </c>
      <c r="M1981" s="119">
        <f t="shared" si="931"/>
        <v>1.0083006699999999</v>
      </c>
      <c r="N1981" s="119">
        <f t="shared" si="925"/>
        <v>1.5920419376822008</v>
      </c>
      <c r="O1981" s="112">
        <f t="shared" si="928"/>
        <v>1.6028460899999999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9.5000000000000001E-2</v>
      </c>
      <c r="U1981" s="120">
        <f t="shared" si="926"/>
        <v>18</v>
      </c>
      <c r="V1981" s="120">
        <v>252</v>
      </c>
      <c r="W1981" s="119">
        <f t="shared" si="911"/>
        <v>1.006503511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45822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9"/>
        <v>5739.56</v>
      </c>
      <c r="F1982" s="115">
        <f t="shared" si="930"/>
        <v>45767</v>
      </c>
      <c r="G1982" s="116">
        <f t="shared" si="908"/>
        <v>8.3006723105383262E-3</v>
      </c>
      <c r="H1982" s="117">
        <f t="shared" si="916"/>
        <v>45828</v>
      </c>
      <c r="I1982" s="117">
        <f t="shared" si="909"/>
        <v>45828</v>
      </c>
      <c r="J1982" s="118">
        <f t="shared" si="917"/>
        <v>22</v>
      </c>
      <c r="K1982" s="118">
        <f t="shared" si="932"/>
        <v>19</v>
      </c>
      <c r="L1982" s="8">
        <f t="shared" si="918"/>
        <v>1.0071647100000001</v>
      </c>
      <c r="M1982" s="119">
        <f t="shared" si="931"/>
        <v>1.0083006699999999</v>
      </c>
      <c r="N1982" s="119">
        <f t="shared" si="925"/>
        <v>1.5920419376822008</v>
      </c>
      <c r="O1982" s="112">
        <f t="shared" si="928"/>
        <v>1.6034484499999999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9.5000000000000001E-2</v>
      </c>
      <c r="U1982" s="120">
        <f t="shared" si="926"/>
        <v>19</v>
      </c>
      <c r="V1982" s="120">
        <v>252</v>
      </c>
      <c r="W1982" s="119">
        <f t="shared" si="911"/>
        <v>1.0068660549999999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45823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9"/>
        <v>5739.56</v>
      </c>
      <c r="F1983" s="115">
        <f t="shared" si="930"/>
        <v>45767</v>
      </c>
      <c r="G1983" s="116">
        <f t="shared" si="908"/>
        <v>8.3006723105383262E-3</v>
      </c>
      <c r="H1983" s="117">
        <f t="shared" si="916"/>
        <v>45828</v>
      </c>
      <c r="I1983" s="117">
        <f t="shared" si="909"/>
        <v>45828</v>
      </c>
      <c r="J1983" s="118">
        <f t="shared" si="917"/>
        <v>22</v>
      </c>
      <c r="K1983" s="118">
        <f t="shared" si="932"/>
        <v>19</v>
      </c>
      <c r="L1983" s="8">
        <f t="shared" si="918"/>
        <v>1.0071647100000001</v>
      </c>
      <c r="M1983" s="119">
        <f t="shared" si="931"/>
        <v>1.0083006699999999</v>
      </c>
      <c r="N1983" s="119">
        <f t="shared" si="925"/>
        <v>1.5920419376822008</v>
      </c>
      <c r="O1983" s="112">
        <f t="shared" si="928"/>
        <v>1.6034484499999999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9.5000000000000001E-2</v>
      </c>
      <c r="U1983" s="120">
        <f t="shared" si="926"/>
        <v>19</v>
      </c>
      <c r="V1983" s="120">
        <v>252</v>
      </c>
      <c r="W1983" s="119">
        <f t="shared" si="911"/>
        <v>1.0068660549999999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45824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9"/>
        <v>5739.56</v>
      </c>
      <c r="F1984" s="115">
        <f t="shared" si="930"/>
        <v>45767</v>
      </c>
      <c r="G1984" s="116">
        <f t="shared" si="908"/>
        <v>8.3006723105383262E-3</v>
      </c>
      <c r="H1984" s="117">
        <f t="shared" si="916"/>
        <v>45828</v>
      </c>
      <c r="I1984" s="117">
        <f t="shared" si="909"/>
        <v>45828</v>
      </c>
      <c r="J1984" s="118">
        <f t="shared" si="917"/>
        <v>22</v>
      </c>
      <c r="K1984" s="118">
        <f t="shared" si="932"/>
        <v>19</v>
      </c>
      <c r="L1984" s="8">
        <f t="shared" si="918"/>
        <v>1.0071647100000001</v>
      </c>
      <c r="M1984" s="119">
        <f t="shared" si="931"/>
        <v>1.0083006699999999</v>
      </c>
      <c r="N1984" s="119">
        <f t="shared" si="925"/>
        <v>1.5920419376822008</v>
      </c>
      <c r="O1984" s="112">
        <f t="shared" si="928"/>
        <v>1.6034484499999999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9.5000000000000001E-2</v>
      </c>
      <c r="U1984" s="120">
        <f t="shared" si="926"/>
        <v>19</v>
      </c>
      <c r="V1984" s="120">
        <v>252</v>
      </c>
      <c r="W1984" s="119">
        <f t="shared" si="911"/>
        <v>1.0068660549999999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45825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9"/>
        <v>5739.56</v>
      </c>
      <c r="F1985" s="115">
        <f t="shared" si="930"/>
        <v>45767</v>
      </c>
      <c r="G1985" s="116">
        <f t="shared" si="908"/>
        <v>8.3006723105383262E-3</v>
      </c>
      <c r="H1985" s="117">
        <f t="shared" si="916"/>
        <v>45828</v>
      </c>
      <c r="I1985" s="117">
        <f t="shared" si="909"/>
        <v>45828</v>
      </c>
      <c r="J1985" s="118">
        <f t="shared" si="917"/>
        <v>22</v>
      </c>
      <c r="K1985" s="118">
        <f t="shared" si="932"/>
        <v>20</v>
      </c>
      <c r="L1985" s="8">
        <f t="shared" si="918"/>
        <v>1.0075432200000001</v>
      </c>
      <c r="M1985" s="119">
        <f t="shared" si="931"/>
        <v>1.0083006699999999</v>
      </c>
      <c r="N1985" s="119">
        <f t="shared" si="925"/>
        <v>1.5920419376822008</v>
      </c>
      <c r="O1985" s="112">
        <f t="shared" si="928"/>
        <v>1.60405106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9.5000000000000001E-2</v>
      </c>
      <c r="U1985" s="120">
        <f t="shared" si="926"/>
        <v>20</v>
      </c>
      <c r="V1985" s="120">
        <v>252</v>
      </c>
      <c r="W1985" s="119">
        <f t="shared" si="911"/>
        <v>1.0072287289999999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45826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9"/>
        <v>5739.56</v>
      </c>
      <c r="F1986" s="115">
        <f t="shared" si="930"/>
        <v>45767</v>
      </c>
      <c r="G1986" s="116">
        <f t="shared" si="908"/>
        <v>8.3006723105383262E-3</v>
      </c>
      <c r="H1986" s="117">
        <f t="shared" si="916"/>
        <v>45828</v>
      </c>
      <c r="I1986" s="117">
        <f t="shared" si="909"/>
        <v>45828</v>
      </c>
      <c r="J1986" s="118">
        <f t="shared" si="917"/>
        <v>22</v>
      </c>
      <c r="K1986" s="118">
        <f t="shared" si="932"/>
        <v>21</v>
      </c>
      <c r="L1986" s="8">
        <f t="shared" si="918"/>
        <v>1.0079218700000001</v>
      </c>
      <c r="M1986" s="119">
        <f t="shared" si="931"/>
        <v>1.0083006699999999</v>
      </c>
      <c r="N1986" s="119">
        <f t="shared" si="925"/>
        <v>1.5920419376822008</v>
      </c>
      <c r="O1986" s="112">
        <f t="shared" si="928"/>
        <v>1.6046538800000001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9.5000000000000001E-2</v>
      </c>
      <c r="U1986" s="120">
        <f t="shared" si="926"/>
        <v>21</v>
      </c>
      <c r="V1986" s="120">
        <v>252</v>
      </c>
      <c r="W1986" s="119">
        <f t="shared" si="911"/>
        <v>1.0075915339999999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45827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9"/>
        <v>5739.56</v>
      </c>
      <c r="F1987" s="115">
        <f t="shared" si="930"/>
        <v>45767</v>
      </c>
      <c r="G1987" s="116">
        <f t="shared" si="908"/>
        <v>8.3006723105383262E-3</v>
      </c>
      <c r="H1987" s="117">
        <f t="shared" si="916"/>
        <v>45828</v>
      </c>
      <c r="I1987" s="117">
        <f t="shared" si="909"/>
        <v>45828</v>
      </c>
      <c r="J1987" s="118">
        <f t="shared" si="917"/>
        <v>22</v>
      </c>
      <c r="K1987" s="118">
        <f t="shared" si="932"/>
        <v>22</v>
      </c>
      <c r="L1987" s="8">
        <f t="shared" si="918"/>
        <v>1.0083006699999999</v>
      </c>
      <c r="M1987" s="119">
        <f t="shared" si="931"/>
        <v>1.0083006699999999</v>
      </c>
      <c r="N1987" s="119">
        <f t="shared" si="925"/>
        <v>1.5920419376822008</v>
      </c>
      <c r="O1987" s="112">
        <f t="shared" si="928"/>
        <v>1.60525695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9.5000000000000001E-2</v>
      </c>
      <c r="U1987" s="120">
        <f t="shared" si="926"/>
        <v>22</v>
      </c>
      <c r="V1987" s="120">
        <v>252</v>
      </c>
      <c r="W1987" s="119">
        <f t="shared" si="911"/>
        <v>1.00795447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45828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9"/>
        <v>5739.56</v>
      </c>
      <c r="F1988" s="115">
        <f t="shared" si="930"/>
        <v>45767</v>
      </c>
      <c r="G1988" s="116">
        <f t="shared" si="908"/>
        <v>8.3006723105383262E-3</v>
      </c>
      <c r="H1988" s="117">
        <f t="shared" si="916"/>
        <v>45859</v>
      </c>
      <c r="I1988" s="117">
        <f t="shared" si="909"/>
        <v>45828</v>
      </c>
      <c r="J1988" s="118">
        <f t="shared" si="917"/>
        <v>22</v>
      </c>
      <c r="K1988" s="118">
        <f t="shared" si="932"/>
        <v>22</v>
      </c>
      <c r="L1988" s="8">
        <f t="shared" si="918"/>
        <v>1.0083006699999999</v>
      </c>
      <c r="M1988" s="119">
        <f t="shared" si="931"/>
        <v>1.0083006699999999</v>
      </c>
      <c r="N1988" s="119">
        <f t="shared" si="925"/>
        <v>1.5920419376822008</v>
      </c>
      <c r="O1988" s="112">
        <f t="shared" si="928"/>
        <v>1.60525695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9.5000000000000001E-2</v>
      </c>
      <c r="U1988" s="120">
        <f t="shared" si="926"/>
        <v>22</v>
      </c>
      <c r="V1988" s="120">
        <v>252</v>
      </c>
      <c r="W1988" s="119">
        <f t="shared" si="911"/>
        <v>1.00795447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45829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9"/>
        <v>5739.56</v>
      </c>
      <c r="F1989" s="115">
        <f t="shared" si="930"/>
        <v>45797</v>
      </c>
      <c r="G1989" s="116">
        <f t="shared" ref="G1989:G2018" si="936">(E1989/D1989)-1</f>
        <v>8.3006723105383262E-3</v>
      </c>
      <c r="H1989" s="117">
        <f t="shared" si="916"/>
        <v>45859</v>
      </c>
      <c r="I1989" s="117">
        <f t="shared" ref="I1989:I2018" si="937">IF(A1989&gt;I1988,H1989,I1988)</f>
        <v>45859</v>
      </c>
      <c r="J1989" s="118">
        <f t="shared" ref="J1989:J2018" si="938">IF(I1989=I1988,J1988,NETWORKDAYS(I1988,I1989,$AD$148:$AD$502)-1)</f>
        <v>21</v>
      </c>
      <c r="K1989" s="118">
        <f t="shared" ref="K1989:K2018" si="939">(J1989-(NETWORKDAYS(A1989,I1989,AD$148:AD$502)-1))</f>
        <v>1</v>
      </c>
      <c r="L1989" s="8">
        <f t="shared" ref="L1989:L2018" si="940">IF(E1989&lt;D1989,1,TRUNC((E1989/D1989)^TRUNC((K1989/J1989),9),8))</f>
        <v>1.00039371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1.6052569524330611</v>
      </c>
      <c r="O1989" s="112">
        <f t="shared" ref="O1989:O2018" si="943">TRUNC(TRUNC((L1989*N1989),15),8)</f>
        <v>1.60588895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9.5000000000000001E-2</v>
      </c>
      <c r="U1989" s="120">
        <f t="shared" ref="U1989:U2018" si="948">IF(Q1988&gt;0,1,IF(K1989=K1988,U1988,U1988+1))</f>
        <v>23</v>
      </c>
      <c r="V1989" s="120">
        <v>252</v>
      </c>
      <c r="W1989" s="119">
        <f t="shared" ref="W1989:W2018" si="949">ROUND((1+T1989)^TRUNC((U1989/V1989),9),9)</f>
        <v>1.0083175360000001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45830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9"/>
        <v>5739.56</v>
      </c>
      <c r="F1990" s="115">
        <f t="shared" si="930"/>
        <v>45797</v>
      </c>
      <c r="G1990" s="116">
        <f t="shared" si="936"/>
        <v>8.3006723105383262E-3</v>
      </c>
      <c r="H1990" s="117">
        <f t="shared" si="916"/>
        <v>45859</v>
      </c>
      <c r="I1990" s="117">
        <f t="shared" si="937"/>
        <v>45859</v>
      </c>
      <c r="J1990" s="118">
        <f t="shared" si="938"/>
        <v>21</v>
      </c>
      <c r="K1990" s="118">
        <f t="shared" si="939"/>
        <v>1</v>
      </c>
      <c r="L1990" s="8">
        <f t="shared" si="940"/>
        <v>1.00039371</v>
      </c>
      <c r="M1990" s="119">
        <f t="shared" si="941"/>
        <v>1.0083006699999999</v>
      </c>
      <c r="N1990" s="119">
        <f t="shared" si="942"/>
        <v>1.6052569524330611</v>
      </c>
      <c r="O1990" s="112">
        <f t="shared" si="943"/>
        <v>1.60588895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9.5000000000000001E-2</v>
      </c>
      <c r="U1990" s="120">
        <f t="shared" si="948"/>
        <v>23</v>
      </c>
      <c r="V1990" s="120">
        <v>252</v>
      </c>
      <c r="W1990" s="119">
        <f t="shared" si="949"/>
        <v>1.0083175360000001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45831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9"/>
        <v>5739.56</v>
      </c>
      <c r="F1991" s="115">
        <f t="shared" si="930"/>
        <v>45797</v>
      </c>
      <c r="G1991" s="116">
        <f t="shared" si="936"/>
        <v>8.3006723105383262E-3</v>
      </c>
      <c r="H1991" s="117">
        <f t="shared" si="916"/>
        <v>45859</v>
      </c>
      <c r="I1991" s="117">
        <f t="shared" si="937"/>
        <v>45859</v>
      </c>
      <c r="J1991" s="118">
        <f t="shared" si="938"/>
        <v>21</v>
      </c>
      <c r="K1991" s="118">
        <f t="shared" si="939"/>
        <v>1</v>
      </c>
      <c r="L1991" s="8">
        <f t="shared" si="940"/>
        <v>1.00039371</v>
      </c>
      <c r="M1991" s="119">
        <f t="shared" si="941"/>
        <v>1.0083006699999999</v>
      </c>
      <c r="N1991" s="119">
        <f t="shared" si="942"/>
        <v>1.6052569524330611</v>
      </c>
      <c r="O1991" s="112">
        <f t="shared" si="943"/>
        <v>1.60588895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9.5000000000000001E-2</v>
      </c>
      <c r="U1991" s="120">
        <f t="shared" si="948"/>
        <v>23</v>
      </c>
      <c r="V1991" s="120">
        <v>252</v>
      </c>
      <c r="W1991" s="119">
        <f t="shared" si="949"/>
        <v>1.0083175360000001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45832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9"/>
        <v>5739.56</v>
      </c>
      <c r="F1992" s="115">
        <f t="shared" si="930"/>
        <v>45797</v>
      </c>
      <c r="G1992" s="116">
        <f t="shared" si="936"/>
        <v>8.3006723105383262E-3</v>
      </c>
      <c r="H1992" s="117">
        <f t="shared" si="916"/>
        <v>45859</v>
      </c>
      <c r="I1992" s="117">
        <f t="shared" si="937"/>
        <v>45859</v>
      </c>
      <c r="J1992" s="118">
        <f t="shared" si="938"/>
        <v>21</v>
      </c>
      <c r="K1992" s="118">
        <f t="shared" si="939"/>
        <v>2</v>
      </c>
      <c r="L1992" s="8">
        <f t="shared" si="940"/>
        <v>1.0007875799999999</v>
      </c>
      <c r="M1992" s="119">
        <f t="shared" si="941"/>
        <v>1.0083006699999999</v>
      </c>
      <c r="N1992" s="119">
        <f t="shared" si="942"/>
        <v>1.6052569524330611</v>
      </c>
      <c r="O1992" s="112">
        <f t="shared" si="943"/>
        <v>1.6065212200000001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9.5000000000000001E-2</v>
      </c>
      <c r="U1992" s="120">
        <f t="shared" si="948"/>
        <v>24</v>
      </c>
      <c r="V1992" s="120">
        <v>252</v>
      </c>
      <c r="W1992" s="119">
        <f t="shared" si="949"/>
        <v>1.0086807339999999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45833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9"/>
        <v>5739.56</v>
      </c>
      <c r="F1993" s="115">
        <f t="shared" si="930"/>
        <v>45797</v>
      </c>
      <c r="G1993" s="116">
        <f t="shared" si="936"/>
        <v>8.3006723105383262E-3</v>
      </c>
      <c r="H1993" s="117">
        <f t="shared" si="916"/>
        <v>45859</v>
      </c>
      <c r="I1993" s="117">
        <f t="shared" si="937"/>
        <v>45859</v>
      </c>
      <c r="J1993" s="118">
        <f t="shared" si="938"/>
        <v>21</v>
      </c>
      <c r="K1993" s="118">
        <f t="shared" si="939"/>
        <v>3</v>
      </c>
      <c r="L1993" s="8">
        <f t="shared" si="940"/>
        <v>1.0011816099999999</v>
      </c>
      <c r="M1993" s="119">
        <f t="shared" si="941"/>
        <v>1.0083006699999999</v>
      </c>
      <c r="N1993" s="119">
        <f t="shared" si="942"/>
        <v>1.6052569524330611</v>
      </c>
      <c r="O1993" s="112">
        <f t="shared" si="943"/>
        <v>1.60715374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9.5000000000000001E-2</v>
      </c>
      <c r="U1993" s="120">
        <f t="shared" si="948"/>
        <v>25</v>
      </c>
      <c r="V1993" s="120">
        <v>252</v>
      </c>
      <c r="W1993" s="119">
        <f t="shared" si="949"/>
        <v>1.0090440620000001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45834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9"/>
        <v>5739.56</v>
      </c>
      <c r="F1994" s="115">
        <f t="shared" si="930"/>
        <v>45797</v>
      </c>
      <c r="G1994" s="116">
        <f t="shared" si="936"/>
        <v>8.3006723105383262E-3</v>
      </c>
      <c r="H1994" s="117">
        <f t="shared" si="916"/>
        <v>45859</v>
      </c>
      <c r="I1994" s="117">
        <f t="shared" si="937"/>
        <v>45859</v>
      </c>
      <c r="J1994" s="118">
        <f t="shared" si="938"/>
        <v>21</v>
      </c>
      <c r="K1994" s="118">
        <f t="shared" si="939"/>
        <v>4</v>
      </c>
      <c r="L1994" s="8">
        <f t="shared" si="940"/>
        <v>1.00157579</v>
      </c>
      <c r="M1994" s="119">
        <f t="shared" si="941"/>
        <v>1.0083006699999999</v>
      </c>
      <c r="N1994" s="119">
        <f t="shared" si="942"/>
        <v>1.6052569524330611</v>
      </c>
      <c r="O1994" s="112">
        <f t="shared" si="943"/>
        <v>1.6077865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9.5000000000000001E-2</v>
      </c>
      <c r="U1994" s="120">
        <f t="shared" si="948"/>
        <v>26</v>
      </c>
      <c r="V1994" s="120">
        <v>252</v>
      </c>
      <c r="W1994" s="119">
        <f t="shared" si="949"/>
        <v>1.009407521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45835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9"/>
        <v>5739.56</v>
      </c>
      <c r="F1995" s="115">
        <f t="shared" si="930"/>
        <v>45797</v>
      </c>
      <c r="G1995" s="116">
        <f t="shared" si="936"/>
        <v>8.3006723105383262E-3</v>
      </c>
      <c r="H1995" s="117">
        <f t="shared" ref="H1995:H2018" si="953">IF(DAY(A1995)=H$9,VLOOKUP(A1995,AH$118:AN$450,4),H1994)</f>
        <v>45859</v>
      </c>
      <c r="I1995" s="117">
        <f t="shared" si="937"/>
        <v>45859</v>
      </c>
      <c r="J1995" s="118">
        <f t="shared" si="938"/>
        <v>21</v>
      </c>
      <c r="K1995" s="118">
        <f t="shared" si="939"/>
        <v>5</v>
      </c>
      <c r="L1995" s="8">
        <f t="shared" si="940"/>
        <v>1.0019701299999999</v>
      </c>
      <c r="M1995" s="119">
        <f t="shared" si="941"/>
        <v>1.0083006699999999</v>
      </c>
      <c r="N1995" s="119">
        <f t="shared" si="942"/>
        <v>1.6052569524330611</v>
      </c>
      <c r="O1995" s="112">
        <f t="shared" si="943"/>
        <v>1.6084195100000001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9.5000000000000001E-2</v>
      </c>
      <c r="U1995" s="120">
        <f t="shared" si="948"/>
        <v>27</v>
      </c>
      <c r="V1995" s="120">
        <v>252</v>
      </c>
      <c r="W1995" s="119">
        <f t="shared" si="949"/>
        <v>1.00977111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45836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9"/>
        <v>5739.56</v>
      </c>
      <c r="F1996" s="115">
        <f t="shared" si="930"/>
        <v>45797</v>
      </c>
      <c r="G1996" s="116">
        <f t="shared" si="936"/>
        <v>8.3006723105383262E-3</v>
      </c>
      <c r="H1996" s="117">
        <f t="shared" si="953"/>
        <v>45859</v>
      </c>
      <c r="I1996" s="117">
        <f t="shared" si="937"/>
        <v>45859</v>
      </c>
      <c r="J1996" s="118">
        <f t="shared" si="938"/>
        <v>21</v>
      </c>
      <c r="K1996" s="118">
        <f t="shared" si="939"/>
        <v>6</v>
      </c>
      <c r="L1996" s="8">
        <f t="shared" si="940"/>
        <v>1.00236462</v>
      </c>
      <c r="M1996" s="119">
        <f t="shared" si="941"/>
        <v>1.0083006699999999</v>
      </c>
      <c r="N1996" s="119">
        <f t="shared" si="942"/>
        <v>1.6052569524330611</v>
      </c>
      <c r="O1996" s="112">
        <f t="shared" si="943"/>
        <v>1.6090527699999999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9.5000000000000001E-2</v>
      </c>
      <c r="U1996" s="120">
        <f t="shared" si="948"/>
        <v>28</v>
      </c>
      <c r="V1996" s="120">
        <v>252</v>
      </c>
      <c r="W1996" s="119">
        <f t="shared" si="949"/>
        <v>1.010134831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45837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9"/>
        <v>5739.56</v>
      </c>
      <c r="F1997" s="115">
        <f t="shared" si="930"/>
        <v>45797</v>
      </c>
      <c r="G1997" s="116">
        <f t="shared" si="936"/>
        <v>8.3006723105383262E-3</v>
      </c>
      <c r="H1997" s="117">
        <f t="shared" si="953"/>
        <v>45859</v>
      </c>
      <c r="I1997" s="117">
        <f t="shared" si="937"/>
        <v>45859</v>
      </c>
      <c r="J1997" s="118">
        <f t="shared" si="938"/>
        <v>21</v>
      </c>
      <c r="K1997" s="118">
        <f t="shared" si="939"/>
        <v>6</v>
      </c>
      <c r="L1997" s="8">
        <f t="shared" si="940"/>
        <v>1.00236462</v>
      </c>
      <c r="M1997" s="119">
        <f t="shared" si="941"/>
        <v>1.0083006699999999</v>
      </c>
      <c r="N1997" s="119">
        <f t="shared" si="942"/>
        <v>1.6052569524330611</v>
      </c>
      <c r="O1997" s="112">
        <f t="shared" si="943"/>
        <v>1.6090527699999999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9.5000000000000001E-2</v>
      </c>
      <c r="U1997" s="120">
        <f t="shared" si="948"/>
        <v>28</v>
      </c>
      <c r="V1997" s="120">
        <v>252</v>
      </c>
      <c r="W1997" s="119">
        <f t="shared" si="949"/>
        <v>1.010134831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45838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9"/>
        <v>5739.56</v>
      </c>
      <c r="F1998" s="115">
        <f t="shared" si="930"/>
        <v>45797</v>
      </c>
      <c r="G1998" s="116">
        <f t="shared" si="936"/>
        <v>8.3006723105383262E-3</v>
      </c>
      <c r="H1998" s="117">
        <f t="shared" si="953"/>
        <v>45859</v>
      </c>
      <c r="I1998" s="117">
        <f t="shared" si="937"/>
        <v>45859</v>
      </c>
      <c r="J1998" s="118">
        <f t="shared" si="938"/>
        <v>21</v>
      </c>
      <c r="K1998" s="118">
        <f t="shared" si="939"/>
        <v>6</v>
      </c>
      <c r="L1998" s="8">
        <f t="shared" si="940"/>
        <v>1.00236462</v>
      </c>
      <c r="M1998" s="119">
        <f t="shared" si="941"/>
        <v>1.0083006699999999</v>
      </c>
      <c r="N1998" s="119">
        <f t="shared" si="942"/>
        <v>1.6052569524330611</v>
      </c>
      <c r="O1998" s="112">
        <f t="shared" si="943"/>
        <v>1.6090527699999999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9.5000000000000001E-2</v>
      </c>
      <c r="U1998" s="120">
        <f t="shared" si="948"/>
        <v>28</v>
      </c>
      <c r="V1998" s="120">
        <v>252</v>
      </c>
      <c r="W1998" s="119">
        <f t="shared" si="949"/>
        <v>1.010134831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45839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9"/>
        <v>5739.56</v>
      </c>
      <c r="F1999" s="115">
        <f t="shared" si="930"/>
        <v>45797</v>
      </c>
      <c r="G1999" s="116">
        <f t="shared" si="936"/>
        <v>8.3006723105383262E-3</v>
      </c>
      <c r="H1999" s="117">
        <f t="shared" si="953"/>
        <v>45859</v>
      </c>
      <c r="I1999" s="117">
        <f t="shared" si="937"/>
        <v>45859</v>
      </c>
      <c r="J1999" s="118">
        <f t="shared" si="938"/>
        <v>21</v>
      </c>
      <c r="K1999" s="118">
        <f t="shared" si="939"/>
        <v>7</v>
      </c>
      <c r="L1999" s="8">
        <f t="shared" si="940"/>
        <v>1.0027592700000001</v>
      </c>
      <c r="M1999" s="119">
        <f t="shared" si="941"/>
        <v>1.0083006699999999</v>
      </c>
      <c r="N1999" s="119">
        <f t="shared" si="942"/>
        <v>1.6052569524330611</v>
      </c>
      <c r="O1999" s="112">
        <f t="shared" si="943"/>
        <v>1.60968628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9.5000000000000001E-2</v>
      </c>
      <c r="U1999" s="120">
        <f t="shared" si="948"/>
        <v>29</v>
      </c>
      <c r="V1999" s="120">
        <v>252</v>
      </c>
      <c r="W1999" s="119">
        <f t="shared" si="949"/>
        <v>1.010498683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45840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9"/>
        <v>5739.56</v>
      </c>
      <c r="F2000" s="115">
        <f t="shared" si="930"/>
        <v>45797</v>
      </c>
      <c r="G2000" s="116">
        <f t="shared" si="936"/>
        <v>8.3006723105383262E-3</v>
      </c>
      <c r="H2000" s="117">
        <f t="shared" si="953"/>
        <v>45859</v>
      </c>
      <c r="I2000" s="117">
        <f t="shared" si="937"/>
        <v>45859</v>
      </c>
      <c r="J2000" s="118">
        <f t="shared" si="938"/>
        <v>21</v>
      </c>
      <c r="K2000" s="118">
        <f t="shared" si="939"/>
        <v>8</v>
      </c>
      <c r="L2000" s="8">
        <f t="shared" si="940"/>
        <v>1.0031540699999999</v>
      </c>
      <c r="M2000" s="119">
        <f t="shared" si="941"/>
        <v>1.0083006699999999</v>
      </c>
      <c r="N2000" s="119">
        <f t="shared" si="942"/>
        <v>1.6052569524330611</v>
      </c>
      <c r="O2000" s="112">
        <f t="shared" si="943"/>
        <v>1.61032004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9.5000000000000001E-2</v>
      </c>
      <c r="U2000" s="120">
        <f t="shared" si="948"/>
        <v>30</v>
      </c>
      <c r="V2000" s="120">
        <v>252</v>
      </c>
      <c r="W2000" s="119">
        <f t="shared" si="949"/>
        <v>1.010862666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45841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9"/>
        <v>5739.56</v>
      </c>
      <c r="F2001" s="115">
        <f t="shared" si="930"/>
        <v>45797</v>
      </c>
      <c r="G2001" s="116">
        <f t="shared" si="936"/>
        <v>8.3006723105383262E-3</v>
      </c>
      <c r="H2001" s="117">
        <f t="shared" si="953"/>
        <v>45859</v>
      </c>
      <c r="I2001" s="117">
        <f t="shared" si="937"/>
        <v>45859</v>
      </c>
      <c r="J2001" s="118">
        <f t="shared" si="938"/>
        <v>21</v>
      </c>
      <c r="K2001" s="118">
        <f t="shared" si="939"/>
        <v>9</v>
      </c>
      <c r="L2001" s="8">
        <f t="shared" si="940"/>
        <v>1.0035490300000001</v>
      </c>
      <c r="M2001" s="119">
        <f t="shared" si="941"/>
        <v>1.0083006699999999</v>
      </c>
      <c r="N2001" s="119">
        <f t="shared" si="942"/>
        <v>1.6052569524330611</v>
      </c>
      <c r="O2001" s="112">
        <f t="shared" si="943"/>
        <v>1.6109540499999999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9.5000000000000001E-2</v>
      </c>
      <c r="U2001" s="120">
        <f t="shared" si="948"/>
        <v>31</v>
      </c>
      <c r="V2001" s="120">
        <v>252</v>
      </c>
      <c r="W2001" s="119">
        <f t="shared" si="949"/>
        <v>1.0112267800000001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45842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9"/>
        <v>5739.56</v>
      </c>
      <c r="F2002" s="115">
        <f t="shared" si="930"/>
        <v>45797</v>
      </c>
      <c r="G2002" s="116">
        <f t="shared" si="936"/>
        <v>8.3006723105383262E-3</v>
      </c>
      <c r="H2002" s="117">
        <f t="shared" si="953"/>
        <v>45859</v>
      </c>
      <c r="I2002" s="117">
        <f t="shared" si="937"/>
        <v>45859</v>
      </c>
      <c r="J2002" s="118">
        <f t="shared" si="938"/>
        <v>21</v>
      </c>
      <c r="K2002" s="118">
        <f t="shared" si="939"/>
        <v>10</v>
      </c>
      <c r="L2002" s="8">
        <f t="shared" si="940"/>
        <v>1.00394414</v>
      </c>
      <c r="M2002" s="119">
        <f t="shared" si="941"/>
        <v>1.0083006699999999</v>
      </c>
      <c r="N2002" s="119">
        <f t="shared" si="942"/>
        <v>1.6052569524330611</v>
      </c>
      <c r="O2002" s="112">
        <f t="shared" si="943"/>
        <v>1.6115883099999999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9.5000000000000001E-2</v>
      </c>
      <c r="U2002" s="120">
        <f t="shared" si="948"/>
        <v>32</v>
      </c>
      <c r="V2002" s="120">
        <v>252</v>
      </c>
      <c r="W2002" s="119">
        <f t="shared" si="949"/>
        <v>1.011591025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45843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9"/>
        <v>5739.56</v>
      </c>
      <c r="F2003" s="115">
        <f t="shared" si="930"/>
        <v>45797</v>
      </c>
      <c r="G2003" s="116">
        <f t="shared" si="936"/>
        <v>8.3006723105383262E-3</v>
      </c>
      <c r="H2003" s="117">
        <f t="shared" si="953"/>
        <v>45859</v>
      </c>
      <c r="I2003" s="117">
        <f t="shared" si="937"/>
        <v>45859</v>
      </c>
      <c r="J2003" s="118">
        <f t="shared" si="938"/>
        <v>21</v>
      </c>
      <c r="K2003" s="118">
        <f t="shared" si="939"/>
        <v>11</v>
      </c>
      <c r="L2003" s="8">
        <f t="shared" si="940"/>
        <v>1.00433941</v>
      </c>
      <c r="M2003" s="119">
        <f t="shared" si="941"/>
        <v>1.0083006699999999</v>
      </c>
      <c r="N2003" s="119">
        <f t="shared" si="942"/>
        <v>1.6052569524330611</v>
      </c>
      <c r="O2003" s="112">
        <f t="shared" si="943"/>
        <v>1.6122228199999999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9.5000000000000001E-2</v>
      </c>
      <c r="U2003" s="120">
        <f t="shared" si="948"/>
        <v>33</v>
      </c>
      <c r="V2003" s="120">
        <v>252</v>
      </c>
      <c r="W2003" s="119">
        <f t="shared" si="949"/>
        <v>1.011955401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45844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9"/>
        <v>5739.56</v>
      </c>
      <c r="F2004" s="115">
        <f t="shared" si="930"/>
        <v>45797</v>
      </c>
      <c r="G2004" s="116">
        <f t="shared" si="936"/>
        <v>8.3006723105383262E-3</v>
      </c>
      <c r="H2004" s="117">
        <f t="shared" si="953"/>
        <v>45859</v>
      </c>
      <c r="I2004" s="117">
        <f t="shared" si="937"/>
        <v>45859</v>
      </c>
      <c r="J2004" s="118">
        <f t="shared" si="938"/>
        <v>21</v>
      </c>
      <c r="K2004" s="118">
        <f t="shared" si="939"/>
        <v>11</v>
      </c>
      <c r="L2004" s="8">
        <f t="shared" si="940"/>
        <v>1.00433941</v>
      </c>
      <c r="M2004" s="119">
        <f t="shared" si="941"/>
        <v>1.0083006699999999</v>
      </c>
      <c r="N2004" s="119">
        <f t="shared" si="942"/>
        <v>1.6052569524330611</v>
      </c>
      <c r="O2004" s="112">
        <f t="shared" si="943"/>
        <v>1.6122228199999999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9.5000000000000001E-2</v>
      </c>
      <c r="U2004" s="120">
        <f t="shared" si="948"/>
        <v>33</v>
      </c>
      <c r="V2004" s="120">
        <v>252</v>
      </c>
      <c r="W2004" s="119">
        <f t="shared" si="949"/>
        <v>1.011955401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45845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9"/>
        <v>5739.56</v>
      </c>
      <c r="F2005" s="115">
        <f t="shared" si="930"/>
        <v>45797</v>
      </c>
      <c r="G2005" s="116">
        <f t="shared" si="936"/>
        <v>8.3006723105383262E-3</v>
      </c>
      <c r="H2005" s="117">
        <f t="shared" si="953"/>
        <v>45859</v>
      </c>
      <c r="I2005" s="117">
        <f t="shared" si="937"/>
        <v>45859</v>
      </c>
      <c r="J2005" s="118">
        <f t="shared" si="938"/>
        <v>21</v>
      </c>
      <c r="K2005" s="118">
        <f t="shared" si="939"/>
        <v>11</v>
      </c>
      <c r="L2005" s="8">
        <f t="shared" si="940"/>
        <v>1.00433941</v>
      </c>
      <c r="M2005" s="119">
        <f t="shared" si="941"/>
        <v>1.0083006699999999</v>
      </c>
      <c r="N2005" s="119">
        <f t="shared" si="942"/>
        <v>1.6052569524330611</v>
      </c>
      <c r="O2005" s="112">
        <f t="shared" si="943"/>
        <v>1.6122228199999999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9.5000000000000001E-2</v>
      </c>
      <c r="U2005" s="120">
        <f t="shared" si="948"/>
        <v>33</v>
      </c>
      <c r="V2005" s="120">
        <v>252</v>
      </c>
      <c r="W2005" s="119">
        <f t="shared" si="949"/>
        <v>1.011955401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45846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9"/>
        <v>5739.56</v>
      </c>
      <c r="F2006" s="115">
        <f t="shared" si="930"/>
        <v>45797</v>
      </c>
      <c r="G2006" s="116">
        <f t="shared" si="936"/>
        <v>8.3006723105383262E-3</v>
      </c>
      <c r="H2006" s="117">
        <f t="shared" si="953"/>
        <v>45859</v>
      </c>
      <c r="I2006" s="117">
        <f t="shared" si="937"/>
        <v>45859</v>
      </c>
      <c r="J2006" s="118">
        <f t="shared" si="938"/>
        <v>21</v>
      </c>
      <c r="K2006" s="118">
        <f t="shared" si="939"/>
        <v>12</v>
      </c>
      <c r="L2006" s="8">
        <f t="shared" si="940"/>
        <v>1.0047348300000001</v>
      </c>
      <c r="M2006" s="119">
        <f t="shared" si="941"/>
        <v>1.0083006699999999</v>
      </c>
      <c r="N2006" s="119">
        <f t="shared" si="942"/>
        <v>1.6052569524330611</v>
      </c>
      <c r="O2006" s="112">
        <f t="shared" si="943"/>
        <v>1.6128575700000001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9.5000000000000001E-2</v>
      </c>
      <c r="U2006" s="120">
        <f t="shared" si="948"/>
        <v>34</v>
      </c>
      <c r="V2006" s="120">
        <v>252</v>
      </c>
      <c r="W2006" s="119">
        <f t="shared" si="949"/>
        <v>1.0123199089999999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45847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9"/>
        <v>5739.56</v>
      </c>
      <c r="F2007" s="115">
        <f t="shared" si="930"/>
        <v>45797</v>
      </c>
      <c r="G2007" s="116">
        <f t="shared" si="936"/>
        <v>8.3006723105383262E-3</v>
      </c>
      <c r="H2007" s="117">
        <f t="shared" si="953"/>
        <v>45859</v>
      </c>
      <c r="I2007" s="117">
        <f t="shared" si="937"/>
        <v>45859</v>
      </c>
      <c r="J2007" s="118">
        <f t="shared" si="938"/>
        <v>21</v>
      </c>
      <c r="K2007" s="118">
        <f t="shared" si="939"/>
        <v>13</v>
      </c>
      <c r="L2007" s="8">
        <f t="shared" si="940"/>
        <v>1.00513041</v>
      </c>
      <c r="M2007" s="119">
        <f t="shared" si="941"/>
        <v>1.0083006699999999</v>
      </c>
      <c r="N2007" s="119">
        <f t="shared" si="942"/>
        <v>1.6052569524330611</v>
      </c>
      <c r="O2007" s="112">
        <f t="shared" si="943"/>
        <v>1.61349257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9.5000000000000001E-2</v>
      </c>
      <c r="U2007" s="120">
        <f t="shared" si="948"/>
        <v>35</v>
      </c>
      <c r="V2007" s="120">
        <v>252</v>
      </c>
      <c r="W2007" s="119">
        <f t="shared" si="949"/>
        <v>1.012684548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45848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9"/>
        <v>5739.56</v>
      </c>
      <c r="F2008" s="115">
        <f t="shared" si="930"/>
        <v>45797</v>
      </c>
      <c r="G2008" s="116">
        <f t="shared" si="936"/>
        <v>8.3006723105383262E-3</v>
      </c>
      <c r="H2008" s="117">
        <f t="shared" si="953"/>
        <v>45859</v>
      </c>
      <c r="I2008" s="117">
        <f t="shared" si="937"/>
        <v>45859</v>
      </c>
      <c r="J2008" s="118">
        <f t="shared" si="938"/>
        <v>21</v>
      </c>
      <c r="K2008" s="118">
        <f t="shared" si="939"/>
        <v>14</v>
      </c>
      <c r="L2008" s="8">
        <f t="shared" si="940"/>
        <v>1.0055261499999999</v>
      </c>
      <c r="M2008" s="119">
        <f t="shared" si="941"/>
        <v>1.0083006699999999</v>
      </c>
      <c r="N2008" s="119">
        <f t="shared" si="942"/>
        <v>1.6052569524330611</v>
      </c>
      <c r="O2008" s="112">
        <f t="shared" si="943"/>
        <v>1.6141278400000001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9.5000000000000001E-2</v>
      </c>
      <c r="U2008" s="120">
        <f t="shared" si="948"/>
        <v>36</v>
      </c>
      <c r="V2008" s="120">
        <v>252</v>
      </c>
      <c r="W2008" s="119">
        <f t="shared" si="949"/>
        <v>1.013049318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45849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9"/>
        <v>5739.56</v>
      </c>
      <c r="F2009" s="115">
        <f t="shared" si="930"/>
        <v>45797</v>
      </c>
      <c r="G2009" s="116">
        <f t="shared" si="936"/>
        <v>8.3006723105383262E-3</v>
      </c>
      <c r="H2009" s="117">
        <f t="shared" si="953"/>
        <v>45859</v>
      </c>
      <c r="I2009" s="117">
        <f t="shared" si="937"/>
        <v>45859</v>
      </c>
      <c r="J2009" s="118">
        <f t="shared" si="938"/>
        <v>21</v>
      </c>
      <c r="K2009" s="118">
        <f t="shared" si="939"/>
        <v>15</v>
      </c>
      <c r="L2009" s="8">
        <f t="shared" si="940"/>
        <v>1.00592204</v>
      </c>
      <c r="M2009" s="119">
        <f t="shared" si="941"/>
        <v>1.0083006699999999</v>
      </c>
      <c r="N2009" s="119">
        <f t="shared" si="942"/>
        <v>1.6052569524330611</v>
      </c>
      <c r="O2009" s="112">
        <f t="shared" si="943"/>
        <v>1.6147633400000001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9.5000000000000001E-2</v>
      </c>
      <c r="U2009" s="120">
        <f t="shared" si="948"/>
        <v>37</v>
      </c>
      <c r="V2009" s="120">
        <v>252</v>
      </c>
      <c r="W2009" s="119">
        <f t="shared" si="949"/>
        <v>1.0134142189999999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45850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9"/>
        <v>5739.56</v>
      </c>
      <c r="F2010" s="115">
        <f t="shared" si="930"/>
        <v>45797</v>
      </c>
      <c r="G2010" s="116">
        <f t="shared" si="936"/>
        <v>8.3006723105383262E-3</v>
      </c>
      <c r="H2010" s="117">
        <f t="shared" si="953"/>
        <v>45859</v>
      </c>
      <c r="I2010" s="117">
        <f t="shared" si="937"/>
        <v>45859</v>
      </c>
      <c r="J2010" s="118">
        <f t="shared" si="938"/>
        <v>21</v>
      </c>
      <c r="K2010" s="118">
        <f t="shared" si="939"/>
        <v>16</v>
      </c>
      <c r="L2010" s="8">
        <f t="shared" si="940"/>
        <v>1.0063180899999999</v>
      </c>
      <c r="M2010" s="119">
        <f t="shared" si="941"/>
        <v>1.0083006699999999</v>
      </c>
      <c r="N2010" s="119">
        <f t="shared" si="942"/>
        <v>1.6052569524330611</v>
      </c>
      <c r="O2010" s="112">
        <f t="shared" si="943"/>
        <v>1.61539911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9.5000000000000001E-2</v>
      </c>
      <c r="U2010" s="120">
        <f t="shared" si="948"/>
        <v>38</v>
      </c>
      <c r="V2010" s="120">
        <v>252</v>
      </c>
      <c r="W2010" s="119">
        <f t="shared" si="949"/>
        <v>1.013779252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45851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9"/>
        <v>5739.56</v>
      </c>
      <c r="F2011" s="115">
        <f t="shared" si="930"/>
        <v>45797</v>
      </c>
      <c r="G2011" s="116">
        <f t="shared" si="936"/>
        <v>8.3006723105383262E-3</v>
      </c>
      <c r="H2011" s="117">
        <f t="shared" si="953"/>
        <v>45859</v>
      </c>
      <c r="I2011" s="117">
        <f t="shared" si="937"/>
        <v>45859</v>
      </c>
      <c r="J2011" s="118">
        <f t="shared" si="938"/>
        <v>21</v>
      </c>
      <c r="K2011" s="118">
        <f t="shared" si="939"/>
        <v>16</v>
      </c>
      <c r="L2011" s="8">
        <f t="shared" si="940"/>
        <v>1.0063180899999999</v>
      </c>
      <c r="M2011" s="119">
        <f t="shared" si="941"/>
        <v>1.0083006699999999</v>
      </c>
      <c r="N2011" s="119">
        <f t="shared" si="942"/>
        <v>1.6052569524330611</v>
      </c>
      <c r="O2011" s="112">
        <f t="shared" si="943"/>
        <v>1.61539911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9.5000000000000001E-2</v>
      </c>
      <c r="U2011" s="120">
        <f t="shared" si="948"/>
        <v>38</v>
      </c>
      <c r="V2011" s="120">
        <v>252</v>
      </c>
      <c r="W2011" s="119">
        <f t="shared" si="949"/>
        <v>1.013779252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45852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9"/>
        <v>5739.56</v>
      </c>
      <c r="F2012" s="115">
        <f t="shared" si="930"/>
        <v>45797</v>
      </c>
      <c r="G2012" s="116">
        <f t="shared" si="936"/>
        <v>8.3006723105383262E-3</v>
      </c>
      <c r="H2012" s="117">
        <f t="shared" si="953"/>
        <v>45859</v>
      </c>
      <c r="I2012" s="117">
        <f t="shared" si="937"/>
        <v>45859</v>
      </c>
      <c r="J2012" s="118">
        <f t="shared" si="938"/>
        <v>21</v>
      </c>
      <c r="K2012" s="118">
        <f t="shared" si="939"/>
        <v>16</v>
      </c>
      <c r="L2012" s="8">
        <f t="shared" si="940"/>
        <v>1.0063180899999999</v>
      </c>
      <c r="M2012" s="119">
        <f t="shared" si="941"/>
        <v>1.0083006699999999</v>
      </c>
      <c r="N2012" s="119">
        <f t="shared" si="942"/>
        <v>1.6052569524330611</v>
      </c>
      <c r="O2012" s="112">
        <f t="shared" si="943"/>
        <v>1.61539911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9.5000000000000001E-2</v>
      </c>
      <c r="U2012" s="120">
        <f t="shared" si="948"/>
        <v>38</v>
      </c>
      <c r="V2012" s="120">
        <v>252</v>
      </c>
      <c r="W2012" s="119">
        <f t="shared" si="949"/>
        <v>1.013779252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45853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9"/>
        <v>5739.56</v>
      </c>
      <c r="F2013" s="115">
        <f t="shared" si="930"/>
        <v>45797</v>
      </c>
      <c r="G2013" s="116">
        <f t="shared" si="936"/>
        <v>8.3006723105383262E-3</v>
      </c>
      <c r="H2013" s="117">
        <f t="shared" si="953"/>
        <v>45859</v>
      </c>
      <c r="I2013" s="117">
        <f t="shared" si="937"/>
        <v>45859</v>
      </c>
      <c r="J2013" s="118">
        <f t="shared" si="938"/>
        <v>21</v>
      </c>
      <c r="K2013" s="118">
        <f t="shared" si="939"/>
        <v>17</v>
      </c>
      <c r="L2013" s="8">
        <f t="shared" si="940"/>
        <v>1.0067142899999999</v>
      </c>
      <c r="M2013" s="119">
        <f t="shared" si="941"/>
        <v>1.0083006699999999</v>
      </c>
      <c r="N2013" s="119">
        <f t="shared" si="942"/>
        <v>1.6052569524330611</v>
      </c>
      <c r="O2013" s="112">
        <f t="shared" si="943"/>
        <v>1.6160351100000001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9.5000000000000001E-2</v>
      </c>
      <c r="U2013" s="120">
        <f t="shared" si="948"/>
        <v>39</v>
      </c>
      <c r="V2013" s="120">
        <v>252</v>
      </c>
      <c r="W2013" s="119">
        <f t="shared" si="949"/>
        <v>1.014144417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45854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9"/>
        <v>5739.56</v>
      </c>
      <c r="F2014" s="115">
        <f t="shared" si="930"/>
        <v>45797</v>
      </c>
      <c r="G2014" s="116">
        <f t="shared" si="936"/>
        <v>8.3006723105383262E-3</v>
      </c>
      <c r="H2014" s="117">
        <f t="shared" si="953"/>
        <v>45859</v>
      </c>
      <c r="I2014" s="117">
        <f t="shared" si="937"/>
        <v>45859</v>
      </c>
      <c r="J2014" s="118">
        <f t="shared" si="938"/>
        <v>21</v>
      </c>
      <c r="K2014" s="118">
        <f t="shared" si="939"/>
        <v>18</v>
      </c>
      <c r="L2014" s="8">
        <f t="shared" si="940"/>
        <v>1.00711065</v>
      </c>
      <c r="M2014" s="119">
        <f t="shared" si="941"/>
        <v>1.0083006699999999</v>
      </c>
      <c r="N2014" s="119">
        <f t="shared" si="942"/>
        <v>1.6052569524330611</v>
      </c>
      <c r="O2014" s="112">
        <f t="shared" si="943"/>
        <v>1.6166713699999999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9.5000000000000001E-2</v>
      </c>
      <c r="U2014" s="120">
        <f t="shared" si="948"/>
        <v>40</v>
      </c>
      <c r="V2014" s="120">
        <v>252</v>
      </c>
      <c r="W2014" s="119">
        <f t="shared" si="949"/>
        <v>1.014509713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45855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9"/>
        <v>5739.56</v>
      </c>
      <c r="F2015" s="115">
        <f t="shared" si="930"/>
        <v>45797</v>
      </c>
      <c r="G2015" s="116">
        <f t="shared" si="936"/>
        <v>8.3006723105383262E-3</v>
      </c>
      <c r="H2015" s="117">
        <f t="shared" si="953"/>
        <v>45859</v>
      </c>
      <c r="I2015" s="117">
        <f t="shared" si="937"/>
        <v>45859</v>
      </c>
      <c r="J2015" s="118">
        <f t="shared" si="938"/>
        <v>21</v>
      </c>
      <c r="K2015" s="118">
        <f t="shared" si="939"/>
        <v>19</v>
      </c>
      <c r="L2015" s="8">
        <f t="shared" si="940"/>
        <v>1.00750717</v>
      </c>
      <c r="M2015" s="119">
        <f t="shared" si="941"/>
        <v>1.0083006699999999</v>
      </c>
      <c r="N2015" s="119">
        <f t="shared" si="942"/>
        <v>1.6052569524330611</v>
      </c>
      <c r="O2015" s="112">
        <f t="shared" si="943"/>
        <v>1.61730788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9.5000000000000001E-2</v>
      </c>
      <c r="U2015" s="120">
        <f t="shared" si="948"/>
        <v>41</v>
      </c>
      <c r="V2015" s="120">
        <v>252</v>
      </c>
      <c r="W2015" s="119">
        <f t="shared" si="949"/>
        <v>1.0148751410000001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45856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9"/>
        <v>5739.56</v>
      </c>
      <c r="F2016" s="115">
        <f t="shared" si="930"/>
        <v>45797</v>
      </c>
      <c r="G2016" s="116">
        <f t="shared" si="936"/>
        <v>8.3006723105383262E-3</v>
      </c>
      <c r="H2016" s="117">
        <f t="shared" si="953"/>
        <v>45859</v>
      </c>
      <c r="I2016" s="117">
        <f t="shared" si="937"/>
        <v>45859</v>
      </c>
      <c r="J2016" s="118">
        <f t="shared" si="938"/>
        <v>21</v>
      </c>
      <c r="K2016" s="118">
        <f t="shared" si="939"/>
        <v>20</v>
      </c>
      <c r="L2016" s="8">
        <f t="shared" si="940"/>
        <v>1.00790384</v>
      </c>
      <c r="M2016" s="119">
        <f t="shared" si="941"/>
        <v>1.0083006699999999</v>
      </c>
      <c r="N2016" s="119">
        <f t="shared" si="942"/>
        <v>1.6052569524330611</v>
      </c>
      <c r="O2016" s="112">
        <f t="shared" si="943"/>
        <v>1.6179446399999999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9.5000000000000001E-2</v>
      </c>
      <c r="U2016" s="120">
        <f t="shared" si="948"/>
        <v>42</v>
      </c>
      <c r="V2016" s="120">
        <v>252</v>
      </c>
      <c r="W2016" s="119">
        <f t="shared" si="949"/>
        <v>1.0152407000000001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45857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9"/>
        <v>5739.56</v>
      </c>
      <c r="F2017" s="115">
        <f t="shared" si="930"/>
        <v>45797</v>
      </c>
      <c r="G2017" s="116">
        <f t="shared" si="936"/>
        <v>8.3006723105383262E-3</v>
      </c>
      <c r="H2017" s="117">
        <f t="shared" si="953"/>
        <v>45859</v>
      </c>
      <c r="I2017" s="117">
        <f t="shared" si="937"/>
        <v>45859</v>
      </c>
      <c r="J2017" s="118">
        <f t="shared" si="938"/>
        <v>21</v>
      </c>
      <c r="K2017" s="118">
        <f t="shared" si="939"/>
        <v>21</v>
      </c>
      <c r="L2017" s="8">
        <f t="shared" si="940"/>
        <v>1.0083006699999999</v>
      </c>
      <c r="M2017" s="119">
        <f t="shared" si="941"/>
        <v>1.0083006699999999</v>
      </c>
      <c r="N2017" s="119">
        <f t="shared" si="942"/>
        <v>1.6052569524330611</v>
      </c>
      <c r="O2017" s="112">
        <f t="shared" si="943"/>
        <v>1.61858166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9.5000000000000001E-2</v>
      </c>
      <c r="U2017" s="120">
        <f t="shared" si="948"/>
        <v>43</v>
      </c>
      <c r="V2017" s="120">
        <v>252</v>
      </c>
      <c r="W2017" s="119">
        <f t="shared" si="949"/>
        <v>1.0156063909999999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45858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9"/>
        <v>5739.56</v>
      </c>
      <c r="F2018" s="115">
        <f t="shared" si="930"/>
        <v>45797</v>
      </c>
      <c r="G2018" s="116">
        <f t="shared" si="936"/>
        <v>8.3006723105383262E-3</v>
      </c>
      <c r="H2018" s="117">
        <f t="shared" si="953"/>
        <v>45889</v>
      </c>
      <c r="I2018" s="117">
        <f t="shared" si="937"/>
        <v>45859</v>
      </c>
      <c r="J2018" s="118">
        <f t="shared" si="938"/>
        <v>21</v>
      </c>
      <c r="K2018" s="118">
        <f t="shared" si="939"/>
        <v>21</v>
      </c>
      <c r="L2018" s="8">
        <f t="shared" si="940"/>
        <v>1.0083006699999999</v>
      </c>
      <c r="M2018" s="119">
        <f t="shared" si="941"/>
        <v>1.0083006699999999</v>
      </c>
      <c r="N2018" s="119">
        <f t="shared" si="942"/>
        <v>1.6052569524330611</v>
      </c>
      <c r="O2018" s="112">
        <f t="shared" si="943"/>
        <v>1.61858166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9.5000000000000001E-2</v>
      </c>
      <c r="U2018" s="120">
        <f t="shared" si="948"/>
        <v>43</v>
      </c>
      <c r="V2018" s="120">
        <v>252</v>
      </c>
      <c r="W2018" s="119">
        <f t="shared" si="949"/>
        <v>1.0156063909999999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2022-07-29T16:48:34Z</dcterms:modified>
</cp:coreProperties>
</file>